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6\2026-2028 MJCC ev 2026 byujetayin hayt\2026-2028 MJCC ev 2026 byujetayin hayt\Caxsayin dzevachap\"/>
    </mc:Choice>
  </mc:AlternateContent>
  <bookViews>
    <workbookView xWindow="0" yWindow="0" windowWidth="14325" windowHeight="11820" tabRatio="803" firstSheet="11" activeTab="16"/>
  </bookViews>
  <sheets>
    <sheet name="ԲԴԽ և Դեպարտամենտի կենտ. մարմին" sheetId="68" r:id="rId1"/>
    <sheet name="Կարգադրիչ" sheetId="71" r:id="rId2"/>
    <sheet name="Վճռաբեկ" sheetId="60" r:id="rId3"/>
    <sheet name="Վեր.քաղ." sheetId="62" r:id="rId4"/>
    <sheet name="Վեր.քր." sheetId="56" r:id="rId5"/>
    <sheet name="Վարչական" sheetId="59" r:id="rId6"/>
    <sheet name="Արագածոտն" sheetId="63" r:id="rId7"/>
    <sheet name="Արարատ" sheetId="53" r:id="rId8"/>
    <sheet name="Արմավիր" sheetId="61" r:id="rId9"/>
    <sheet name="Գեղարքունիք" sheetId="57" r:id="rId10"/>
    <sheet name="Լոռի" sheetId="65" r:id="rId11"/>
    <sheet name="Կոտայք" sheetId="58" r:id="rId12"/>
    <sheet name="Շիրակ" sheetId="64" r:id="rId13"/>
    <sheet name="Սյունիք" sheetId="66" r:id="rId14"/>
    <sheet name="Տավուշ" sheetId="67" r:id="rId15"/>
    <sheet name="Սնանկ" sheetId="69" r:id="rId16"/>
    <sheet name="Վեր.Հակակոռուպցիոն" sheetId="70" r:id="rId17"/>
    <sheet name="Երևան քաղ" sheetId="55" r:id="rId18"/>
    <sheet name="Երևան քր" sheetId="72" r:id="rId19"/>
    <sheet name="Лист1" sheetId="54" r:id="rId20"/>
  </sheets>
  <definedNames>
    <definedName name="_xlnm.Print_Area" localSheetId="6">Արագածոտն!$A$1:$L$25</definedName>
    <definedName name="_xlnm.Print_Area" localSheetId="7">Արարատ!$A$1:$L$25</definedName>
    <definedName name="_xlnm.Print_Area" localSheetId="8">Արմավիր!$A$1:$L$26</definedName>
    <definedName name="_xlnm.Print_Area" localSheetId="0">'ԲԴԽ և Դեպարտամենտի կենտ. մարմին'!$A$1:$L$26</definedName>
    <definedName name="_xlnm.Print_Area" localSheetId="9">Գեղարքունիք!$A$1:$L$26</definedName>
    <definedName name="_xlnm.Print_Area" localSheetId="17">'Երևան քաղ'!$A$1:$L$25</definedName>
    <definedName name="_xlnm.Print_Area" localSheetId="18">'Երևան քր'!$A$1:$L$26</definedName>
    <definedName name="_xlnm.Print_Area" localSheetId="10">Լոռի!$A$1:$L$26</definedName>
    <definedName name="_xlnm.Print_Area" localSheetId="1">Կարգադրիչ!$A$1:$L$26</definedName>
    <definedName name="_xlnm.Print_Area" localSheetId="11">Կոտայք!$A$1:$L$27</definedName>
    <definedName name="_xlnm.Print_Area" localSheetId="12">Շիրակ!$A$1:$L$25</definedName>
    <definedName name="_xlnm.Print_Area" localSheetId="13">Սյունիք!$A$1:$L$26</definedName>
    <definedName name="_xlnm.Print_Area" localSheetId="15">Սնանկ!$A$1:$L$25</definedName>
    <definedName name="_xlnm.Print_Area" localSheetId="5">Վարչական!$A$1:$L$26</definedName>
    <definedName name="_xlnm.Print_Area" localSheetId="16">Վեր.Հակակոռուպցիոն!$A$1:$L$25</definedName>
    <definedName name="_xlnm.Print_Area" localSheetId="3">Վեր.քաղ.!$A$1:$M$26</definedName>
    <definedName name="_xlnm.Print_Area" localSheetId="4">Վեր.քր.!$A$1:$M$26</definedName>
    <definedName name="_xlnm.Print_Area" localSheetId="2">Վճռաբեկ!$A$1:$L$26</definedName>
    <definedName name="_xlnm.Print_Area" localSheetId="14">Տավուշ!$A$1:$L$27</definedName>
  </definedNames>
  <calcPr calcId="162913"/>
  <customWorkbookViews>
    <customWorkbookView name="ordyan - Personal View" guid="{EE5C0AFB-B96A-4C3C-885D-9A248AEB532B}" mergeInterval="0" personalView="1" maximized="1" windowWidth="1020" windowHeight="605" activeSheetId="8"/>
    <customWorkbookView name="marine - Personal View" guid="{D9EA75C0-4948-47E2-929C-5FF812E82023}" mergeInterval="0" personalView="1" maximized="1" windowWidth="1148" windowHeight="727" activeSheetId="7"/>
  </customWorkbookViews>
</workbook>
</file>

<file path=xl/calcChain.xml><?xml version="1.0" encoding="utf-8"?>
<calcChain xmlns="http://schemas.openxmlformats.org/spreadsheetml/2006/main">
  <c r="G19" i="55" l="1"/>
  <c r="G18" i="55"/>
  <c r="G17" i="55"/>
  <c r="G17" i="67"/>
  <c r="G18" i="67"/>
  <c r="G19" i="67"/>
  <c r="G20" i="67"/>
  <c r="J25" i="55" l="1"/>
  <c r="G29" i="55"/>
  <c r="G28" i="55"/>
  <c r="G27" i="55"/>
  <c r="E29" i="55"/>
  <c r="E28" i="55"/>
  <c r="E27" i="55"/>
  <c r="G30" i="67"/>
  <c r="G31" i="67"/>
  <c r="G29" i="67"/>
  <c r="G28" i="67"/>
  <c r="E31" i="67"/>
  <c r="E30" i="67"/>
  <c r="E29" i="67"/>
  <c r="E28" i="67"/>
  <c r="G31" i="58" l="1"/>
  <c r="G30" i="58"/>
  <c r="G29" i="58"/>
  <c r="G28" i="58"/>
  <c r="E31" i="58"/>
  <c r="E29" i="58"/>
  <c r="E30" i="58"/>
  <c r="E28" i="58"/>
  <c r="H29" i="61"/>
  <c r="H28" i="61"/>
  <c r="E28" i="61"/>
  <c r="E29" i="61"/>
  <c r="G17" i="53"/>
  <c r="E17" i="70" l="1"/>
  <c r="J26" i="72"/>
  <c r="I26" i="72"/>
  <c r="H26" i="72"/>
  <c r="E26" i="72"/>
  <c r="D26" i="72"/>
  <c r="G25" i="72"/>
  <c r="G24" i="72"/>
  <c r="G23" i="72"/>
  <c r="G22" i="72"/>
  <c r="G20" i="72"/>
  <c r="G19" i="72"/>
  <c r="G18" i="72"/>
  <c r="G17" i="72"/>
  <c r="G15" i="72"/>
  <c r="G14" i="72"/>
  <c r="G13" i="72"/>
  <c r="E30" i="72" l="1"/>
  <c r="G30" i="72" s="1"/>
  <c r="E29" i="72"/>
  <c r="G29" i="72" s="1"/>
  <c r="E27" i="72"/>
  <c r="G27" i="72" s="1"/>
  <c r="E28" i="72"/>
  <c r="G28" i="72" s="1"/>
  <c r="G26" i="72"/>
  <c r="K26" i="72"/>
  <c r="D25" i="70" l="1"/>
  <c r="D25" i="69"/>
  <c r="D27" i="67"/>
  <c r="D25" i="53" l="1"/>
  <c r="D26" i="59"/>
  <c r="D26" i="56"/>
  <c r="D26" i="62"/>
  <c r="D26" i="68"/>
  <c r="K26" i="56" l="1"/>
  <c r="D26" i="71"/>
  <c r="K26" i="71"/>
  <c r="J26" i="71"/>
  <c r="I26" i="71"/>
  <c r="H26" i="71"/>
  <c r="E26" i="71"/>
  <c r="G25" i="71"/>
  <c r="G24" i="71"/>
  <c r="G23" i="71"/>
  <c r="G22" i="71"/>
  <c r="G20" i="71"/>
  <c r="G19" i="71"/>
  <c r="G17" i="71"/>
  <c r="G15" i="71"/>
  <c r="G14" i="71"/>
  <c r="G13" i="71"/>
  <c r="G26" i="71" l="1"/>
  <c r="K25" i="70" l="1"/>
  <c r="J25" i="70"/>
  <c r="I25" i="70"/>
  <c r="H25" i="70"/>
  <c r="E25" i="70"/>
  <c r="G24" i="70"/>
  <c r="G23" i="70"/>
  <c r="G22" i="70"/>
  <c r="G21" i="70"/>
  <c r="G19" i="70"/>
  <c r="G18" i="70"/>
  <c r="G17" i="70"/>
  <c r="G15" i="70"/>
  <c r="G14" i="70"/>
  <c r="G13" i="70"/>
  <c r="G25" i="70" l="1"/>
  <c r="G17" i="61"/>
  <c r="G17" i="68" l="1"/>
  <c r="E27" i="67" l="1"/>
  <c r="E26" i="66"/>
  <c r="E25" i="64"/>
  <c r="E27" i="64" s="1"/>
  <c r="H27" i="64" s="1"/>
  <c r="E27" i="58"/>
  <c r="E26" i="65"/>
  <c r="E26" i="57"/>
  <c r="E26" i="61"/>
  <c r="E25" i="53"/>
  <c r="E25" i="63"/>
  <c r="E25" i="55"/>
  <c r="E25" i="69"/>
  <c r="E26" i="59"/>
  <c r="E26" i="56"/>
  <c r="E26" i="62"/>
  <c r="E26" i="60"/>
  <c r="E26" i="68"/>
  <c r="E28" i="66" l="1"/>
  <c r="G28" i="66" s="1"/>
  <c r="E27" i="66"/>
  <c r="G27" i="66" s="1"/>
  <c r="E30" i="65"/>
  <c r="G30" i="65" s="1"/>
  <c r="E29" i="65"/>
  <c r="G29" i="65" s="1"/>
  <c r="E28" i="65"/>
  <c r="G28" i="65" s="1"/>
  <c r="E27" i="65"/>
  <c r="G27" i="65" s="1"/>
  <c r="E31" i="57"/>
  <c r="G31" i="57" s="1"/>
  <c r="E29" i="57"/>
  <c r="G29" i="57" s="1"/>
  <c r="E30" i="57"/>
  <c r="G30" i="57" s="1"/>
  <c r="E28" i="57"/>
  <c r="G28" i="57" s="1"/>
  <c r="E28" i="53"/>
  <c r="G28" i="53" s="1"/>
  <c r="E27" i="53"/>
  <c r="G27" i="53" s="1"/>
  <c r="E29" i="53"/>
  <c r="G29" i="53" s="1"/>
  <c r="E28" i="63"/>
  <c r="G28" i="63" s="1"/>
  <c r="E27" i="63"/>
  <c r="G27" i="63" s="1"/>
  <c r="E29" i="63"/>
  <c r="G29" i="63" s="1"/>
  <c r="E28" i="64"/>
  <c r="H28" i="64" s="1"/>
  <c r="G13" i="61"/>
  <c r="G14" i="61"/>
  <c r="G15" i="61"/>
  <c r="G18" i="61"/>
  <c r="G19" i="61"/>
  <c r="G20" i="61"/>
  <c r="G22" i="61"/>
  <c r="G23" i="61"/>
  <c r="G24" i="61"/>
  <c r="G25" i="61"/>
  <c r="G26" i="61" l="1"/>
  <c r="H25" i="63"/>
  <c r="I25" i="63"/>
  <c r="J25" i="63"/>
  <c r="K25" i="63"/>
  <c r="D25" i="63"/>
  <c r="I26" i="60"/>
  <c r="J26" i="60"/>
  <c r="K26" i="60"/>
  <c r="H26" i="60"/>
  <c r="H26" i="62"/>
  <c r="I26" i="62"/>
  <c r="J26" i="62"/>
  <c r="K26" i="62"/>
  <c r="H26" i="56"/>
  <c r="I26" i="56"/>
  <c r="J26" i="56"/>
  <c r="H26" i="59"/>
  <c r="I26" i="59"/>
  <c r="J26" i="59"/>
  <c r="K26" i="59"/>
  <c r="H25" i="55"/>
  <c r="I25" i="55"/>
  <c r="K25" i="55"/>
  <c r="H25" i="69"/>
  <c r="I25" i="69"/>
  <c r="J25" i="69"/>
  <c r="K25" i="69"/>
  <c r="I25" i="53"/>
  <c r="J25" i="53"/>
  <c r="K25" i="53"/>
  <c r="H26" i="61"/>
  <c r="I26" i="61"/>
  <c r="J26" i="61"/>
  <c r="K26" i="61"/>
  <c r="H26" i="57"/>
  <c r="I26" i="57"/>
  <c r="J26" i="57"/>
  <c r="K26" i="57"/>
  <c r="H26" i="65"/>
  <c r="I26" i="65"/>
  <c r="J26" i="65"/>
  <c r="K26" i="65"/>
  <c r="H27" i="58"/>
  <c r="I27" i="58"/>
  <c r="J27" i="58"/>
  <c r="K27" i="58"/>
  <c r="H26" i="68" l="1"/>
  <c r="I26" i="68"/>
  <c r="J26" i="68"/>
  <c r="K26" i="68"/>
  <c r="G19" i="69" l="1"/>
  <c r="G18" i="69"/>
  <c r="G17" i="69"/>
  <c r="G24" i="69"/>
  <c r="G23" i="69"/>
  <c r="G22" i="69"/>
  <c r="G21" i="69"/>
  <c r="G15" i="69"/>
  <c r="G14" i="69"/>
  <c r="G13" i="69"/>
  <c r="G25" i="69" l="1"/>
  <c r="H27" i="67"/>
  <c r="I27" i="67"/>
  <c r="J27" i="67"/>
  <c r="K27" i="67"/>
  <c r="H25" i="64"/>
  <c r="I25" i="64"/>
  <c r="J25" i="64"/>
  <c r="H26" i="66"/>
  <c r="I26" i="66"/>
  <c r="J26" i="66"/>
  <c r="K26" i="66"/>
  <c r="G26" i="67" l="1"/>
  <c r="G25" i="67"/>
  <c r="G24" i="67"/>
  <c r="G23" i="67"/>
  <c r="G21" i="67"/>
  <c r="G15" i="67"/>
  <c r="G14" i="67"/>
  <c r="G13" i="67"/>
  <c r="G25" i="66"/>
  <c r="G24" i="66"/>
  <c r="G23" i="66"/>
  <c r="G22" i="66"/>
  <c r="G18" i="66"/>
  <c r="G19" i="66"/>
  <c r="G20" i="66"/>
  <c r="G17" i="66"/>
  <c r="G14" i="66"/>
  <c r="G15" i="66"/>
  <c r="G13" i="66"/>
  <c r="G19" i="64"/>
  <c r="G18" i="64"/>
  <c r="G24" i="64"/>
  <c r="G23" i="64"/>
  <c r="G22" i="64"/>
  <c r="G21" i="64"/>
  <c r="G14" i="64"/>
  <c r="G15" i="64"/>
  <c r="G13" i="64"/>
  <c r="G26" i="58"/>
  <c r="G25" i="58"/>
  <c r="G24" i="58"/>
  <c r="G23" i="58"/>
  <c r="G20" i="58"/>
  <c r="G21" i="58"/>
  <c r="G19" i="58"/>
  <c r="G18" i="58"/>
  <c r="G17" i="58"/>
  <c r="G14" i="58"/>
  <c r="G15" i="58"/>
  <c r="G13" i="58"/>
  <c r="G25" i="65"/>
  <c r="G24" i="65"/>
  <c r="G23" i="65"/>
  <c r="G22" i="65"/>
  <c r="G20" i="65"/>
  <c r="G19" i="65"/>
  <c r="G18" i="65"/>
  <c r="G17" i="65"/>
  <c r="G14" i="65"/>
  <c r="G15" i="65"/>
  <c r="G13" i="65"/>
  <c r="G25" i="57"/>
  <c r="G24" i="57"/>
  <c r="G23" i="57"/>
  <c r="G22" i="57"/>
  <c r="G19" i="57"/>
  <c r="G20" i="57"/>
  <c r="G18" i="57"/>
  <c r="G17" i="57"/>
  <c r="G14" i="57"/>
  <c r="G15" i="57"/>
  <c r="G13" i="57"/>
  <c r="G24" i="53"/>
  <c r="G23" i="53"/>
  <c r="G22" i="53"/>
  <c r="G21" i="53"/>
  <c r="G19" i="53"/>
  <c r="G18" i="53"/>
  <c r="G15" i="53"/>
  <c r="G24" i="63"/>
  <c r="G23" i="63"/>
  <c r="G22" i="63"/>
  <c r="G21" i="63"/>
  <c r="G19" i="63"/>
  <c r="G14" i="63"/>
  <c r="G15" i="63"/>
  <c r="G13" i="63"/>
  <c r="G24" i="55"/>
  <c r="G23" i="55"/>
  <c r="G22" i="55"/>
  <c r="G21" i="55"/>
  <c r="G14" i="55"/>
  <c r="G15" i="55"/>
  <c r="G13" i="55"/>
  <c r="G25" i="59"/>
  <c r="G24" i="59"/>
  <c r="G23" i="59"/>
  <c r="G22" i="59"/>
  <c r="G20" i="59"/>
  <c r="G19" i="59"/>
  <c r="G18" i="59"/>
  <c r="G17" i="59"/>
  <c r="G14" i="59"/>
  <c r="G15" i="59"/>
  <c r="G13" i="59"/>
  <c r="G25" i="56"/>
  <c r="G24" i="56"/>
  <c r="G23" i="56"/>
  <c r="G22" i="56"/>
  <c r="G20" i="56"/>
  <c r="G19" i="56"/>
  <c r="G18" i="56"/>
  <c r="G17" i="56"/>
  <c r="G14" i="56"/>
  <c r="G15" i="56"/>
  <c r="G13" i="56"/>
  <c r="G25" i="62"/>
  <c r="G24" i="62"/>
  <c r="G23" i="62"/>
  <c r="G22" i="62"/>
  <c r="G20" i="62"/>
  <c r="G19" i="62"/>
  <c r="G18" i="62"/>
  <c r="G17" i="62"/>
  <c r="G14" i="62"/>
  <c r="G15" i="62"/>
  <c r="G13" i="62"/>
  <c r="G25" i="60"/>
  <c r="G24" i="60"/>
  <c r="G23" i="60"/>
  <c r="G22" i="60"/>
  <c r="G18" i="60"/>
  <c r="G19" i="60"/>
  <c r="G20" i="60"/>
  <c r="G17" i="60"/>
  <c r="G14" i="60"/>
  <c r="G15" i="60"/>
  <c r="G13" i="60"/>
  <c r="G25" i="68"/>
  <c r="G24" i="68"/>
  <c r="G23" i="68"/>
  <c r="G22" i="68"/>
  <c r="G19" i="68"/>
  <c r="G20" i="68"/>
  <c r="G14" i="68"/>
  <c r="G15" i="68"/>
  <c r="G13" i="68"/>
  <c r="L26" i="56"/>
  <c r="D25" i="64"/>
  <c r="G26" i="60" l="1"/>
  <c r="G26" i="59"/>
  <c r="G26" i="56"/>
  <c r="G26" i="62"/>
  <c r="G26" i="68"/>
  <c r="G27" i="58"/>
  <c r="G26" i="65"/>
  <c r="G26" i="57"/>
  <c r="G25" i="63"/>
  <c r="G25" i="55"/>
  <c r="G27" i="67"/>
  <c r="G26" i="66"/>
  <c r="D26" i="66"/>
  <c r="D26" i="65"/>
  <c r="L26" i="62"/>
  <c r="D26" i="61"/>
  <c r="D26" i="60"/>
  <c r="D27" i="58"/>
  <c r="D26" i="57"/>
  <c r="D25" i="55"/>
  <c r="K25" i="64"/>
  <c r="G17" i="64"/>
  <c r="G25" i="64" s="1"/>
  <c r="G14" i="53"/>
  <c r="G13" i="53"/>
  <c r="G25" i="53" s="1"/>
  <c r="H25" i="53"/>
</calcChain>
</file>

<file path=xl/sharedStrings.xml><?xml version="1.0" encoding="utf-8"?>
<sst xmlns="http://schemas.openxmlformats.org/spreadsheetml/2006/main" count="590" uniqueCount="136">
  <si>
    <t>x</t>
  </si>
  <si>
    <t>Կառավարման  ապարատ</t>
  </si>
  <si>
    <t xml:space="preserve">Հայտատուի  անվանումը </t>
  </si>
  <si>
    <t>հ/հ</t>
  </si>
  <si>
    <t>Ձև N 14</t>
  </si>
  <si>
    <t>…</t>
  </si>
  <si>
    <t>Ց Ա Ն Կ</t>
  </si>
  <si>
    <t>/հազ. դրամ/</t>
  </si>
  <si>
    <t>Զբաղեցվող տարածքի գտնվելու հասցեն</t>
  </si>
  <si>
    <t>Ընդամենը՝</t>
  </si>
  <si>
    <t>Տարեկան վարձավճարի գումարը                   (հազ դրամ)</t>
  </si>
  <si>
    <t>Տարածքը (քառ մետր)</t>
  </si>
  <si>
    <t>Պետական մարմնի ստորաբաժանման անվանումը, որի կողմից զբաղեցված է համապատասխան տարածքը</t>
  </si>
  <si>
    <t>ՎԱՐՁԱԿԱԼՈՒԹՅԱՄԲ</t>
  </si>
  <si>
    <t>ՍԵՓԱԿԱՆՈՒԹՅԱՆ ԻՐԱՎՈՒՆՔՈՎ</t>
  </si>
  <si>
    <t xml:space="preserve">ԱՆՀԱՏՈՒՅՑ ՕԳՏԱԳՈՐԾՄԱՆ </t>
  </si>
  <si>
    <t>Տարածքը զբաղեցնելու իրավական հիմքը (համապատասխան իրավական ակտի, Վարձակալության պայմանագրի կամ սեփականության վկայականի համարը)</t>
  </si>
  <si>
    <t>Վարձակալությամբ/ենթավար-ձակալությամբ գույքը հանձնող սուբյեկտի անվանումը՝ ըստ  պայմանագրի</t>
  </si>
  <si>
    <t>ք.Արտաշատ Շահումյան 19</t>
  </si>
  <si>
    <t>Անշարժ գույքի սեփականության իրավունքի վկայական N2829774</t>
  </si>
  <si>
    <t>ք.Մասիս Հերացու 26/31</t>
  </si>
  <si>
    <t>Անշարժ գույքի սեփականության իրավունքի վկայական N2790219</t>
  </si>
  <si>
    <t>ք.Վայք Ջերմուկի խճ.8</t>
  </si>
  <si>
    <t>Անշարժ գույքի սեփականության իրավունքի վկայական N2737612</t>
  </si>
  <si>
    <t>ք.Երևան Տիգրան Մեծի 23/1</t>
  </si>
  <si>
    <t>Անշարժ գույքի սեփականության իրավունքի վկայական N286.180.05431</t>
  </si>
  <si>
    <t>ք.Երևան  Հ.Ներսիսյան 10</t>
  </si>
  <si>
    <t>ք.Երևան  Խորենացի 162Ա</t>
  </si>
  <si>
    <t>ք.Երևան  Նազարբեկյան 40</t>
  </si>
  <si>
    <t>Անշարժ գույքի սեփականության իրավունքի վկայական N07092016-01-0165</t>
  </si>
  <si>
    <t>ք.Երևան  Օտյան 53/2</t>
  </si>
  <si>
    <t>Անշարժ գույքի սեփականության իրավունքի վկայական N597287</t>
  </si>
  <si>
    <t>ք.Երևան  Արշակունյաց 24/1</t>
  </si>
  <si>
    <t>ք.Երևան  Գյուլիքեխվյան 20</t>
  </si>
  <si>
    <t>ՀՀվերաքննիչ քրեական դատարան</t>
  </si>
  <si>
    <t>ք.Երևան Գարեգին Նժդեհ 23</t>
  </si>
  <si>
    <t>Անշարժ գույքի սեփականության իրավունքի վկայական N2814533</t>
  </si>
  <si>
    <t>ք.Գավառ Սայադյան 18</t>
  </si>
  <si>
    <t>ք.Սևան Աբովյան 6/1</t>
  </si>
  <si>
    <t>ք.Ճամբարակ Գարեգին Նժդեհ 99/1</t>
  </si>
  <si>
    <t>Անշարժ գույքի սեփականության իրավունքի վկայական N2579478</t>
  </si>
  <si>
    <t>ք.Վարդենիս Լեոնիդ Ազգալդյան 1-ին նրբ. 3</t>
  </si>
  <si>
    <t>ք.Հրազդան Միկրոշրջան 13-րդ փ. 1/1</t>
  </si>
  <si>
    <t>Անշարժ գույքի սեփականության իրավունքի վկայական N2615840</t>
  </si>
  <si>
    <t>ք.Աբովյան Կոտայքի 8</t>
  </si>
  <si>
    <t>Անշարժ գույքի սեփականության իրավունքի վկայական N06092012-07-0290</t>
  </si>
  <si>
    <t>ք.Չարենցավան Երիտասարդական 2</t>
  </si>
  <si>
    <t>Անշարժ գույքի սեփականության իրավունքի վկայական N2717792</t>
  </si>
  <si>
    <t>ք.Եղվարդ Չարենցի 29</t>
  </si>
  <si>
    <t>Անշարժ գույքի սեփականության իրավունքի վկայական N2820783</t>
  </si>
  <si>
    <t>ՀՀվարչական դատարան</t>
  </si>
  <si>
    <t>ՀՀ վճռաբեկ դատարան</t>
  </si>
  <si>
    <t>ք.Երևան Վ.Սարգսյան 5</t>
  </si>
  <si>
    <t>ք.Արմավիր Հանրապետության 41</t>
  </si>
  <si>
    <t>Անշարժ գույքի սեփականության իրավունքի վկայական N11072014-04-0011</t>
  </si>
  <si>
    <t>Անշարժ գույքի սեփականության իրավունքի վկայական N2714020</t>
  </si>
  <si>
    <t>ՀՀվերաքննիչ քաղաքացիական դատարան</t>
  </si>
  <si>
    <t>ք.Ապարան Գայի 25</t>
  </si>
  <si>
    <t>Անշարժ գույքի սեփականության իրավունքի վկայական N2717762</t>
  </si>
  <si>
    <t>Անշարժ գույքի սեփականության իրավունքի վկայական N2877786</t>
  </si>
  <si>
    <t>ք.Գյումրի  Անկախության հրապարակ 7</t>
  </si>
  <si>
    <t>ք.Մարալիկ Շահինյան 198</t>
  </si>
  <si>
    <t>Անշարժ գույքի սեփականության իրավունքի վկայական N</t>
  </si>
  <si>
    <t>ք.Վանաձոր Մխիթար Գոշի 6</t>
  </si>
  <si>
    <t>Անշարժ գույքի սեփականության իրավունքի վկայական N1986021</t>
  </si>
  <si>
    <t>ք.Սպիտակ Ալեք Մանուկյան 2-րդ նրբ. 10</t>
  </si>
  <si>
    <t>ք.Ստեփանավան Սուրբ Վարդանի 3</t>
  </si>
  <si>
    <t>Անշարժ գույքի սեփականության իրավունքի վկայական N2484935</t>
  </si>
  <si>
    <t>ք.Ալավերդի Թումանյան 1</t>
  </si>
  <si>
    <t>Անշարժ գույքի սեփականության իրավունքի վկայական N2594365</t>
  </si>
  <si>
    <t>ք.Իջևան Նալբանդյան 1/1</t>
  </si>
  <si>
    <t>Անշարժ գույքի սեփականության իրավունքի վկայական N27022014-11-0016</t>
  </si>
  <si>
    <t>ք.Բերդ Տերյան 1ա</t>
  </si>
  <si>
    <t>ք.Դիլիջան Շահումյան 15</t>
  </si>
  <si>
    <t>Անշարժ գույքի սեփականության իրավունքի վկայական N2759302</t>
  </si>
  <si>
    <t>ք.Գորիս Անկախության 4/1</t>
  </si>
  <si>
    <t>Անշարժ գույքի սեփականության իրավունքի վկայական N2549671</t>
  </si>
  <si>
    <t>ք.Կապան Մ.Ստեփանյան 3/2</t>
  </si>
  <si>
    <t>ՀՀ վերաքննիչ վարչական դատարան</t>
  </si>
  <si>
    <t>ք.Երևան Թբիլիսյան 3/9</t>
  </si>
  <si>
    <t>Անշարժ գույքի սեփականության իրավունքի վկայական N2487605</t>
  </si>
  <si>
    <t>ք.Աշտարակ Տիգրան Մեծի 55</t>
  </si>
  <si>
    <t>Անշարժ գույքի սեփականության իրավունքի վկայական N04082014-09-0001</t>
  </si>
  <si>
    <t>Անշարժ գույքի սեփականության իրավունքի վկայական N2401195</t>
  </si>
  <si>
    <t>ք.Նոյեմբերյան Կամոյի 2</t>
  </si>
  <si>
    <t>Անշարժ գույքի սեփականության իրավունքի վկայական N2323653</t>
  </si>
  <si>
    <t>ք.Վաղարշապատ Կամոյի 15</t>
  </si>
  <si>
    <t>Անշարժ գույքի սեփականության իրավունքի վկայական N1632704</t>
  </si>
  <si>
    <t>ՀՀ վճռաբեկ դատարանի կողմից զբաղեցված տարածքների</t>
  </si>
  <si>
    <t>Բարձրագույն դատական խորհրդի կողմից զբաղեցված տարածքների</t>
  </si>
  <si>
    <t>ՀՀվերաքննիչ քաղաքացիական դատարանի կողմից զբաղեցված տարածքների</t>
  </si>
  <si>
    <t>ՀՀվերաքննիչ քրեական դատարանի կողմից զբաղեցված տարածքների</t>
  </si>
  <si>
    <t>ՀՀվարչական դատարանի կողմից զբաղեցված տարածքների</t>
  </si>
  <si>
    <t>Երևան քաղաքի  ընդհանուր իրավասության դատարանի կողմից զբաղեցված տարածքների</t>
  </si>
  <si>
    <t>ՀՀ Արագածոտնի մարզի ընդհանուր իրավասության դատարանի կողմից զբաղեցված տարածքների</t>
  </si>
  <si>
    <t>ՀՀ Արարատի և Վայոց ձորի մարզերի ընդհանուր իրավասության դատարանի կողմից զբաղեցված տարածքների</t>
  </si>
  <si>
    <t>ՀՀ Արմավիրի մարզի ընդհանուր իրավասության դատարանի կողմից զբաղեցված տարածքների</t>
  </si>
  <si>
    <t>ՀՀ Գեղարքունիքի մարզի ընդհանուր իրավասության դատարանի կողմից զբաղեցված տարածքների</t>
  </si>
  <si>
    <t>ՀՀ Լոռու մարզի ընդհանուր իրավասության դատարանի կողմից զբաղեցված տարածքների</t>
  </si>
  <si>
    <t>ՀՀ Կոտայքի մարզի ընդհանուր իրավասության դատարանի կողմից զբաղեցված տարածքների</t>
  </si>
  <si>
    <t>ՀՀ Շիրակի մարզի ընդհանուր իրավասության դատարանի կողմից զբաղեցված տարածքների</t>
  </si>
  <si>
    <t>ՀՀ Սյունիքի մարզի ընդհանուր իրավասության դատարանի կողմից զբաղեցված տարածքների</t>
  </si>
  <si>
    <t>ՀՀ Տավուշի մարզի ընդհանուր իրավասության դատարանի կողմից զբաղեցված տարածքների</t>
  </si>
  <si>
    <t xml:space="preserve">Տվյալ տարածքում վճարման ենթակա ընդամենը կոմունալ ծախսը                  </t>
  </si>
  <si>
    <t>Էլեկտրաէներգիա (լուսավորություն)  /հազ դրամ/</t>
  </si>
  <si>
    <t>Էլեկտրաէներգիա (ջեռուցում)           /հազ դրամ/</t>
  </si>
  <si>
    <t>Գազ (ջեռուցում)          /հազ դրամ/</t>
  </si>
  <si>
    <t>Ջուր                   /հազ դրամ/</t>
  </si>
  <si>
    <t>Սնանկության դատարան</t>
  </si>
  <si>
    <t>ԲԴԽ, Դատական դեպարտամենտի կենտրոնական մարմին</t>
  </si>
  <si>
    <t>Սնանկության դատարանի կողմից զբաղեցված տարածքների</t>
  </si>
  <si>
    <t>ք.Երևան Կորյուն 15/1, 17</t>
  </si>
  <si>
    <t>Կարգադրիչների ծառայություն</t>
  </si>
  <si>
    <t>ք.Երևան Բաշինջաղյան 100</t>
  </si>
  <si>
    <t>ք.Երևան Արա Սարգսյան 5/1</t>
  </si>
  <si>
    <t>Վերաքննիչ հակակոռուպցիոն դատարան</t>
  </si>
  <si>
    <t>Անշարժ գույքի սեփականության իրավունքի վկայական N29092022-01-0283</t>
  </si>
  <si>
    <t>ք.Երևան Հալաբյան 41ա</t>
  </si>
  <si>
    <t>Երևան քաղաքի առաջին ատյանի  ընդհանուր իրավասության քաղաքացիական դատարանի Էրեբունի նստավայր</t>
  </si>
  <si>
    <t>Երևան քաղաքի առաջին ատյանի  ընդհանուր իրավասության քաղաքացիական դատարանի Արաբկիր նստավայր</t>
  </si>
  <si>
    <t>Երևան քաղաքի առաջին ատյանի  ընդհանուր իրավասության քաղաքացիական դատարանի Աջափնյակ-2 նստավայր</t>
  </si>
  <si>
    <t>Երևան քաղաքի առաջին ատյանի  ընդհանուր իրավասության քրեական դատարանի Կենտրոն նստավայր</t>
  </si>
  <si>
    <t>Երևան քաղաքի առաջին ատյանի  ընդհանուր իրավասության քրեական դատարանի Աջափնյակ-1 նստավայր</t>
  </si>
  <si>
    <t>Երևան քաղաքի առաջին ատյանի  ընդհանուր իրավասության քրեական դատարանի Շենգավիթ նստավայր</t>
  </si>
  <si>
    <t>Երևան քաղաքի առաջին ատյանի  ընդհանուր իրավասության քրեական դատարանի Ավան նստավայր</t>
  </si>
  <si>
    <t>ՀՀ Արագածոտնի մարզի առաջին ատյանի ընդհանուր իրավասության դատարան</t>
  </si>
  <si>
    <t>ՀՀ Արարատի և Վայոց ձորի մարզերի առաջին ատյանի ընդհանուր իրավասության դատարան</t>
  </si>
  <si>
    <t>ՀՀ Արմավիրի մարզի առաջին ատյանի ընդհանուր իրավասության դատարան</t>
  </si>
  <si>
    <t>ՀՀ Գեղարքունիքի մարզի առաջին ատյանի ընդհանուր իրավասության դատարան</t>
  </si>
  <si>
    <t>ՀՀ Լոռու մարզի առաջին ատյանի ընդհանուր իրավասության դատարան</t>
  </si>
  <si>
    <t>ՀՀ Կոտայքի մարզի առաջին ատյանի ընդհանուր իրավասության դատարան</t>
  </si>
  <si>
    <t>ՀՀ Շիրակի մարզի առաջին ատյանի ընդհանուր իրավասության դատարան</t>
  </si>
  <si>
    <t>ՀՀ Սյունիքի մարզի առաջին ատյանի ընդհանուր իրավասության դատարան</t>
  </si>
  <si>
    <t>ՀՀ Տավուշի մարզի առաջին ատյանի ընդհանուր իրավասության դատարան</t>
  </si>
  <si>
    <t>Անշարժ գույքի սեփականության իրավունքի վկայական N29092022-01-0276</t>
  </si>
  <si>
    <t>Վերաքննիչ հակակոռուպցիոն դատարանի կողմից զբաղեցված տարածքների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</si>
</sst>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"/>
  </numFmts>
  <fonts count="17">
    <font>
      <sz val="10"/>
      <name val="Arial"/>
    </font>
    <font>
      <b/>
      <sz val="8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u/>
      <sz val="12"/>
      <name val="GHEA Grapalat"/>
      <family val="3"/>
    </font>
    <font>
      <b/>
      <sz val="12"/>
      <name val="GHEA Grapalat"/>
      <family val="3"/>
    </font>
    <font>
      <u/>
      <sz val="9"/>
      <name val="GHEA Grapalat"/>
      <family val="3"/>
    </font>
    <font>
      <sz val="10"/>
      <name val="Arial Armenian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Times Armenian"/>
      <family val="1"/>
    </font>
    <font>
      <sz val="10"/>
      <color rgb="FFFF0000"/>
      <name val="GHEA Grapalat"/>
      <family val="3"/>
    </font>
    <font>
      <b/>
      <sz val="10"/>
      <name val="GHEA Grapalat"/>
      <family val="3"/>
    </font>
    <font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3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Continuous" wrapText="1"/>
    </xf>
    <xf numFmtId="0" fontId="3" fillId="0" borderId="0" xfId="0" applyFont="1" applyBorder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/>
    <xf numFmtId="0" fontId="7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wrapText="1"/>
    </xf>
    <xf numFmtId="2" fontId="3" fillId="2" borderId="0" xfId="0" applyNumberFormat="1" applyFont="1" applyFill="1" applyAlignment="1">
      <alignment horizontal="centerContinuous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165" fontId="2" fillId="3" borderId="2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15" fillId="3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165" fontId="15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3" fillId="0" borderId="0" xfId="0" applyNumberFormat="1" applyFont="1"/>
    <xf numFmtId="166" fontId="2" fillId="0" borderId="2" xfId="2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wrapText="1"/>
    </xf>
    <xf numFmtId="165" fontId="2" fillId="0" borderId="2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2" fontId="3" fillId="2" borderId="0" xfId="0" applyNumberFormat="1" applyFont="1" applyFill="1" applyAlignment="1">
      <alignment horizontal="center" wrapText="1"/>
    </xf>
  </cellXfs>
  <cellStyles count="46">
    <cellStyle name="Comma 10" xfId="1"/>
    <cellStyle name="Comma 2" xfId="2"/>
    <cellStyle name="Comma 2 2" xfId="3"/>
    <cellStyle name="Comma 2 3" xfId="4"/>
    <cellStyle name="Comma 2 4" xfId="5"/>
    <cellStyle name="Comma 3" xfId="6"/>
    <cellStyle name="Comma 3 2" xfId="7"/>
    <cellStyle name="Comma 3 3" xfId="8"/>
    <cellStyle name="Comma 4" xfId="9"/>
    <cellStyle name="Comma 5" xfId="10"/>
    <cellStyle name="Comma 6" xfId="11"/>
    <cellStyle name="Comma 6 2" xfId="12"/>
    <cellStyle name="Comma 7" xfId="13"/>
    <cellStyle name="Comma 7 2" xfId="14"/>
    <cellStyle name="Comma 8" xfId="15"/>
    <cellStyle name="Comma 9" xfId="16"/>
    <cellStyle name="Normal" xfId="0" builtinId="0"/>
    <cellStyle name="Normal 10" xfId="17"/>
    <cellStyle name="Normal 11" xfId="18"/>
    <cellStyle name="Normal 2" xfId="19"/>
    <cellStyle name="Normal 2 2" xfId="20"/>
    <cellStyle name="Normal 2 3" xfId="21"/>
    <cellStyle name="Normal 3" xfId="22"/>
    <cellStyle name="Normal 3 2" xfId="23"/>
    <cellStyle name="Normal 4" xfId="24"/>
    <cellStyle name="Normal 5" xfId="25"/>
    <cellStyle name="Normal 6" xfId="26"/>
    <cellStyle name="Normal 6 2" xfId="27"/>
    <cellStyle name="Normal 7" xfId="28"/>
    <cellStyle name="Normal 8" xfId="29"/>
    <cellStyle name="Normal 9" xfId="30"/>
    <cellStyle name="Style 1" xfId="31"/>
    <cellStyle name="Style 1 2" xfId="32"/>
    <cellStyle name="Style 1 3" xfId="33"/>
    <cellStyle name="Style 1 4" xfId="34"/>
    <cellStyle name="Обычный 2" xfId="35"/>
    <cellStyle name="Обычный 2 2" xfId="36"/>
    <cellStyle name="Обычный 3" xfId="37"/>
    <cellStyle name="Стиль 1" xfId="38"/>
    <cellStyle name="Стиль 1 2" xfId="39"/>
    <cellStyle name="Стиль 1 2 2" xfId="40"/>
    <cellStyle name="Финансовый 2" xfId="41"/>
    <cellStyle name="Финансовый 2 2" xfId="42"/>
    <cellStyle name="Финансовый 3" xfId="43"/>
    <cellStyle name="Финансовый 3 2" xfId="44"/>
    <cellStyle name="Финансовый 4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6"/>
  <sheetViews>
    <sheetView topLeftCell="A10" workbookViewId="0">
      <pane xSplit="4" ySplit="2" topLeftCell="E12" activePane="bottomRight" state="frozen"/>
      <selection activeCell="A10" sqref="A10"/>
      <selection pane="topRight" activeCell="E10" sqref="E10"/>
      <selection pane="bottomLeft" activeCell="A12" sqref="A12"/>
      <selection pane="bottomRight" activeCell="C29" sqref="C29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5" width="12.28515625" style="8" customWidth="1"/>
    <col min="6" max="6" width="29.85546875" style="8" customWidth="1"/>
    <col min="7" max="7" width="23.2851562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3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B6" s="22" t="s">
        <v>89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1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 t="s">
        <v>0</v>
      </c>
      <c r="E12" s="24"/>
      <c r="F12" s="24"/>
      <c r="G12" s="24"/>
      <c r="H12" s="24"/>
      <c r="I12" s="24"/>
      <c r="J12" s="24"/>
      <c r="K12" s="24"/>
      <c r="L12" s="24"/>
    </row>
    <row r="13" spans="1:14" ht="27">
      <c r="A13" s="14">
        <v>1</v>
      </c>
      <c r="B13" s="16" t="s">
        <v>78</v>
      </c>
      <c r="C13" s="16" t="s">
        <v>79</v>
      </c>
      <c r="D13" s="16" t="s">
        <v>0</v>
      </c>
      <c r="E13" s="16">
        <v>4809.2</v>
      </c>
      <c r="F13" s="16" t="s">
        <v>80</v>
      </c>
      <c r="G13" s="30">
        <f>+H13+I13+J13+K13</f>
        <v>25753.710000000003</v>
      </c>
      <c r="H13" s="35">
        <v>15057.3</v>
      </c>
      <c r="I13" s="35"/>
      <c r="J13" s="35">
        <v>6981.6</v>
      </c>
      <c r="K13" s="35">
        <v>3714.81</v>
      </c>
      <c r="L13" s="14"/>
    </row>
    <row r="14" spans="1:14">
      <c r="A14" s="14">
        <v>2</v>
      </c>
      <c r="B14" s="16"/>
      <c r="C14" s="16"/>
      <c r="D14" s="16" t="s">
        <v>0</v>
      </c>
      <c r="E14" s="16"/>
      <c r="F14" s="16"/>
      <c r="G14" s="30">
        <f t="shared" ref="G14:G15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6" t="s">
        <v>0</v>
      </c>
      <c r="E15" s="16"/>
      <c r="F15" s="16"/>
      <c r="G15" s="30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 t="s">
        <v>0</v>
      </c>
      <c r="E16" s="24"/>
      <c r="F16" s="24"/>
      <c r="G16" s="34"/>
      <c r="H16" s="34"/>
      <c r="I16" s="34"/>
      <c r="J16" s="34"/>
      <c r="K16" s="34"/>
      <c r="L16" s="24"/>
    </row>
    <row r="17" spans="1:12" ht="40.5">
      <c r="A17" s="14">
        <v>1</v>
      </c>
      <c r="B17" s="16" t="s">
        <v>109</v>
      </c>
      <c r="C17" s="16" t="s">
        <v>111</v>
      </c>
      <c r="D17" s="16" t="s">
        <v>0</v>
      </c>
      <c r="E17" s="16">
        <v>3759.6</v>
      </c>
      <c r="F17" s="27"/>
      <c r="G17" s="30">
        <f>+H17+I17+J17+K17</f>
        <v>18051.200000000004</v>
      </c>
      <c r="H17" s="36">
        <v>11773.2</v>
      </c>
      <c r="I17" s="36"/>
      <c r="J17" s="36">
        <v>5484.6</v>
      </c>
      <c r="K17" s="36">
        <v>793.4</v>
      </c>
      <c r="L17" s="14"/>
    </row>
    <row r="18" spans="1:12">
      <c r="A18" s="14">
        <v>2</v>
      </c>
      <c r="B18" s="16"/>
      <c r="C18" s="16"/>
      <c r="D18" s="16" t="s">
        <v>0</v>
      </c>
      <c r="E18" s="16"/>
      <c r="F18" s="27"/>
      <c r="G18" s="30"/>
      <c r="H18" s="36"/>
      <c r="I18" s="36"/>
      <c r="J18" s="36"/>
      <c r="K18" s="36"/>
      <c r="L18" s="14"/>
    </row>
    <row r="19" spans="1:12">
      <c r="A19" s="14">
        <v>3</v>
      </c>
      <c r="B19" s="15"/>
      <c r="C19" s="15"/>
      <c r="D19" s="16" t="s">
        <v>0</v>
      </c>
      <c r="E19" s="15"/>
      <c r="F19" s="14"/>
      <c r="G19" s="30">
        <f t="shared" ref="G19:G20" si="1">+H19+I19+J19+K19</f>
        <v>0</v>
      </c>
      <c r="H19" s="35"/>
      <c r="I19" s="35"/>
      <c r="J19" s="35"/>
      <c r="K19" s="35"/>
      <c r="L19" s="14"/>
    </row>
    <row r="20" spans="1:12">
      <c r="A20" s="14" t="s">
        <v>5</v>
      </c>
      <c r="B20" s="15"/>
      <c r="C20" s="15"/>
      <c r="D20" s="16" t="s">
        <v>0</v>
      </c>
      <c r="E20" s="15"/>
      <c r="F20" s="14"/>
      <c r="G20" s="30">
        <f t="shared" si="1"/>
        <v>0</v>
      </c>
      <c r="H20" s="35"/>
      <c r="I20" s="35"/>
      <c r="J20" s="35"/>
      <c r="K20" s="35"/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34"/>
      <c r="H21" s="34"/>
      <c r="I21" s="34"/>
      <c r="J21" s="34"/>
      <c r="K21" s="34"/>
      <c r="L21" s="24"/>
    </row>
    <row r="22" spans="1:12">
      <c r="A22" s="14">
        <v>1</v>
      </c>
      <c r="B22" s="15"/>
      <c r="C22" s="15"/>
      <c r="D22" s="15"/>
      <c r="E22" s="15"/>
      <c r="F22" s="14"/>
      <c r="G22" s="30">
        <f>+H22+I22+J22+K22</f>
        <v>0</v>
      </c>
      <c r="H22" s="35"/>
      <c r="I22" s="35"/>
      <c r="J22" s="35"/>
      <c r="K22" s="35"/>
      <c r="L22" s="14"/>
    </row>
    <row r="23" spans="1:12">
      <c r="A23" s="14">
        <v>2</v>
      </c>
      <c r="B23" s="15"/>
      <c r="C23" s="15"/>
      <c r="D23" s="15"/>
      <c r="E23" s="15"/>
      <c r="F23" s="14"/>
      <c r="G23" s="30">
        <f t="shared" ref="G23:G25" si="2">+H23+I23+J23+K23</f>
        <v>0</v>
      </c>
      <c r="H23" s="35"/>
      <c r="I23" s="35"/>
      <c r="J23" s="35"/>
      <c r="K23" s="35"/>
      <c r="L23" s="14"/>
    </row>
    <row r="24" spans="1:12">
      <c r="A24" s="14">
        <v>3</v>
      </c>
      <c r="B24" s="15"/>
      <c r="C24" s="15"/>
      <c r="D24" s="15"/>
      <c r="E24" s="15"/>
      <c r="F24" s="14"/>
      <c r="G24" s="30">
        <f t="shared" si="2"/>
        <v>0</v>
      </c>
      <c r="H24" s="35"/>
      <c r="I24" s="35"/>
      <c r="J24" s="35"/>
      <c r="K24" s="35"/>
      <c r="L24" s="14"/>
    </row>
    <row r="25" spans="1:12">
      <c r="A25" s="14" t="s">
        <v>5</v>
      </c>
      <c r="B25" s="15"/>
      <c r="C25" s="15"/>
      <c r="D25" s="15"/>
      <c r="E25" s="15"/>
      <c r="F25" s="14"/>
      <c r="G25" s="30">
        <f t="shared" si="2"/>
        <v>0</v>
      </c>
      <c r="H25" s="35"/>
      <c r="I25" s="35"/>
      <c r="J25" s="35"/>
      <c r="K25" s="35"/>
      <c r="L25" s="14"/>
    </row>
    <row r="26" spans="1:12" s="6" customFormat="1" ht="32.25" customHeight="1">
      <c r="A26" s="23"/>
      <c r="B26" s="25" t="s">
        <v>9</v>
      </c>
      <c r="C26" s="24"/>
      <c r="D26" s="40">
        <f>SUM(D22:D25)</f>
        <v>0</v>
      </c>
      <c r="E26" s="40">
        <f>SUM(E13:E25)</f>
        <v>8568.7999999999993</v>
      </c>
      <c r="F26" s="24"/>
      <c r="G26" s="40">
        <f>SUM(G13:G25)</f>
        <v>43804.91</v>
      </c>
      <c r="H26" s="40">
        <f t="shared" ref="H26:K26" si="3">SUM(H13:H25)</f>
        <v>26830.5</v>
      </c>
      <c r="I26" s="40">
        <f t="shared" si="3"/>
        <v>0</v>
      </c>
      <c r="J26" s="40">
        <f t="shared" si="3"/>
        <v>12466.2</v>
      </c>
      <c r="K26" s="40">
        <f t="shared" si="3"/>
        <v>4508.21</v>
      </c>
      <c r="L26" s="24"/>
    </row>
  </sheetData>
  <mergeCells count="1">
    <mergeCell ref="B3:L3"/>
  </mergeCells>
  <pageMargins left="0.35" right="0.35" top="0.28999999999999998" bottom="0.37" header="0.21" footer="0.16"/>
  <pageSetup paperSize="9" scale="65" orientation="landscape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31"/>
  <sheetViews>
    <sheetView topLeftCell="A10" workbookViewId="0">
      <pane xSplit="3" ySplit="3" topLeftCell="D19" activePane="bottomRight" state="frozen"/>
      <selection activeCell="A10" sqref="A10"/>
      <selection pane="topRight" activeCell="D10" sqref="D10"/>
      <selection pane="bottomLeft" activeCell="A13" sqref="A13"/>
      <selection pane="bottomRight" activeCell="E19" sqref="E19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>
      <c r="A13" s="14">
        <v>1</v>
      </c>
      <c r="B13" s="16"/>
      <c r="C13" s="16"/>
      <c r="D13" s="14"/>
      <c r="E13" s="16"/>
      <c r="F13" s="16"/>
      <c r="G13" s="32">
        <f>+H13+I13+J13+K13</f>
        <v>0</v>
      </c>
      <c r="H13" s="32"/>
      <c r="I13" s="32"/>
      <c r="J13" s="32"/>
      <c r="K13" s="32"/>
      <c r="L13" s="14"/>
    </row>
    <row r="14" spans="1:14">
      <c r="A14" s="14">
        <v>2</v>
      </c>
      <c r="B14" s="16"/>
      <c r="C14" s="16"/>
      <c r="D14" s="14"/>
      <c r="E14" s="16"/>
      <c r="F14" s="16"/>
      <c r="G14" s="32">
        <f t="shared" ref="G14:G15" si="0">+H14+I14+J14+K14</f>
        <v>0</v>
      </c>
      <c r="H14" s="32"/>
      <c r="I14" s="32"/>
      <c r="J14" s="32"/>
      <c r="K14" s="32"/>
      <c r="L14" s="14"/>
    </row>
    <row r="15" spans="1:14">
      <c r="A15" s="14">
        <v>3</v>
      </c>
      <c r="B15" s="16"/>
      <c r="C15" s="16"/>
      <c r="D15" s="14"/>
      <c r="E15" s="16"/>
      <c r="F15" s="16"/>
      <c r="G15" s="32">
        <f t="shared" si="0"/>
        <v>0</v>
      </c>
      <c r="H15" s="32"/>
      <c r="I15" s="32"/>
      <c r="J15" s="32"/>
      <c r="K15" s="32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</row>
    <row r="17" spans="1:12" ht="67.5">
      <c r="A17" s="14">
        <v>1</v>
      </c>
      <c r="B17" s="42" t="s">
        <v>128</v>
      </c>
      <c r="C17" s="42" t="s">
        <v>37</v>
      </c>
      <c r="D17" s="14"/>
      <c r="E17" s="49">
        <v>1180</v>
      </c>
      <c r="F17" s="27"/>
      <c r="G17" s="32">
        <f>+H17+I17+J17+K17</f>
        <v>5873.8220433087708</v>
      </c>
      <c r="H17" s="33">
        <v>2128.4874547087711</v>
      </c>
      <c r="I17" s="33"/>
      <c r="J17" s="33">
        <v>3123.2</v>
      </c>
      <c r="K17" s="33">
        <v>622.13458860000003</v>
      </c>
      <c r="L17" s="14"/>
    </row>
    <row r="18" spans="1:12" ht="67.5">
      <c r="A18" s="14">
        <v>3</v>
      </c>
      <c r="B18" s="16" t="s">
        <v>128</v>
      </c>
      <c r="C18" s="16" t="s">
        <v>38</v>
      </c>
      <c r="D18" s="14"/>
      <c r="E18" s="36">
        <v>1387</v>
      </c>
      <c r="F18" s="16"/>
      <c r="G18" s="32">
        <f t="shared" ref="G18:G20" si="1">+H18+I18+J18+K18</f>
        <v>7440.512775246666</v>
      </c>
      <c r="H18" s="32">
        <v>2501.8746607466664</v>
      </c>
      <c r="I18" s="32"/>
      <c r="J18" s="32">
        <v>4440.3999999999996</v>
      </c>
      <c r="K18" s="32">
        <v>498.23811449999999</v>
      </c>
      <c r="L18" s="14"/>
    </row>
    <row r="19" spans="1:12" ht="67.5">
      <c r="A19" s="14">
        <v>4</v>
      </c>
      <c r="B19" s="16" t="s">
        <v>128</v>
      </c>
      <c r="C19" s="16" t="s">
        <v>39</v>
      </c>
      <c r="D19" s="14"/>
      <c r="E19" s="36">
        <v>1260</v>
      </c>
      <c r="F19" s="16" t="s">
        <v>40</v>
      </c>
      <c r="G19" s="32">
        <f>+H19+I19+J19+K19</f>
        <v>5653.8801479263147</v>
      </c>
      <c r="H19" s="32">
        <v>2272.7916889263151</v>
      </c>
      <c r="I19" s="32"/>
      <c r="J19" s="32">
        <v>3104.5</v>
      </c>
      <c r="K19" s="32">
        <v>276.58845900000006</v>
      </c>
      <c r="L19" s="14"/>
    </row>
    <row r="20" spans="1:12" ht="67.5">
      <c r="A20" s="14">
        <v>5</v>
      </c>
      <c r="B20" s="16" t="s">
        <v>128</v>
      </c>
      <c r="C20" s="16" t="s">
        <v>41</v>
      </c>
      <c r="D20" s="14"/>
      <c r="E20" s="36">
        <v>1360</v>
      </c>
      <c r="F20" s="16"/>
      <c r="G20" s="32">
        <f t="shared" si="1"/>
        <v>6950.0771473482455</v>
      </c>
      <c r="H20" s="32">
        <v>2453.1719816982454</v>
      </c>
      <c r="I20" s="32"/>
      <c r="J20" s="32">
        <v>3888.6</v>
      </c>
      <c r="K20" s="32">
        <v>608.30516564999982</v>
      </c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29"/>
      <c r="H21" s="29"/>
      <c r="I21" s="29"/>
      <c r="J21" s="29"/>
      <c r="K21" s="29"/>
      <c r="L21" s="24"/>
    </row>
    <row r="22" spans="1:12">
      <c r="A22" s="14">
        <v>1</v>
      </c>
      <c r="B22" s="15"/>
      <c r="C22" s="15"/>
      <c r="D22" s="14"/>
      <c r="E22" s="15"/>
      <c r="F22" s="14"/>
      <c r="G22" s="32">
        <f>+H22+I22+J22+K22</f>
        <v>0</v>
      </c>
      <c r="H22" s="32"/>
      <c r="I22" s="32"/>
      <c r="J22" s="32"/>
      <c r="K22" s="32"/>
      <c r="L22" s="14"/>
    </row>
    <row r="23" spans="1:12">
      <c r="A23" s="14">
        <v>2</v>
      </c>
      <c r="B23" s="15"/>
      <c r="C23" s="15"/>
      <c r="D23" s="14"/>
      <c r="E23" s="15"/>
      <c r="F23" s="14"/>
      <c r="G23" s="32">
        <f t="shared" ref="G23:G24" si="2">+H23+I23+J23+K23</f>
        <v>0</v>
      </c>
      <c r="H23" s="32"/>
      <c r="I23" s="32"/>
      <c r="J23" s="32"/>
      <c r="K23" s="32"/>
      <c r="L23" s="14"/>
    </row>
    <row r="24" spans="1:12">
      <c r="A24" s="14">
        <v>3</v>
      </c>
      <c r="B24" s="15"/>
      <c r="C24" s="15"/>
      <c r="D24" s="14"/>
      <c r="E24" s="15"/>
      <c r="F24" s="14"/>
      <c r="G24" s="32">
        <f t="shared" si="2"/>
        <v>0</v>
      </c>
      <c r="H24" s="32"/>
      <c r="I24" s="32"/>
      <c r="J24" s="32"/>
      <c r="K24" s="32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2">
        <f>+H25+I25+J25+K25</f>
        <v>0</v>
      </c>
      <c r="H25" s="32"/>
      <c r="I25" s="32"/>
      <c r="J25" s="32"/>
      <c r="K25" s="32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38">
        <f>SUM(E13:E25)</f>
        <v>5187</v>
      </c>
      <c r="F26" s="24"/>
      <c r="G26" s="38">
        <f>SUM(G13:G25)</f>
        <v>25918.292113829997</v>
      </c>
      <c r="H26" s="38">
        <f t="shared" ref="H26:K26" si="3">SUM(H13:H25)</f>
        <v>9356.3257860799986</v>
      </c>
      <c r="I26" s="38">
        <f t="shared" si="3"/>
        <v>0</v>
      </c>
      <c r="J26" s="38">
        <f t="shared" si="3"/>
        <v>14556.699999999999</v>
      </c>
      <c r="K26" s="38">
        <f t="shared" si="3"/>
        <v>2005.2663277500001</v>
      </c>
      <c r="L26" s="24"/>
    </row>
    <row r="28" spans="1:12">
      <c r="E28" s="8">
        <f>+E17/E26*100</f>
        <v>22.749180643917484</v>
      </c>
      <c r="F28" s="8">
        <v>9356.3257860799986</v>
      </c>
      <c r="G28" s="8">
        <f>+F28*E28%</f>
        <v>2128.4874547087711</v>
      </c>
    </row>
    <row r="29" spans="1:12">
      <c r="E29" s="8">
        <f>+E18/E26*100</f>
        <v>26.739926739926741</v>
      </c>
      <c r="G29" s="8">
        <f>+F28*E29%</f>
        <v>2501.8746607466664</v>
      </c>
    </row>
    <row r="30" spans="1:12">
      <c r="E30" s="8">
        <f>+E19/E26*100</f>
        <v>24.291497975708502</v>
      </c>
      <c r="G30" s="8">
        <f>+F28*E30%</f>
        <v>2272.7916889263151</v>
      </c>
    </row>
    <row r="31" spans="1:12">
      <c r="E31" s="8">
        <f>+E20/E26*100</f>
        <v>26.219394640447273</v>
      </c>
      <c r="G31" s="8">
        <f>+F28*E31%</f>
        <v>2453.1719816982454</v>
      </c>
    </row>
  </sheetData>
  <pageMargins left="0.35" right="0.35" top="0.28999999999999998" bottom="0.37" header="0.21" footer="0.16"/>
  <pageSetup paperSize="9" scale="61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30"/>
  <sheetViews>
    <sheetView topLeftCell="A7" workbookViewId="0">
      <pane xSplit="5" ySplit="5" topLeftCell="K17" activePane="bottomRight" state="frozen"/>
      <selection activeCell="A7" sqref="A7"/>
      <selection pane="topRight" activeCell="E7" sqref="E7"/>
      <selection pane="bottomLeft" activeCell="A12" sqref="A12"/>
      <selection pane="bottomRight" activeCell="K19" sqref="K19:K20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0.570312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34"/>
      <c r="H12" s="34"/>
      <c r="I12" s="34"/>
      <c r="J12" s="34"/>
      <c r="K12" s="34"/>
      <c r="L12" s="24"/>
    </row>
    <row r="13" spans="1:14">
      <c r="A13" s="14">
        <v>1</v>
      </c>
      <c r="B13" s="16"/>
      <c r="C13" s="16"/>
      <c r="D13" s="14"/>
      <c r="E13" s="16"/>
      <c r="F13" s="16"/>
      <c r="G13" s="30">
        <f>+H13+I13+J13+K13</f>
        <v>0</v>
      </c>
      <c r="H13" s="35"/>
      <c r="I13" s="35"/>
      <c r="J13" s="35"/>
      <c r="K13" s="35"/>
      <c r="L13" s="14"/>
    </row>
    <row r="14" spans="1:14">
      <c r="A14" s="14">
        <v>2</v>
      </c>
      <c r="B14" s="16"/>
      <c r="C14" s="16"/>
      <c r="D14" s="14"/>
      <c r="E14" s="16"/>
      <c r="F14" s="16"/>
      <c r="G14" s="30">
        <f t="shared" ref="G14:G25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4"/>
      <c r="E15" s="16"/>
      <c r="F15" s="16"/>
      <c r="G15" s="30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34"/>
      <c r="H16" s="34"/>
      <c r="I16" s="34"/>
      <c r="J16" s="34"/>
      <c r="K16" s="34"/>
      <c r="L16" s="24"/>
    </row>
    <row r="17" spans="1:12" ht="54">
      <c r="A17" s="14">
        <v>1</v>
      </c>
      <c r="B17" s="16" t="s">
        <v>129</v>
      </c>
      <c r="C17" s="16" t="s">
        <v>63</v>
      </c>
      <c r="D17" s="14"/>
      <c r="E17" s="16">
        <v>1677.2</v>
      </c>
      <c r="F17" s="16" t="s">
        <v>64</v>
      </c>
      <c r="G17" s="30">
        <f t="shared" si="0"/>
        <v>8315.1871641287853</v>
      </c>
      <c r="H17" s="36">
        <v>3546.0842960787859</v>
      </c>
      <c r="I17" s="36"/>
      <c r="J17" s="36">
        <v>4112.3</v>
      </c>
      <c r="K17" s="36">
        <v>656.80286804999992</v>
      </c>
      <c r="L17" s="14"/>
    </row>
    <row r="18" spans="1:12" ht="54">
      <c r="A18" s="14">
        <v>2</v>
      </c>
      <c r="B18" s="16" t="s">
        <v>129</v>
      </c>
      <c r="C18" s="16" t="s">
        <v>65</v>
      </c>
      <c r="D18" s="14"/>
      <c r="E18" s="16">
        <v>880</v>
      </c>
      <c r="F18" s="16"/>
      <c r="G18" s="30">
        <f t="shared" si="0"/>
        <v>5072.5376100552176</v>
      </c>
      <c r="H18" s="35">
        <v>1860.5736826552175</v>
      </c>
      <c r="I18" s="35"/>
      <c r="J18" s="35">
        <v>2879.3</v>
      </c>
      <c r="K18" s="35">
        <v>332.66392739999998</v>
      </c>
      <c r="L18" s="14"/>
    </row>
    <row r="19" spans="1:12" ht="54">
      <c r="A19" s="14">
        <v>4</v>
      </c>
      <c r="B19" s="16" t="s">
        <v>129</v>
      </c>
      <c r="C19" s="16" t="s">
        <v>66</v>
      </c>
      <c r="D19" s="14"/>
      <c r="E19" s="16">
        <v>948.1</v>
      </c>
      <c r="F19" s="16" t="s">
        <v>67</v>
      </c>
      <c r="G19" s="30">
        <f t="shared" si="0"/>
        <v>4733.9922349834223</v>
      </c>
      <c r="H19" s="35">
        <v>2004.5567142334228</v>
      </c>
      <c r="I19" s="35"/>
      <c r="J19" s="35">
        <v>2349.6</v>
      </c>
      <c r="K19" s="35">
        <v>379.83552074999994</v>
      </c>
      <c r="L19" s="14"/>
    </row>
    <row r="20" spans="1:12" ht="54">
      <c r="A20" s="14">
        <v>5</v>
      </c>
      <c r="B20" s="16" t="s">
        <v>129</v>
      </c>
      <c r="C20" s="16" t="s">
        <v>68</v>
      </c>
      <c r="D20" s="14"/>
      <c r="E20" s="16">
        <v>906</v>
      </c>
      <c r="F20" s="16" t="s">
        <v>62</v>
      </c>
      <c r="G20" s="30">
        <f t="shared" si="0"/>
        <v>3933.8035997245761</v>
      </c>
      <c r="H20" s="35">
        <v>1915.5451778245763</v>
      </c>
      <c r="I20" s="35"/>
      <c r="J20" s="35">
        <v>1717.8</v>
      </c>
      <c r="K20" s="35">
        <v>300.45842190000002</v>
      </c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34"/>
      <c r="H21" s="34"/>
      <c r="I21" s="34"/>
      <c r="J21" s="34"/>
      <c r="K21" s="34"/>
      <c r="L21" s="24"/>
    </row>
    <row r="22" spans="1:12">
      <c r="A22" s="14">
        <v>1</v>
      </c>
      <c r="B22" s="15"/>
      <c r="C22" s="15"/>
      <c r="D22" s="14"/>
      <c r="E22" s="15"/>
      <c r="F22" s="14"/>
      <c r="G22" s="30">
        <f t="shared" si="0"/>
        <v>0</v>
      </c>
      <c r="H22" s="35"/>
      <c r="I22" s="35"/>
      <c r="J22" s="35"/>
      <c r="K22" s="35"/>
      <c r="L22" s="14"/>
    </row>
    <row r="23" spans="1:12">
      <c r="A23" s="14">
        <v>2</v>
      </c>
      <c r="B23" s="15"/>
      <c r="C23" s="15"/>
      <c r="D23" s="14"/>
      <c r="E23" s="15"/>
      <c r="F23" s="14"/>
      <c r="G23" s="30">
        <f t="shared" si="0"/>
        <v>0</v>
      </c>
      <c r="H23" s="35"/>
      <c r="I23" s="35"/>
      <c r="J23" s="35"/>
      <c r="K23" s="35"/>
      <c r="L23" s="14"/>
    </row>
    <row r="24" spans="1:12">
      <c r="A24" s="14">
        <v>3</v>
      </c>
      <c r="B24" s="15"/>
      <c r="C24" s="15"/>
      <c r="D24" s="14"/>
      <c r="E24" s="15"/>
      <c r="F24" s="14"/>
      <c r="G24" s="30">
        <f t="shared" si="0"/>
        <v>0</v>
      </c>
      <c r="H24" s="35"/>
      <c r="I24" s="35"/>
      <c r="J24" s="35"/>
      <c r="K24" s="35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0">
        <f t="shared" si="0"/>
        <v>0</v>
      </c>
      <c r="H25" s="35"/>
      <c r="I25" s="35"/>
      <c r="J25" s="35"/>
      <c r="K25" s="35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38">
        <f>SUM(E13:E25)</f>
        <v>4411.2999999999993</v>
      </c>
      <c r="F26" s="24"/>
      <c r="G26" s="38">
        <f>SUM(G13:G25)</f>
        <v>22055.520608892002</v>
      </c>
      <c r="H26" s="38">
        <f t="shared" ref="H26:K26" si="1">SUM(H13:H25)</f>
        <v>9326.7598707920024</v>
      </c>
      <c r="I26" s="38">
        <f t="shared" si="1"/>
        <v>0</v>
      </c>
      <c r="J26" s="38">
        <f t="shared" si="1"/>
        <v>11059</v>
      </c>
      <c r="K26" s="38">
        <f t="shared" si="1"/>
        <v>1669.7607380999998</v>
      </c>
      <c r="L26" s="24"/>
    </row>
    <row r="27" spans="1:12">
      <c r="E27" s="8">
        <f>+E17/E26*100</f>
        <v>38.020538163353216</v>
      </c>
      <c r="F27" s="8">
        <v>9326.7598707920006</v>
      </c>
      <c r="G27" s="8">
        <f>+F27*E27%</f>
        <v>3546.0842960787859</v>
      </c>
    </row>
    <row r="28" spans="1:12">
      <c r="E28" s="8">
        <f>+E18/E26*100</f>
        <v>19.948767936889354</v>
      </c>
      <c r="G28" s="8">
        <f>+F27*E28%</f>
        <v>1860.5736826552175</v>
      </c>
    </row>
    <row r="29" spans="1:12">
      <c r="E29" s="8">
        <f>+E19/E26*100</f>
        <v>21.49253054655091</v>
      </c>
      <c r="G29" s="8">
        <f>+F27*E29%</f>
        <v>2004.5567142334228</v>
      </c>
    </row>
    <row r="30" spans="1:12">
      <c r="E30" s="8">
        <f>+E20/E26*100</f>
        <v>20.538163353206539</v>
      </c>
      <c r="G30" s="8">
        <f>+F27*E30%</f>
        <v>1915.5451778245763</v>
      </c>
    </row>
  </sheetData>
  <pageMargins left="0.35" right="0.35" top="0.28999999999999998" bottom="0.37" header="0.21" footer="0.16"/>
  <pageSetup paperSize="9" scale="65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31"/>
  <sheetViews>
    <sheetView topLeftCell="B8" workbookViewId="0">
      <pane xSplit="2" ySplit="4" topLeftCell="D15" activePane="bottomRight" state="frozen"/>
      <selection activeCell="B8" sqref="B8"/>
      <selection pane="topRight" activeCell="D8" sqref="D8"/>
      <selection pane="bottomLeft" activeCell="B12" sqref="B12"/>
      <selection pane="bottomRight" activeCell="L17" sqref="L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 ht="67.5">
      <c r="A13" s="14">
        <v>1</v>
      </c>
      <c r="B13" s="16" t="s">
        <v>130</v>
      </c>
      <c r="C13" s="16" t="s">
        <v>46</v>
      </c>
      <c r="D13" s="14"/>
      <c r="E13" s="16">
        <v>1084.7</v>
      </c>
      <c r="F13" s="16" t="s">
        <v>47</v>
      </c>
      <c r="G13" s="30">
        <f>+H13+I13+J13+K13</f>
        <v>5598.0717788795255</v>
      </c>
      <c r="H13" s="35">
        <v>2535.5688359795245</v>
      </c>
      <c r="I13" s="35"/>
      <c r="J13" s="35">
        <v>2811.3</v>
      </c>
      <c r="K13" s="35">
        <v>251.20294289999998</v>
      </c>
      <c r="L13" s="14"/>
    </row>
    <row r="14" spans="1:14" ht="67.5">
      <c r="A14" s="14">
        <v>2</v>
      </c>
      <c r="B14" s="16" t="s">
        <v>130</v>
      </c>
      <c r="C14" s="16" t="s">
        <v>48</v>
      </c>
      <c r="D14" s="14"/>
      <c r="E14" s="16">
        <v>815.2</v>
      </c>
      <c r="F14" s="16" t="s">
        <v>49</v>
      </c>
      <c r="G14" s="30">
        <f t="shared" ref="G14:G15" si="0">+H14+I14+J14+K14</f>
        <v>4298.6924604243895</v>
      </c>
      <c r="H14" s="35">
        <v>1905.5920670143896</v>
      </c>
      <c r="I14" s="35"/>
      <c r="J14" s="35">
        <v>2145.8000000000002</v>
      </c>
      <c r="K14" s="35">
        <v>247.30039341</v>
      </c>
      <c r="L14" s="14"/>
    </row>
    <row r="15" spans="1:14">
      <c r="A15" s="14">
        <v>3</v>
      </c>
      <c r="B15" s="16"/>
      <c r="C15" s="16"/>
      <c r="D15" s="14"/>
      <c r="E15" s="16"/>
      <c r="F15" s="16"/>
      <c r="G15" s="30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34"/>
      <c r="H16" s="34"/>
      <c r="I16" s="34"/>
      <c r="J16" s="34"/>
      <c r="K16" s="34"/>
      <c r="L16" s="24"/>
    </row>
    <row r="17" spans="1:12" ht="67.5">
      <c r="A17" s="14">
        <v>1</v>
      </c>
      <c r="B17" s="16" t="s">
        <v>130</v>
      </c>
      <c r="C17" s="16" t="s">
        <v>42</v>
      </c>
      <c r="D17" s="14"/>
      <c r="E17" s="16">
        <v>829.85</v>
      </c>
      <c r="F17" s="16" t="s">
        <v>43</v>
      </c>
      <c r="G17" s="30">
        <f>+H17+I17+J17+K17</f>
        <v>5510.8958203238117</v>
      </c>
      <c r="H17" s="36">
        <v>1939.8375574238116</v>
      </c>
      <c r="I17" s="36"/>
      <c r="J17" s="36">
        <v>3168.3</v>
      </c>
      <c r="K17" s="36">
        <v>402.75826289999998</v>
      </c>
      <c r="L17" s="14"/>
    </row>
    <row r="18" spans="1:12" ht="67.5">
      <c r="A18" s="14">
        <v>2</v>
      </c>
      <c r="B18" s="16" t="s">
        <v>130</v>
      </c>
      <c r="C18" s="16" t="s">
        <v>44</v>
      </c>
      <c r="D18" s="14"/>
      <c r="E18" s="16">
        <v>839.2</v>
      </c>
      <c r="F18" s="16" t="s">
        <v>45</v>
      </c>
      <c r="G18" s="30">
        <f t="shared" ref="G18:G21" si="1">+H18+I18+J18+K18</f>
        <v>4914.7567305562752</v>
      </c>
      <c r="H18" s="35">
        <v>1961.6938943062755</v>
      </c>
      <c r="I18" s="35"/>
      <c r="J18" s="35">
        <v>2275.8000000000002</v>
      </c>
      <c r="K18" s="35">
        <v>677.26283624999996</v>
      </c>
      <c r="L18" s="14"/>
    </row>
    <row r="19" spans="1:12">
      <c r="A19" s="14">
        <v>3</v>
      </c>
      <c r="B19" s="16"/>
      <c r="C19" s="16"/>
      <c r="D19" s="14"/>
      <c r="E19" s="16"/>
      <c r="F19" s="16"/>
      <c r="G19" s="16">
        <f t="shared" si="1"/>
        <v>0</v>
      </c>
      <c r="H19" s="14"/>
      <c r="I19" s="14"/>
      <c r="J19" s="14"/>
      <c r="K19" s="14"/>
      <c r="L19" s="14"/>
    </row>
    <row r="20" spans="1:12">
      <c r="A20" s="14">
        <v>4</v>
      </c>
      <c r="B20" s="16"/>
      <c r="C20" s="16"/>
      <c r="D20" s="14"/>
      <c r="E20" s="16"/>
      <c r="F20" s="16"/>
      <c r="G20" s="16">
        <f>+H20+I20+J20+K20</f>
        <v>0</v>
      </c>
      <c r="H20" s="14"/>
      <c r="I20" s="14"/>
      <c r="J20" s="14"/>
      <c r="K20" s="14"/>
      <c r="L20" s="14"/>
    </row>
    <row r="21" spans="1:12">
      <c r="A21" s="14">
        <v>5</v>
      </c>
      <c r="B21" s="16"/>
      <c r="C21" s="16"/>
      <c r="D21" s="14"/>
      <c r="E21" s="16"/>
      <c r="F21" s="16"/>
      <c r="G21" s="16">
        <f t="shared" si="1"/>
        <v>0</v>
      </c>
      <c r="H21" s="14"/>
      <c r="I21" s="14"/>
      <c r="J21" s="14"/>
      <c r="K21" s="14"/>
      <c r="L21" s="14"/>
    </row>
    <row r="22" spans="1:12" s="6" customFormat="1" ht="32.25" customHeight="1">
      <c r="A22" s="23"/>
      <c r="B22" s="24" t="s">
        <v>13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>
      <c r="A23" s="14">
        <v>1</v>
      </c>
      <c r="B23" s="15"/>
      <c r="C23" s="15"/>
      <c r="D23" s="14"/>
      <c r="E23" s="15"/>
      <c r="F23" s="14"/>
      <c r="G23" s="16">
        <f>+H23+I23+J23+K23</f>
        <v>0</v>
      </c>
      <c r="H23" s="14"/>
      <c r="I23" s="14"/>
      <c r="J23" s="14"/>
      <c r="K23" s="14"/>
      <c r="L23" s="14"/>
    </row>
    <row r="24" spans="1:12">
      <c r="A24" s="14">
        <v>2</v>
      </c>
      <c r="B24" s="15"/>
      <c r="C24" s="15"/>
      <c r="D24" s="14"/>
      <c r="E24" s="15"/>
      <c r="F24" s="14"/>
      <c r="G24" s="16">
        <f t="shared" ref="G24:G25" si="2">+H24+I24+J24+K24</f>
        <v>0</v>
      </c>
      <c r="H24" s="14"/>
      <c r="I24" s="14"/>
      <c r="J24" s="14"/>
      <c r="K24" s="14"/>
      <c r="L24" s="14"/>
    </row>
    <row r="25" spans="1:12">
      <c r="A25" s="14">
        <v>3</v>
      </c>
      <c r="B25" s="15"/>
      <c r="C25" s="15"/>
      <c r="D25" s="14"/>
      <c r="E25" s="15"/>
      <c r="F25" s="14"/>
      <c r="G25" s="16">
        <f t="shared" si="2"/>
        <v>0</v>
      </c>
      <c r="H25" s="14"/>
      <c r="I25" s="14"/>
      <c r="J25" s="14"/>
      <c r="K25" s="14"/>
      <c r="L25" s="14"/>
    </row>
    <row r="26" spans="1:12">
      <c r="A26" s="14" t="s">
        <v>5</v>
      </c>
      <c r="B26" s="15"/>
      <c r="C26" s="15"/>
      <c r="D26" s="14"/>
      <c r="E26" s="15"/>
      <c r="F26" s="14"/>
      <c r="G26" s="16">
        <f>+H26+I26+J26+K26</f>
        <v>0</v>
      </c>
      <c r="H26" s="14"/>
      <c r="I26" s="14"/>
      <c r="J26" s="14"/>
      <c r="K26" s="14"/>
      <c r="L26" s="14"/>
    </row>
    <row r="27" spans="1:12" s="6" customFormat="1" ht="32.25" customHeight="1">
      <c r="A27" s="23"/>
      <c r="B27" s="25" t="s">
        <v>9</v>
      </c>
      <c r="C27" s="24"/>
      <c r="D27" s="26">
        <f>SUM(D23:D26)</f>
        <v>0</v>
      </c>
      <c r="E27" s="38">
        <f>SUM(E13:E26)</f>
        <v>3568.95</v>
      </c>
      <c r="F27" s="24"/>
      <c r="G27" s="38">
        <f>SUM(G13:G26)</f>
        <v>20322.416790184005</v>
      </c>
      <c r="H27" s="38">
        <f t="shared" ref="H27:K27" si="3">SUM(H13:H26)</f>
        <v>8342.6923547240003</v>
      </c>
      <c r="I27" s="38">
        <f t="shared" si="3"/>
        <v>0</v>
      </c>
      <c r="J27" s="38">
        <f t="shared" si="3"/>
        <v>10401.200000000001</v>
      </c>
      <c r="K27" s="38">
        <f t="shared" si="3"/>
        <v>1578.5244354599999</v>
      </c>
      <c r="L27" s="24"/>
    </row>
    <row r="28" spans="1:12">
      <c r="E28" s="8">
        <f>+E13/E27*100</f>
        <v>30.392692528614862</v>
      </c>
      <c r="F28" s="8">
        <v>8342.6923547240003</v>
      </c>
      <c r="G28" s="8">
        <f>+F28*E28%</f>
        <v>2535.5688359795245</v>
      </c>
    </row>
    <row r="29" spans="1:12">
      <c r="E29" s="8">
        <f>+E14/E27*100</f>
        <v>22.841451967665563</v>
      </c>
      <c r="G29" s="8">
        <f>+F28*E29%</f>
        <v>1905.5920670143896</v>
      </c>
    </row>
    <row r="30" spans="1:12">
      <c r="E30" s="8">
        <f>+E17/E27*100</f>
        <v>23.251936844169858</v>
      </c>
      <c r="G30" s="8">
        <f>+F28*E30%</f>
        <v>1939.8375574238116</v>
      </c>
    </row>
    <row r="31" spans="1:12">
      <c r="E31" s="8">
        <f>+E18/E27*100</f>
        <v>23.513918659549731</v>
      </c>
      <c r="G31" s="8">
        <f>+F28*E31%</f>
        <v>1961.6938943062755</v>
      </c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58" orientation="landscape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8"/>
  <sheetViews>
    <sheetView topLeftCell="A9" workbookViewId="0">
      <pane xSplit="5" ySplit="3" topLeftCell="J12" activePane="bottomRight" state="frozen"/>
      <selection activeCell="A9" sqref="A9"/>
      <selection pane="topRight" activeCell="E9" sqref="E9"/>
      <selection pane="bottomLeft" activeCell="A12" sqref="A12"/>
      <selection pane="bottomRight" activeCell="L17" sqref="L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100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34"/>
      <c r="H12" s="34"/>
      <c r="I12" s="34"/>
      <c r="J12" s="34"/>
      <c r="K12" s="34"/>
      <c r="L12" s="24"/>
    </row>
    <row r="13" spans="1:14" ht="67.5">
      <c r="A13" s="14">
        <v>1</v>
      </c>
      <c r="B13" s="16" t="s">
        <v>131</v>
      </c>
      <c r="C13" s="16" t="s">
        <v>61</v>
      </c>
      <c r="D13" s="14"/>
      <c r="E13" s="16">
        <v>876.77</v>
      </c>
      <c r="F13" s="16" t="s">
        <v>69</v>
      </c>
      <c r="G13" s="30">
        <f>+H13+I13+J13+K13</f>
        <v>4443.4609375479731</v>
      </c>
      <c r="H13" s="35">
        <v>1465.9837545479729</v>
      </c>
      <c r="I13" s="35"/>
      <c r="J13" s="35">
        <v>2594.8000000000002</v>
      </c>
      <c r="K13" s="35">
        <v>382.67718299999996</v>
      </c>
      <c r="L13" s="14"/>
    </row>
    <row r="14" spans="1:14">
      <c r="A14" s="14">
        <v>2</v>
      </c>
      <c r="B14" s="16"/>
      <c r="C14" s="16"/>
      <c r="D14" s="14"/>
      <c r="E14" s="16"/>
      <c r="F14" s="16"/>
      <c r="G14" s="30">
        <f t="shared" ref="G14:G15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4"/>
      <c r="E15" s="16"/>
      <c r="F15" s="16"/>
      <c r="G15" s="30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34"/>
      <c r="H16" s="34"/>
      <c r="I16" s="34"/>
      <c r="J16" s="34"/>
      <c r="K16" s="34"/>
      <c r="L16" s="24"/>
    </row>
    <row r="17" spans="1:12" ht="67.5">
      <c r="A17" s="14">
        <v>1</v>
      </c>
      <c r="B17" s="16" t="s">
        <v>131</v>
      </c>
      <c r="C17" s="16" t="s">
        <v>60</v>
      </c>
      <c r="D17" s="14"/>
      <c r="E17" s="16">
        <v>5800</v>
      </c>
      <c r="F17" s="16" t="s">
        <v>43</v>
      </c>
      <c r="G17" s="30">
        <f>+H17+I17+J17+K17</f>
        <v>22428.109043630826</v>
      </c>
      <c r="H17" s="36">
        <v>9697.7608453508237</v>
      </c>
      <c r="I17" s="36"/>
      <c r="J17" s="36">
        <v>11142.2</v>
      </c>
      <c r="K17" s="45">
        <v>1588.1481982799999</v>
      </c>
      <c r="L17" s="14"/>
    </row>
    <row r="18" spans="1:12">
      <c r="A18" s="14">
        <v>4</v>
      </c>
      <c r="B18" s="16"/>
      <c r="C18" s="16"/>
      <c r="D18" s="14"/>
      <c r="E18" s="16"/>
      <c r="F18" s="16"/>
      <c r="G18" s="30">
        <f t="shared" ref="G18:G19" si="1">+H18+I18+J18+K18</f>
        <v>0</v>
      </c>
      <c r="H18" s="35"/>
      <c r="I18" s="35"/>
      <c r="J18" s="35"/>
      <c r="K18" s="35"/>
      <c r="L18" s="14"/>
    </row>
    <row r="19" spans="1:12">
      <c r="A19" s="14">
        <v>5</v>
      </c>
      <c r="B19" s="16"/>
      <c r="C19" s="16"/>
      <c r="D19" s="14"/>
      <c r="E19" s="16"/>
      <c r="F19" s="16"/>
      <c r="G19" s="30">
        <f t="shared" si="1"/>
        <v>0</v>
      </c>
      <c r="H19" s="35"/>
      <c r="I19" s="35"/>
      <c r="J19" s="35"/>
      <c r="K19" s="35"/>
      <c r="L19" s="14"/>
    </row>
    <row r="20" spans="1:12" s="6" customFormat="1" ht="32.25" customHeight="1">
      <c r="A20" s="23"/>
      <c r="B20" s="24" t="s">
        <v>13</v>
      </c>
      <c r="C20" s="24"/>
      <c r="D20" s="24"/>
      <c r="E20" s="24"/>
      <c r="F20" s="24"/>
      <c r="G20" s="34"/>
      <c r="H20" s="34"/>
      <c r="I20" s="34"/>
      <c r="J20" s="34"/>
      <c r="K20" s="34"/>
      <c r="L20" s="24"/>
    </row>
    <row r="21" spans="1:12">
      <c r="A21" s="14">
        <v>1</v>
      </c>
      <c r="B21" s="15"/>
      <c r="C21" s="15"/>
      <c r="D21" s="14"/>
      <c r="E21" s="15"/>
      <c r="F21" s="14"/>
      <c r="G21" s="30">
        <f t="shared" ref="G21:G24" si="2">+H21+I21+J21+K21</f>
        <v>0</v>
      </c>
      <c r="H21" s="35"/>
      <c r="I21" s="35"/>
      <c r="J21" s="35"/>
      <c r="K21" s="35"/>
      <c r="L21" s="14"/>
    </row>
    <row r="22" spans="1:12">
      <c r="A22" s="14">
        <v>2</v>
      </c>
      <c r="B22" s="15"/>
      <c r="C22" s="15"/>
      <c r="D22" s="14"/>
      <c r="E22" s="15"/>
      <c r="F22" s="14"/>
      <c r="G22" s="30">
        <f t="shared" si="2"/>
        <v>0</v>
      </c>
      <c r="H22" s="35"/>
      <c r="I22" s="35"/>
      <c r="J22" s="35"/>
      <c r="K22" s="35"/>
      <c r="L22" s="14"/>
    </row>
    <row r="23" spans="1:12">
      <c r="A23" s="14">
        <v>3</v>
      </c>
      <c r="B23" s="15"/>
      <c r="C23" s="15"/>
      <c r="D23" s="14"/>
      <c r="E23" s="15"/>
      <c r="F23" s="14"/>
      <c r="G23" s="30">
        <f t="shared" si="2"/>
        <v>0</v>
      </c>
      <c r="H23" s="35"/>
      <c r="I23" s="35"/>
      <c r="J23" s="35"/>
      <c r="K23" s="35"/>
      <c r="L23" s="14"/>
    </row>
    <row r="24" spans="1:12">
      <c r="A24" s="14" t="s">
        <v>5</v>
      </c>
      <c r="B24" s="15"/>
      <c r="C24" s="15"/>
      <c r="D24" s="14"/>
      <c r="E24" s="15"/>
      <c r="F24" s="14"/>
      <c r="G24" s="30">
        <f t="shared" si="2"/>
        <v>0</v>
      </c>
      <c r="H24" s="35"/>
      <c r="I24" s="35"/>
      <c r="J24" s="35"/>
      <c r="K24" s="35"/>
      <c r="L24" s="14"/>
    </row>
    <row r="25" spans="1:12" s="6" customFormat="1" ht="32.25" customHeight="1">
      <c r="A25" s="23"/>
      <c r="B25" s="25" t="s">
        <v>9</v>
      </c>
      <c r="C25" s="24"/>
      <c r="D25" s="26">
        <f>SUM(D21:D24)</f>
        <v>0</v>
      </c>
      <c r="E25" s="38">
        <f>SUM(E13:E24)</f>
        <v>6676.77</v>
      </c>
      <c r="F25" s="24"/>
      <c r="G25" s="38">
        <f>SUM(G13:G24)</f>
        <v>26871.5699811788</v>
      </c>
      <c r="H25" s="38">
        <f t="shared" ref="H25:K25" si="3">SUM(H13:H24)</f>
        <v>11163.744599898797</v>
      </c>
      <c r="I25" s="38">
        <f t="shared" si="3"/>
        <v>0</v>
      </c>
      <c r="J25" s="38">
        <f t="shared" si="3"/>
        <v>13737</v>
      </c>
      <c r="K25" s="38">
        <f t="shared" si="3"/>
        <v>1970.8253812799999</v>
      </c>
      <c r="L25" s="24"/>
    </row>
    <row r="27" spans="1:12">
      <c r="E27" s="8">
        <f>+E13/E25*100</f>
        <v>13.131648985961775</v>
      </c>
      <c r="G27" s="8">
        <v>11163.744599898799</v>
      </c>
      <c r="H27" s="8">
        <f>+G27*E27%</f>
        <v>1465.9837545479729</v>
      </c>
    </row>
    <row r="28" spans="1:12">
      <c r="E28" s="8">
        <f>+E17/E25*100</f>
        <v>86.868351014038211</v>
      </c>
      <c r="H28" s="8">
        <f>+G27*E28%</f>
        <v>9697.7608453508237</v>
      </c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59" orientation="landscape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8"/>
  <sheetViews>
    <sheetView topLeftCell="B10" workbookViewId="0">
      <pane xSplit="2" ySplit="2" topLeftCell="D13" activePane="bottomRight" state="frozen"/>
      <selection activeCell="B10" sqref="B10"/>
      <selection pane="topRight" activeCell="D10" sqref="D10"/>
      <selection pane="bottomLeft" activeCell="B12" sqref="B12"/>
      <selection pane="bottomRight" activeCell="K17" sqref="K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101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4" ht="67.5">
      <c r="A13" s="14">
        <v>1</v>
      </c>
      <c r="B13" s="16" t="s">
        <v>132</v>
      </c>
      <c r="C13" s="16" t="s">
        <v>75</v>
      </c>
      <c r="D13" s="14"/>
      <c r="E13" s="16">
        <v>862.7</v>
      </c>
      <c r="F13" s="16" t="s">
        <v>76</v>
      </c>
      <c r="G13" s="30">
        <f>+H13+I13+J13+K13</f>
        <v>6122.4283514313329</v>
      </c>
      <c r="H13" s="35">
        <v>2064.6698453813328</v>
      </c>
      <c r="I13" s="35"/>
      <c r="J13" s="35">
        <v>3454</v>
      </c>
      <c r="K13" s="35">
        <v>603.75850604999994</v>
      </c>
      <c r="L13" s="14"/>
    </row>
    <row r="14" spans="1:14">
      <c r="A14" s="14">
        <v>2</v>
      </c>
      <c r="B14" s="16"/>
      <c r="C14" s="16"/>
      <c r="D14" s="14"/>
      <c r="E14" s="16"/>
      <c r="F14" s="16"/>
      <c r="G14" s="30">
        <f t="shared" ref="G14:G15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4"/>
      <c r="E15" s="16"/>
      <c r="F15" s="16"/>
      <c r="G15" s="30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34"/>
      <c r="H16" s="34"/>
      <c r="I16" s="34"/>
      <c r="J16" s="34"/>
      <c r="K16" s="34"/>
      <c r="L16" s="24"/>
    </row>
    <row r="17" spans="1:12" ht="67.5">
      <c r="A17" s="14">
        <v>1</v>
      </c>
      <c r="B17" s="16" t="s">
        <v>132</v>
      </c>
      <c r="C17" s="16" t="s">
        <v>77</v>
      </c>
      <c r="D17" s="14"/>
      <c r="E17" s="16">
        <v>1399.4</v>
      </c>
      <c r="F17" s="16" t="s">
        <v>82</v>
      </c>
      <c r="G17" s="30">
        <f>+H17+I17+J17+K17</f>
        <v>6824.9121696826678</v>
      </c>
      <c r="H17" s="36">
        <v>3349.1352516826678</v>
      </c>
      <c r="I17" s="36"/>
      <c r="J17" s="36">
        <v>2922.6</v>
      </c>
      <c r="K17" s="36">
        <v>553.17691800000011</v>
      </c>
      <c r="L17" s="14"/>
    </row>
    <row r="18" spans="1:12">
      <c r="A18" s="14">
        <v>5</v>
      </c>
      <c r="B18" s="16"/>
      <c r="C18" s="16"/>
      <c r="D18" s="14"/>
      <c r="E18" s="16"/>
      <c r="F18" s="16"/>
      <c r="G18" s="30">
        <f t="shared" ref="G18:G25" si="1">+H18+I18+J18+K18</f>
        <v>0</v>
      </c>
      <c r="H18" s="35"/>
      <c r="I18" s="35"/>
      <c r="J18" s="35"/>
      <c r="K18" s="35"/>
      <c r="L18" s="14"/>
    </row>
    <row r="19" spans="1:12">
      <c r="A19" s="14">
        <v>6</v>
      </c>
      <c r="B19" s="16"/>
      <c r="C19" s="16"/>
      <c r="D19" s="14"/>
      <c r="E19" s="16"/>
      <c r="F19" s="16"/>
      <c r="G19" s="30">
        <f t="shared" si="1"/>
        <v>0</v>
      </c>
      <c r="H19" s="37"/>
      <c r="I19" s="37"/>
      <c r="J19" s="37"/>
      <c r="K19" s="37"/>
      <c r="L19" s="14"/>
    </row>
    <row r="20" spans="1:12">
      <c r="A20" s="14">
        <v>7</v>
      </c>
      <c r="B20" s="16"/>
      <c r="C20" s="16"/>
      <c r="D20" s="14"/>
      <c r="E20" s="16"/>
      <c r="F20" s="16"/>
      <c r="G20" s="30">
        <f t="shared" si="1"/>
        <v>0</v>
      </c>
      <c r="H20" s="37"/>
      <c r="I20" s="37"/>
      <c r="J20" s="37"/>
      <c r="K20" s="37"/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34"/>
      <c r="H21" s="34"/>
      <c r="I21" s="34"/>
      <c r="J21" s="34"/>
      <c r="K21" s="34"/>
      <c r="L21" s="24"/>
    </row>
    <row r="22" spans="1:12">
      <c r="A22" s="14">
        <v>1</v>
      </c>
      <c r="B22" s="15"/>
      <c r="C22" s="15"/>
      <c r="D22" s="14"/>
      <c r="E22" s="15"/>
      <c r="F22" s="14"/>
      <c r="G22" s="30">
        <f t="shared" si="1"/>
        <v>0</v>
      </c>
      <c r="H22" s="35"/>
      <c r="I22" s="35"/>
      <c r="J22" s="35"/>
      <c r="K22" s="35"/>
      <c r="L22" s="14"/>
    </row>
    <row r="23" spans="1:12">
      <c r="A23" s="14">
        <v>2</v>
      </c>
      <c r="B23" s="15"/>
      <c r="C23" s="15"/>
      <c r="D23" s="14"/>
      <c r="E23" s="15"/>
      <c r="F23" s="14"/>
      <c r="G23" s="30">
        <f t="shared" si="1"/>
        <v>0</v>
      </c>
      <c r="H23" s="35"/>
      <c r="I23" s="35"/>
      <c r="J23" s="35"/>
      <c r="K23" s="35"/>
      <c r="L23" s="14"/>
    </row>
    <row r="24" spans="1:12">
      <c r="A24" s="14">
        <v>3</v>
      </c>
      <c r="B24" s="15"/>
      <c r="C24" s="15"/>
      <c r="D24" s="14"/>
      <c r="E24" s="15"/>
      <c r="F24" s="14"/>
      <c r="G24" s="30">
        <f t="shared" si="1"/>
        <v>0</v>
      </c>
      <c r="H24" s="35"/>
      <c r="I24" s="35"/>
      <c r="J24" s="35"/>
      <c r="K24" s="35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0">
        <f t="shared" si="1"/>
        <v>0</v>
      </c>
      <c r="H25" s="35"/>
      <c r="I25" s="35"/>
      <c r="J25" s="35"/>
      <c r="K25" s="35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40">
        <f>SUM(E13:E25)</f>
        <v>2262.1000000000004</v>
      </c>
      <c r="F26" s="24"/>
      <c r="G26" s="40">
        <f>SUM(G13:G25)</f>
        <v>12947.340521114002</v>
      </c>
      <c r="H26" s="40">
        <f t="shared" ref="H26:K26" si="2">SUM(H13:H25)</f>
        <v>5413.8050970640006</v>
      </c>
      <c r="I26" s="40">
        <f t="shared" si="2"/>
        <v>0</v>
      </c>
      <c r="J26" s="40">
        <f t="shared" si="2"/>
        <v>6376.6</v>
      </c>
      <c r="K26" s="40">
        <f t="shared" si="2"/>
        <v>1156.9354240500002</v>
      </c>
      <c r="L26" s="24"/>
    </row>
    <row r="27" spans="1:12">
      <c r="E27" s="8">
        <f>+E13/E26*100</f>
        <v>38.137129216215016</v>
      </c>
      <c r="F27" s="8">
        <v>5413.8050970640015</v>
      </c>
      <c r="G27" s="8">
        <f>+F27*E27%</f>
        <v>2064.6698453813328</v>
      </c>
    </row>
    <row r="28" spans="1:12">
      <c r="E28" s="8">
        <f>+E17/E26*100</f>
        <v>61.86287078378497</v>
      </c>
      <c r="G28" s="8">
        <f>+F27*E28%</f>
        <v>3349.1352516826678</v>
      </c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60" orientation="landscape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32"/>
  <sheetViews>
    <sheetView topLeftCell="A9" zoomScaleNormal="100" workbookViewId="0">
      <pane xSplit="5" ySplit="3" topLeftCell="K23" activePane="bottomRight" state="frozen"/>
      <selection activeCell="A9" sqref="A9"/>
      <selection pane="topRight" activeCell="E9" sqref="E9"/>
      <selection pane="bottomLeft" activeCell="A12" sqref="A12"/>
      <selection pane="bottomRight" activeCell="L19" sqref="L19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5.2851562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/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/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102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4">
      <c r="A13" s="14">
        <v>1</v>
      </c>
      <c r="B13" s="16"/>
      <c r="C13" s="16"/>
      <c r="D13" s="14"/>
      <c r="E13" s="16"/>
      <c r="F13" s="16"/>
      <c r="G13" s="30">
        <f t="shared" ref="G13:G15" si="0">+H13+I13+J13+K13</f>
        <v>0</v>
      </c>
      <c r="H13" s="32"/>
      <c r="I13" s="32"/>
      <c r="J13" s="32"/>
      <c r="K13" s="32"/>
      <c r="L13" s="14"/>
    </row>
    <row r="14" spans="1:14">
      <c r="A14" s="14">
        <v>2</v>
      </c>
      <c r="B14" s="16"/>
      <c r="C14" s="16"/>
      <c r="D14" s="14"/>
      <c r="E14" s="16"/>
      <c r="F14" s="16"/>
      <c r="G14" s="30">
        <f t="shared" si="0"/>
        <v>0</v>
      </c>
      <c r="H14" s="32"/>
      <c r="I14" s="32"/>
      <c r="J14" s="32"/>
      <c r="K14" s="32"/>
      <c r="L14" s="14"/>
    </row>
    <row r="15" spans="1:14">
      <c r="A15" s="14">
        <v>3</v>
      </c>
      <c r="B15" s="16"/>
      <c r="C15" s="16"/>
      <c r="D15" s="14"/>
      <c r="E15" s="16"/>
      <c r="F15" s="16"/>
      <c r="G15" s="30">
        <f t="shared" si="0"/>
        <v>0</v>
      </c>
      <c r="H15" s="32"/>
      <c r="I15" s="32"/>
      <c r="J15" s="32"/>
      <c r="K15" s="32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</row>
    <row r="17" spans="1:12" ht="67.5">
      <c r="A17" s="14">
        <v>1</v>
      </c>
      <c r="B17" s="16" t="s">
        <v>133</v>
      </c>
      <c r="C17" s="16" t="s">
        <v>70</v>
      </c>
      <c r="D17" s="14"/>
      <c r="E17" s="16">
        <v>1983.76</v>
      </c>
      <c r="F17" s="16" t="s">
        <v>71</v>
      </c>
      <c r="G17" s="30">
        <f t="shared" ref="G17:G20" si="1">+H17+I17+J17+K17</f>
        <v>6640.3488361204036</v>
      </c>
      <c r="H17" s="36">
        <v>3125.9984823204036</v>
      </c>
      <c r="I17" s="36"/>
      <c r="J17" s="36">
        <v>3027.1</v>
      </c>
      <c r="K17" s="36">
        <v>487.25035379999991</v>
      </c>
      <c r="L17" s="14"/>
    </row>
    <row r="18" spans="1:12" ht="67.5">
      <c r="A18" s="14">
        <v>2</v>
      </c>
      <c r="B18" s="16" t="s">
        <v>133</v>
      </c>
      <c r="C18" s="16" t="s">
        <v>72</v>
      </c>
      <c r="D18" s="14"/>
      <c r="E18" s="16">
        <v>960.65</v>
      </c>
      <c r="F18" s="16" t="s">
        <v>83</v>
      </c>
      <c r="G18" s="30">
        <f t="shared" si="1"/>
        <v>3739.5312168642049</v>
      </c>
      <c r="H18" s="35">
        <v>1513.7871728642049</v>
      </c>
      <c r="I18" s="35"/>
      <c r="J18" s="35">
        <v>1968.1</v>
      </c>
      <c r="K18" s="35">
        <v>257.64404400000001</v>
      </c>
      <c r="L18" s="14"/>
    </row>
    <row r="19" spans="1:12" ht="67.5">
      <c r="A19" s="14">
        <v>3</v>
      </c>
      <c r="B19" s="16" t="s">
        <v>133</v>
      </c>
      <c r="C19" s="16" t="s">
        <v>73</v>
      </c>
      <c r="D19" s="14"/>
      <c r="E19" s="16">
        <v>690.4</v>
      </c>
      <c r="F19" s="16" t="s">
        <v>74</v>
      </c>
      <c r="G19" s="30">
        <f t="shared" si="1"/>
        <v>3350.2159934901392</v>
      </c>
      <c r="H19" s="35">
        <v>1087.9286567901393</v>
      </c>
      <c r="I19" s="35"/>
      <c r="J19" s="35">
        <v>1978.5</v>
      </c>
      <c r="K19" s="35">
        <v>283.78733669999997</v>
      </c>
      <c r="L19" s="14"/>
    </row>
    <row r="20" spans="1:12" ht="67.5">
      <c r="A20" s="14">
        <v>4</v>
      </c>
      <c r="B20" s="16" t="s">
        <v>133</v>
      </c>
      <c r="C20" s="16" t="s">
        <v>84</v>
      </c>
      <c r="D20" s="14"/>
      <c r="E20" s="16">
        <v>782.55</v>
      </c>
      <c r="F20" s="16" t="s">
        <v>85</v>
      </c>
      <c r="G20" s="30">
        <f t="shared" si="1"/>
        <v>4151.2299107492518</v>
      </c>
      <c r="H20" s="35">
        <v>1233.1381378492517</v>
      </c>
      <c r="I20" s="35"/>
      <c r="J20" s="35">
        <v>2629</v>
      </c>
      <c r="K20" s="35">
        <v>289.09177289999997</v>
      </c>
      <c r="L20" s="14"/>
    </row>
    <row r="21" spans="1:12">
      <c r="A21" s="14">
        <v>5</v>
      </c>
      <c r="B21" s="16"/>
      <c r="C21" s="16"/>
      <c r="D21" s="14"/>
      <c r="E21" s="16"/>
      <c r="F21" s="16"/>
      <c r="G21" s="30">
        <f t="shared" ref="G21" si="2">+H21+I21+J21+K21</f>
        <v>0</v>
      </c>
      <c r="H21" s="35"/>
      <c r="I21" s="35"/>
      <c r="J21" s="35"/>
      <c r="K21" s="32"/>
      <c r="L21" s="14"/>
    </row>
    <row r="22" spans="1:12" s="6" customFormat="1" ht="32.25" customHeight="1">
      <c r="A22" s="23"/>
      <c r="B22" s="24" t="s">
        <v>13</v>
      </c>
      <c r="C22" s="24"/>
      <c r="D22" s="24"/>
      <c r="E22" s="24"/>
      <c r="F22" s="24"/>
      <c r="G22" s="34"/>
      <c r="H22" s="34"/>
      <c r="I22" s="34"/>
      <c r="J22" s="34"/>
      <c r="K22" s="29"/>
      <c r="L22" s="24"/>
    </row>
    <row r="23" spans="1:12">
      <c r="A23" s="14">
        <v>1</v>
      </c>
      <c r="B23" s="15"/>
      <c r="C23" s="15"/>
      <c r="D23" s="14"/>
      <c r="E23" s="15"/>
      <c r="F23" s="14"/>
      <c r="G23" s="30">
        <f>+H23+I23+J23+K23</f>
        <v>0</v>
      </c>
      <c r="H23" s="35"/>
      <c r="I23" s="35"/>
      <c r="J23" s="35"/>
      <c r="K23" s="32"/>
      <c r="L23" s="14"/>
    </row>
    <row r="24" spans="1:12">
      <c r="A24" s="14">
        <v>2</v>
      </c>
      <c r="B24" s="15"/>
      <c r="C24" s="15"/>
      <c r="D24" s="14"/>
      <c r="E24" s="15"/>
      <c r="F24" s="14"/>
      <c r="G24" s="30">
        <f t="shared" ref="G24:G26" si="3">+H24+I24+J24+K24</f>
        <v>0</v>
      </c>
      <c r="H24" s="35"/>
      <c r="I24" s="35"/>
      <c r="J24" s="35"/>
      <c r="K24" s="32"/>
      <c r="L24" s="14"/>
    </row>
    <row r="25" spans="1:12">
      <c r="A25" s="14">
        <v>3</v>
      </c>
      <c r="B25" s="15"/>
      <c r="C25" s="15"/>
      <c r="D25" s="14"/>
      <c r="E25" s="15"/>
      <c r="F25" s="14"/>
      <c r="G25" s="30">
        <f t="shared" si="3"/>
        <v>0</v>
      </c>
      <c r="H25" s="35"/>
      <c r="I25" s="35"/>
      <c r="J25" s="35"/>
      <c r="K25" s="32"/>
      <c r="L25" s="14"/>
    </row>
    <row r="26" spans="1:12">
      <c r="A26" s="14" t="s">
        <v>5</v>
      </c>
      <c r="B26" s="15"/>
      <c r="C26" s="15"/>
      <c r="D26" s="14"/>
      <c r="E26" s="15"/>
      <c r="F26" s="14"/>
      <c r="G26" s="30">
        <f t="shared" si="3"/>
        <v>0</v>
      </c>
      <c r="H26" s="35"/>
      <c r="I26" s="35"/>
      <c r="J26" s="35"/>
      <c r="K26" s="32"/>
      <c r="L26" s="14"/>
    </row>
    <row r="27" spans="1:12" s="6" customFormat="1" ht="32.25" customHeight="1">
      <c r="A27" s="23"/>
      <c r="B27" s="25" t="s">
        <v>9</v>
      </c>
      <c r="C27" s="24"/>
      <c r="D27" s="26">
        <f>SUM(D23:D26)</f>
        <v>0</v>
      </c>
      <c r="E27" s="40">
        <f>SUM(E13:E26)</f>
        <v>4417.3599999999997</v>
      </c>
      <c r="F27" s="24"/>
      <c r="G27" s="40">
        <f>SUM(G13:G26)</f>
        <v>17881.325957223999</v>
      </c>
      <c r="H27" s="40">
        <f t="shared" ref="H27:K27" si="4">SUM(H13:H26)</f>
        <v>6960.8524498239995</v>
      </c>
      <c r="I27" s="40">
        <f t="shared" si="4"/>
        <v>0</v>
      </c>
      <c r="J27" s="40">
        <f t="shared" si="4"/>
        <v>9602.7000000000007</v>
      </c>
      <c r="K27" s="40">
        <f t="shared" si="4"/>
        <v>1317.7735074</v>
      </c>
      <c r="L27" s="24"/>
    </row>
    <row r="28" spans="1:12">
      <c r="E28" s="8">
        <f>+E17/E27*100</f>
        <v>44.908271003495301</v>
      </c>
      <c r="F28" s="8">
        <v>6960.8524498239995</v>
      </c>
      <c r="G28" s="8">
        <f>+F28*E28%</f>
        <v>3125.9984823204036</v>
      </c>
    </row>
    <row r="29" spans="1:12">
      <c r="E29" s="8">
        <f>+E18/E27*100</f>
        <v>21.747152145172681</v>
      </c>
      <c r="G29" s="8">
        <f>+F28*E29%</f>
        <v>1513.7871728642049</v>
      </c>
      <c r="J29" s="44"/>
    </row>
    <row r="30" spans="1:12">
      <c r="E30" s="8">
        <f>+E19/E27*100</f>
        <v>15.629244616694136</v>
      </c>
      <c r="G30" s="8">
        <f>+F28*E30%</f>
        <v>1087.9286567901393</v>
      </c>
      <c r="J30" s="44"/>
    </row>
    <row r="31" spans="1:12">
      <c r="E31" s="8">
        <f>+E20/E27*100</f>
        <v>17.715332234637884</v>
      </c>
      <c r="G31" s="8">
        <f>+F28*E31%</f>
        <v>1233.1381378492517</v>
      </c>
      <c r="J31" s="44"/>
    </row>
    <row r="32" spans="1:12">
      <c r="J32" s="44"/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60" orientation="landscape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5"/>
  <sheetViews>
    <sheetView topLeftCell="A6" workbookViewId="0">
      <pane xSplit="5" ySplit="6" topLeftCell="F12" activePane="bottomRight" state="frozen"/>
      <selection activeCell="A6" sqref="A6"/>
      <selection pane="topRight" activeCell="E6" sqref="E6"/>
      <selection pane="bottomLeft" activeCell="A12" sqref="A12"/>
      <selection pane="bottomRight" activeCell="K17" sqref="K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B6" s="52" t="s">
        <v>110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s="18" customFormat="1">
      <c r="A7" s="9"/>
      <c r="B7" s="46"/>
      <c r="C7" s="46"/>
      <c r="D7" s="48"/>
      <c r="E7" s="46"/>
      <c r="F7" s="46"/>
      <c r="G7" s="46"/>
      <c r="H7" s="46"/>
      <c r="I7" s="46"/>
      <c r="J7" s="46"/>
      <c r="K7" s="46"/>
      <c r="L7" s="46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>
      <c r="A13" s="14">
        <v>1</v>
      </c>
      <c r="B13" s="16"/>
      <c r="C13" s="16"/>
      <c r="D13" s="14"/>
      <c r="E13" s="16"/>
      <c r="F13" s="16"/>
      <c r="G13" s="35">
        <f>+H13+I13+J13+K13</f>
        <v>0</v>
      </c>
      <c r="H13" s="35"/>
      <c r="I13" s="35"/>
      <c r="J13" s="35"/>
      <c r="K13" s="35"/>
      <c r="L13" s="14"/>
    </row>
    <row r="14" spans="1:14">
      <c r="A14" s="14">
        <v>2</v>
      </c>
      <c r="B14" s="16"/>
      <c r="C14" s="16"/>
      <c r="D14" s="14"/>
      <c r="E14" s="16"/>
      <c r="F14" s="16"/>
      <c r="G14" s="35">
        <f t="shared" ref="G14:G19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4"/>
      <c r="E15" s="16"/>
      <c r="F15" s="16"/>
      <c r="G15" s="35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34"/>
      <c r="H16" s="34"/>
      <c r="I16" s="34"/>
      <c r="J16" s="34"/>
      <c r="K16" s="34"/>
      <c r="L16" s="24"/>
    </row>
    <row r="17" spans="1:12" ht="27.75">
      <c r="A17" s="14">
        <v>1</v>
      </c>
      <c r="B17" s="16" t="s">
        <v>108</v>
      </c>
      <c r="C17" s="16" t="s">
        <v>30</v>
      </c>
      <c r="D17" s="28"/>
      <c r="E17" s="16">
        <v>2680</v>
      </c>
      <c r="F17" s="2" t="s">
        <v>31</v>
      </c>
      <c r="G17" s="35">
        <f t="shared" si="0"/>
        <v>11319.403807799999</v>
      </c>
      <c r="H17" s="30">
        <v>6165.7915592000008</v>
      </c>
      <c r="I17" s="30"/>
      <c r="J17" s="35">
        <v>4455.7</v>
      </c>
      <c r="K17" s="35">
        <v>697.91224859999988</v>
      </c>
      <c r="L17" s="28"/>
    </row>
    <row r="18" spans="1:12">
      <c r="A18" s="14">
        <v>2</v>
      </c>
      <c r="B18" s="39"/>
      <c r="C18" s="16"/>
      <c r="D18" s="14"/>
      <c r="E18" s="16"/>
      <c r="F18" s="27"/>
      <c r="G18" s="35">
        <f t="shared" si="0"/>
        <v>0</v>
      </c>
      <c r="H18" s="35"/>
      <c r="I18" s="35"/>
      <c r="J18" s="35"/>
      <c r="K18" s="35"/>
      <c r="L18" s="14"/>
    </row>
    <row r="19" spans="1:12">
      <c r="A19" s="14">
        <v>3</v>
      </c>
      <c r="B19" s="16"/>
      <c r="C19" s="27"/>
      <c r="D19" s="14"/>
      <c r="E19" s="27"/>
      <c r="F19" s="27"/>
      <c r="G19" s="35">
        <f t="shared" si="0"/>
        <v>0</v>
      </c>
      <c r="H19" s="37"/>
      <c r="I19" s="37"/>
      <c r="J19" s="37"/>
      <c r="K19" s="37"/>
      <c r="L19" s="14"/>
    </row>
    <row r="20" spans="1:12" s="6" customFormat="1" ht="32.25" customHeight="1">
      <c r="A20" s="23"/>
      <c r="B20" s="24" t="s">
        <v>13</v>
      </c>
      <c r="C20" s="24"/>
      <c r="D20" s="24"/>
      <c r="E20" s="24"/>
      <c r="F20" s="24"/>
      <c r="G20" s="34"/>
      <c r="H20" s="34"/>
      <c r="I20" s="34"/>
      <c r="J20" s="34"/>
      <c r="K20" s="34"/>
      <c r="L20" s="24"/>
    </row>
    <row r="21" spans="1:12">
      <c r="A21" s="14">
        <v>1</v>
      </c>
      <c r="B21" s="15"/>
      <c r="C21" s="15"/>
      <c r="D21" s="14"/>
      <c r="E21" s="15"/>
      <c r="F21" s="14"/>
      <c r="G21" s="35">
        <f>+H21+I21+J21+K21</f>
        <v>0</v>
      </c>
      <c r="H21" s="35"/>
      <c r="I21" s="35"/>
      <c r="J21" s="35"/>
      <c r="K21" s="35"/>
      <c r="L21" s="14"/>
    </row>
    <row r="22" spans="1:12">
      <c r="A22" s="14">
        <v>2</v>
      </c>
      <c r="B22" s="15"/>
      <c r="C22" s="15"/>
      <c r="D22" s="14"/>
      <c r="E22" s="15"/>
      <c r="F22" s="14"/>
      <c r="G22" s="35">
        <f t="shared" ref="G22:G24" si="1">+H22+I22+J22+K22</f>
        <v>0</v>
      </c>
      <c r="H22" s="35"/>
      <c r="I22" s="35"/>
      <c r="J22" s="35"/>
      <c r="K22" s="35"/>
      <c r="L22" s="14"/>
    </row>
    <row r="23" spans="1:12">
      <c r="A23" s="14">
        <v>3</v>
      </c>
      <c r="B23" s="15"/>
      <c r="C23" s="15"/>
      <c r="D23" s="14"/>
      <c r="E23" s="15"/>
      <c r="F23" s="14"/>
      <c r="G23" s="35">
        <f t="shared" si="1"/>
        <v>0</v>
      </c>
      <c r="H23" s="35"/>
      <c r="I23" s="35"/>
      <c r="J23" s="35"/>
      <c r="K23" s="35"/>
      <c r="L23" s="14"/>
    </row>
    <row r="24" spans="1:12">
      <c r="A24" s="14" t="s">
        <v>5</v>
      </c>
      <c r="B24" s="15"/>
      <c r="C24" s="15"/>
      <c r="D24" s="14"/>
      <c r="E24" s="15"/>
      <c r="F24" s="14"/>
      <c r="G24" s="35">
        <f t="shared" si="1"/>
        <v>0</v>
      </c>
      <c r="H24" s="35"/>
      <c r="I24" s="35"/>
      <c r="J24" s="35"/>
      <c r="K24" s="35"/>
      <c r="L24" s="14"/>
    </row>
    <row r="25" spans="1:12" s="6" customFormat="1" ht="32.25" customHeight="1">
      <c r="A25" s="23"/>
      <c r="B25" s="25" t="s">
        <v>9</v>
      </c>
      <c r="C25" s="24"/>
      <c r="D25" s="26">
        <f>SUM(D21:D24)</f>
        <v>0</v>
      </c>
      <c r="E25" s="40">
        <f>SUM(E13:E24)</f>
        <v>2680</v>
      </c>
      <c r="F25" s="24"/>
      <c r="G25" s="40">
        <f>SUM(G13:G24)</f>
        <v>11319.403807799999</v>
      </c>
      <c r="H25" s="40">
        <f t="shared" ref="H25:K25" si="2">SUM(H13:H24)</f>
        <v>6165.7915592000008</v>
      </c>
      <c r="I25" s="40">
        <f t="shared" si="2"/>
        <v>0</v>
      </c>
      <c r="J25" s="40">
        <f t="shared" si="2"/>
        <v>4455.7</v>
      </c>
      <c r="K25" s="40">
        <f t="shared" si="2"/>
        <v>697.91224859999988</v>
      </c>
      <c r="L25" s="24"/>
    </row>
  </sheetData>
  <mergeCells count="1">
    <mergeCell ref="B6:L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5"/>
  <sheetViews>
    <sheetView tabSelected="1" topLeftCell="A6" workbookViewId="0">
      <pane xSplit="3" ySplit="5" topLeftCell="D11" activePane="bottomRight" state="frozen"/>
      <selection activeCell="A6" sqref="A6"/>
      <selection pane="topRight" activeCell="D6" sqref="D6"/>
      <selection pane="bottomLeft" activeCell="A11" sqref="A11"/>
      <selection pane="bottomRight" activeCell="B7" sqref="B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B6" s="52" t="s">
        <v>135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>
      <c r="A13" s="14">
        <v>1</v>
      </c>
      <c r="B13" s="16"/>
      <c r="C13" s="16"/>
      <c r="D13" s="14"/>
      <c r="E13" s="16"/>
      <c r="F13" s="16"/>
      <c r="G13" s="35">
        <f>+H13+I13+J13+K13</f>
        <v>0</v>
      </c>
      <c r="H13" s="35"/>
      <c r="I13" s="35"/>
      <c r="J13" s="35"/>
      <c r="K13" s="35"/>
      <c r="L13" s="14"/>
    </row>
    <row r="14" spans="1:14">
      <c r="A14" s="14">
        <v>2</v>
      </c>
      <c r="B14" s="16"/>
      <c r="C14" s="16"/>
      <c r="D14" s="14"/>
      <c r="E14" s="16"/>
      <c r="F14" s="16"/>
      <c r="G14" s="35">
        <f t="shared" ref="G14:G19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4"/>
      <c r="E15" s="16"/>
      <c r="F15" s="16"/>
      <c r="G15" s="35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34"/>
      <c r="H16" s="34"/>
      <c r="I16" s="34"/>
      <c r="J16" s="34"/>
      <c r="K16" s="34"/>
      <c r="L16" s="24"/>
    </row>
    <row r="17" spans="1:12" ht="41.25">
      <c r="A17" s="14">
        <v>1</v>
      </c>
      <c r="B17" s="39" t="s">
        <v>115</v>
      </c>
      <c r="C17" s="16" t="s">
        <v>114</v>
      </c>
      <c r="D17" s="28"/>
      <c r="E17" s="41">
        <f>1757.7+75.6</f>
        <v>1833.3</v>
      </c>
      <c r="F17" s="2" t="s">
        <v>116</v>
      </c>
      <c r="G17" s="35">
        <f t="shared" si="0"/>
        <v>7514.8656420000007</v>
      </c>
      <c r="H17" s="30">
        <v>4515.6000000000004</v>
      </c>
      <c r="I17" s="30"/>
      <c r="J17" s="35">
        <v>2340</v>
      </c>
      <c r="K17" s="35">
        <v>659.26564199999984</v>
      </c>
      <c r="L17" s="28"/>
    </row>
    <row r="18" spans="1:12">
      <c r="A18" s="14">
        <v>2</v>
      </c>
      <c r="B18" s="39"/>
      <c r="C18" s="16"/>
      <c r="D18" s="14"/>
      <c r="E18" s="16"/>
      <c r="F18" s="27"/>
      <c r="G18" s="35">
        <f t="shared" si="0"/>
        <v>0</v>
      </c>
      <c r="H18" s="35"/>
      <c r="I18" s="35"/>
      <c r="J18" s="35"/>
      <c r="K18" s="35"/>
      <c r="L18" s="14"/>
    </row>
    <row r="19" spans="1:12">
      <c r="A19" s="14">
        <v>3</v>
      </c>
      <c r="B19" s="16"/>
      <c r="C19" s="27"/>
      <c r="D19" s="14"/>
      <c r="E19" s="27"/>
      <c r="F19" s="27"/>
      <c r="G19" s="35">
        <f t="shared" si="0"/>
        <v>0</v>
      </c>
      <c r="H19" s="37"/>
      <c r="I19" s="37"/>
      <c r="J19" s="37"/>
      <c r="K19" s="37"/>
      <c r="L19" s="14"/>
    </row>
    <row r="20" spans="1:12" s="6" customFormat="1" ht="32.25" customHeight="1">
      <c r="A20" s="23"/>
      <c r="B20" s="24" t="s">
        <v>13</v>
      </c>
      <c r="C20" s="24"/>
      <c r="D20" s="24"/>
      <c r="E20" s="24"/>
      <c r="F20" s="24"/>
      <c r="G20" s="34"/>
      <c r="H20" s="34"/>
      <c r="I20" s="34"/>
      <c r="J20" s="34"/>
      <c r="K20" s="34"/>
      <c r="L20" s="24"/>
    </row>
    <row r="21" spans="1:12">
      <c r="A21" s="14">
        <v>1</v>
      </c>
      <c r="B21" s="15"/>
      <c r="C21" s="15"/>
      <c r="D21" s="14"/>
      <c r="E21" s="15"/>
      <c r="F21" s="14"/>
      <c r="G21" s="35">
        <f>+H21+I21+J21+K21</f>
        <v>0</v>
      </c>
      <c r="H21" s="35"/>
      <c r="I21" s="35"/>
      <c r="J21" s="35"/>
      <c r="K21" s="35"/>
      <c r="L21" s="14"/>
    </row>
    <row r="22" spans="1:12">
      <c r="A22" s="14">
        <v>2</v>
      </c>
      <c r="B22" s="15"/>
      <c r="C22" s="15"/>
      <c r="D22" s="14"/>
      <c r="E22" s="15"/>
      <c r="F22" s="14"/>
      <c r="G22" s="35">
        <f t="shared" ref="G22:G24" si="1">+H22+I22+J22+K22</f>
        <v>0</v>
      </c>
      <c r="H22" s="35"/>
      <c r="I22" s="35"/>
      <c r="J22" s="35"/>
      <c r="K22" s="35"/>
      <c r="L22" s="14"/>
    </row>
    <row r="23" spans="1:12">
      <c r="A23" s="14">
        <v>3</v>
      </c>
      <c r="B23" s="15"/>
      <c r="C23" s="15"/>
      <c r="D23" s="14"/>
      <c r="E23" s="15"/>
      <c r="F23" s="14"/>
      <c r="G23" s="35">
        <f t="shared" si="1"/>
        <v>0</v>
      </c>
      <c r="H23" s="35"/>
      <c r="I23" s="35"/>
      <c r="J23" s="35"/>
      <c r="K23" s="35"/>
      <c r="L23" s="14"/>
    </row>
    <row r="24" spans="1:12">
      <c r="A24" s="14" t="s">
        <v>5</v>
      </c>
      <c r="B24" s="15"/>
      <c r="C24" s="15"/>
      <c r="D24" s="14"/>
      <c r="E24" s="15"/>
      <c r="F24" s="14"/>
      <c r="G24" s="35">
        <f t="shared" si="1"/>
        <v>0</v>
      </c>
      <c r="H24" s="35"/>
      <c r="I24" s="35"/>
      <c r="J24" s="35"/>
      <c r="K24" s="35"/>
      <c r="L24" s="14"/>
    </row>
    <row r="25" spans="1:12" s="6" customFormat="1" ht="32.25" customHeight="1">
      <c r="A25" s="23"/>
      <c r="B25" s="25" t="s">
        <v>9</v>
      </c>
      <c r="C25" s="24"/>
      <c r="D25" s="26">
        <f>SUM(D21:D24)</f>
        <v>0</v>
      </c>
      <c r="E25" s="40">
        <f>SUM(E13:E24)</f>
        <v>1833.3</v>
      </c>
      <c r="F25" s="24"/>
      <c r="G25" s="40">
        <f>SUM(G13:G24)</f>
        <v>7514.8656420000007</v>
      </c>
      <c r="H25" s="40">
        <f t="shared" ref="H25:K25" si="2">SUM(H13:H24)</f>
        <v>4515.6000000000004</v>
      </c>
      <c r="I25" s="40">
        <f t="shared" si="2"/>
        <v>0</v>
      </c>
      <c r="J25" s="40">
        <f t="shared" si="2"/>
        <v>2340</v>
      </c>
      <c r="K25" s="40">
        <f t="shared" si="2"/>
        <v>659.26564199999984</v>
      </c>
      <c r="L25" s="24"/>
    </row>
  </sheetData>
  <mergeCells count="1">
    <mergeCell ref="B6:L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9"/>
  <sheetViews>
    <sheetView topLeftCell="A10" workbookViewId="0">
      <pane xSplit="5" ySplit="2" topLeftCell="F16" activePane="bottomRight" state="frozen"/>
      <selection activeCell="A10" sqref="A10"/>
      <selection pane="topRight" activeCell="E10" sqref="E10"/>
      <selection pane="bottomLeft" activeCell="A12" sqref="A12"/>
      <selection pane="bottomRight" activeCell="K17" sqref="K17:K19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>
      <c r="A13" s="14">
        <v>1</v>
      </c>
      <c r="B13" s="16"/>
      <c r="C13" s="16"/>
      <c r="D13" s="14"/>
      <c r="E13" s="16"/>
      <c r="F13" s="16"/>
      <c r="G13" s="32">
        <f>+H13+I13+J13+K13</f>
        <v>0</v>
      </c>
      <c r="H13" s="31"/>
      <c r="I13" s="31"/>
      <c r="J13" s="31"/>
      <c r="K13" s="31"/>
      <c r="L13" s="14"/>
    </row>
    <row r="14" spans="1:14">
      <c r="A14" s="14">
        <v>2</v>
      </c>
      <c r="B14" s="16"/>
      <c r="C14" s="16"/>
      <c r="D14" s="14"/>
      <c r="E14" s="16"/>
      <c r="F14" s="16"/>
      <c r="G14" s="32">
        <f t="shared" ref="G14:G15" si="0">+H14+I14+J14+K14</f>
        <v>0</v>
      </c>
      <c r="H14" s="31"/>
      <c r="I14" s="31"/>
      <c r="J14" s="31"/>
      <c r="K14" s="31"/>
      <c r="L14" s="14"/>
    </row>
    <row r="15" spans="1:14">
      <c r="A15" s="14">
        <v>3</v>
      </c>
      <c r="B15" s="16"/>
      <c r="C15" s="16"/>
      <c r="D15" s="14"/>
      <c r="E15" s="16"/>
      <c r="F15" s="16"/>
      <c r="G15" s="32">
        <f t="shared" si="0"/>
        <v>0</v>
      </c>
      <c r="H15" s="31"/>
      <c r="I15" s="31"/>
      <c r="J15" s="31"/>
      <c r="K15" s="31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</row>
    <row r="17" spans="1:12" ht="81">
      <c r="A17" s="14">
        <v>1</v>
      </c>
      <c r="B17" s="16" t="s">
        <v>118</v>
      </c>
      <c r="C17" s="16" t="s">
        <v>27</v>
      </c>
      <c r="D17" s="14"/>
      <c r="E17" s="16">
        <v>4491.6000000000004</v>
      </c>
      <c r="F17" s="2"/>
      <c r="G17" s="35">
        <f t="shared" ref="G17:G19" si="1">+H17+I17+J17+K17</f>
        <v>20312.957314489053</v>
      </c>
      <c r="H17" s="35">
        <v>14774.318441854055</v>
      </c>
      <c r="I17" s="35"/>
      <c r="J17" s="35">
        <v>4491.6000000000004</v>
      </c>
      <c r="K17" s="35">
        <v>1047.0388726349997</v>
      </c>
      <c r="L17" s="14"/>
    </row>
    <row r="18" spans="1:12" ht="81">
      <c r="A18" s="14">
        <v>2</v>
      </c>
      <c r="B18" s="16" t="s">
        <v>119</v>
      </c>
      <c r="C18" s="16" t="s">
        <v>26</v>
      </c>
      <c r="D18" s="14"/>
      <c r="E18" s="16">
        <v>2000</v>
      </c>
      <c r="F18" s="2"/>
      <c r="G18" s="35">
        <f t="shared" si="1"/>
        <v>11805.240105591227</v>
      </c>
      <c r="H18" s="35">
        <v>6578.643887191226</v>
      </c>
      <c r="I18" s="35"/>
      <c r="J18" s="35">
        <v>4223.3</v>
      </c>
      <c r="K18" s="35">
        <v>1003.2962184</v>
      </c>
      <c r="L18" s="14"/>
    </row>
    <row r="19" spans="1:12" ht="81">
      <c r="A19" s="14">
        <v>3</v>
      </c>
      <c r="B19" s="16" t="s">
        <v>120</v>
      </c>
      <c r="C19" s="16" t="s">
        <v>117</v>
      </c>
      <c r="D19" s="14"/>
      <c r="E19" s="16">
        <v>2061.6</v>
      </c>
      <c r="F19" s="41" t="s">
        <v>134</v>
      </c>
      <c r="G19" s="35">
        <f t="shared" si="1"/>
        <v>8547.6166098667145</v>
      </c>
      <c r="H19" s="35">
        <v>6781.2661189167156</v>
      </c>
      <c r="I19" s="35"/>
      <c r="J19" s="35">
        <v>1009.9</v>
      </c>
      <c r="K19" s="35">
        <v>756.4504909499999</v>
      </c>
      <c r="L19" s="14"/>
    </row>
    <row r="20" spans="1:12" s="6" customFormat="1" ht="32.25" customHeight="1">
      <c r="A20" s="23"/>
      <c r="B20" s="24" t="s">
        <v>13</v>
      </c>
      <c r="C20" s="24"/>
      <c r="D20" s="24"/>
      <c r="E20" s="24"/>
      <c r="F20" s="24"/>
      <c r="G20" s="34"/>
      <c r="H20" s="34"/>
      <c r="I20" s="34"/>
      <c r="J20" s="34"/>
      <c r="K20" s="34"/>
      <c r="L20" s="24"/>
    </row>
    <row r="21" spans="1:12">
      <c r="A21" s="14">
        <v>1</v>
      </c>
      <c r="B21" s="15"/>
      <c r="C21" s="15"/>
      <c r="D21" s="14"/>
      <c r="E21" s="15"/>
      <c r="F21" s="14"/>
      <c r="G21" s="35">
        <f>+H21+I21+J21+K21</f>
        <v>0</v>
      </c>
      <c r="H21" s="35"/>
      <c r="I21" s="35"/>
      <c r="J21" s="35"/>
      <c r="K21" s="35"/>
      <c r="L21" s="14"/>
    </row>
    <row r="22" spans="1:12">
      <c r="A22" s="14">
        <v>2</v>
      </c>
      <c r="B22" s="15"/>
      <c r="C22" s="15"/>
      <c r="D22" s="14"/>
      <c r="E22" s="15"/>
      <c r="F22" s="14"/>
      <c r="G22" s="35">
        <f t="shared" ref="G22:G24" si="2">+H22+I22+J22+K22</f>
        <v>0</v>
      </c>
      <c r="H22" s="35"/>
      <c r="I22" s="35"/>
      <c r="J22" s="35"/>
      <c r="K22" s="35"/>
      <c r="L22" s="14"/>
    </row>
    <row r="23" spans="1:12">
      <c r="A23" s="14">
        <v>3</v>
      </c>
      <c r="B23" s="15"/>
      <c r="C23" s="15"/>
      <c r="D23" s="14"/>
      <c r="E23" s="15"/>
      <c r="F23" s="14"/>
      <c r="G23" s="35">
        <f t="shared" si="2"/>
        <v>0</v>
      </c>
      <c r="H23" s="35"/>
      <c r="I23" s="35"/>
      <c r="J23" s="35"/>
      <c r="K23" s="35"/>
      <c r="L23" s="14"/>
    </row>
    <row r="24" spans="1:12">
      <c r="A24" s="14" t="s">
        <v>5</v>
      </c>
      <c r="B24" s="15"/>
      <c r="C24" s="15"/>
      <c r="D24" s="14"/>
      <c r="E24" s="15"/>
      <c r="F24" s="14"/>
      <c r="G24" s="35">
        <f t="shared" si="2"/>
        <v>0</v>
      </c>
      <c r="H24" s="35"/>
      <c r="I24" s="35"/>
      <c r="J24" s="35"/>
      <c r="K24" s="35"/>
      <c r="L24" s="14"/>
    </row>
    <row r="25" spans="1:12" s="6" customFormat="1" ht="32.25" customHeight="1">
      <c r="A25" s="23"/>
      <c r="B25" s="25" t="s">
        <v>9</v>
      </c>
      <c r="C25" s="24"/>
      <c r="D25" s="26">
        <f>SUM(D21:D24)</f>
        <v>0</v>
      </c>
      <c r="E25" s="40">
        <f>SUM(E13:E24)</f>
        <v>8553.2000000000007</v>
      </c>
      <c r="F25" s="24"/>
      <c r="G25" s="40">
        <f>SUM(G13:G24)</f>
        <v>40665.814029946996</v>
      </c>
      <c r="H25" s="40">
        <f t="shared" ref="H25:K25" si="3">SUM(H13:H24)</f>
        <v>28134.228447961996</v>
      </c>
      <c r="I25" s="40">
        <f t="shared" si="3"/>
        <v>0</v>
      </c>
      <c r="J25" s="40">
        <f>SUM(J13:J24)</f>
        <v>9724.8000000000011</v>
      </c>
      <c r="K25" s="40">
        <f t="shared" si="3"/>
        <v>2806.7855819850001</v>
      </c>
      <c r="L25" s="24"/>
    </row>
    <row r="27" spans="1:12">
      <c r="E27" s="8">
        <f>+E17/E25*100</f>
        <v>52.513679090866574</v>
      </c>
      <c r="F27" s="8">
        <v>28134.228447961999</v>
      </c>
      <c r="G27" s="8">
        <f>+F27*E27%</f>
        <v>14774.318441854055</v>
      </c>
    </row>
    <row r="28" spans="1:12">
      <c r="E28" s="8">
        <f>+E18/E25*100</f>
        <v>23.383061310386754</v>
      </c>
      <c r="G28" s="8">
        <f>+F27*E28%</f>
        <v>6578.643887191226</v>
      </c>
    </row>
    <row r="29" spans="1:12">
      <c r="E29" s="8">
        <f>+E19/E25*100</f>
        <v>24.103259598746664</v>
      </c>
      <c r="G29" s="8">
        <f>+F27*E29%</f>
        <v>6781.2661189167156</v>
      </c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59" orientation="landscape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30"/>
  <sheetViews>
    <sheetView topLeftCell="A10" workbookViewId="0">
      <pane xSplit="5" ySplit="2" topLeftCell="K17" activePane="bottomRight" state="frozen"/>
      <selection activeCell="A10" sqref="A10"/>
      <selection pane="topRight" activeCell="E10" sqref="E10"/>
      <selection pane="bottomLeft" activeCell="A12" sqref="A12"/>
      <selection pane="bottomRight" activeCell="K20" sqref="K20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>
      <c r="A13" s="14">
        <v>1</v>
      </c>
      <c r="B13" s="16"/>
      <c r="C13" s="16"/>
      <c r="D13" s="14"/>
      <c r="E13" s="16"/>
      <c r="F13" s="16"/>
      <c r="G13" s="32">
        <f>+H13+I13+J13+K13</f>
        <v>0</v>
      </c>
      <c r="H13" s="31"/>
      <c r="I13" s="31"/>
      <c r="J13" s="31"/>
      <c r="K13" s="31"/>
      <c r="L13" s="14"/>
    </row>
    <row r="14" spans="1:14">
      <c r="A14" s="14">
        <v>2</v>
      </c>
      <c r="B14" s="16"/>
      <c r="C14" s="16"/>
      <c r="D14" s="14"/>
      <c r="E14" s="16"/>
      <c r="F14" s="16"/>
      <c r="G14" s="32">
        <f t="shared" ref="G14:G15" si="0">+H14+I14+J14+K14</f>
        <v>0</v>
      </c>
      <c r="H14" s="31"/>
      <c r="I14" s="31"/>
      <c r="J14" s="31"/>
      <c r="K14" s="31"/>
      <c r="L14" s="14"/>
    </row>
    <row r="15" spans="1:14">
      <c r="A15" s="14">
        <v>3</v>
      </c>
      <c r="B15" s="16"/>
      <c r="C15" s="16"/>
      <c r="D15" s="14"/>
      <c r="E15" s="16"/>
      <c r="F15" s="16"/>
      <c r="G15" s="32">
        <f t="shared" si="0"/>
        <v>0</v>
      </c>
      <c r="H15" s="31"/>
      <c r="I15" s="31"/>
      <c r="J15" s="31"/>
      <c r="K15" s="31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</row>
    <row r="17" spans="1:12" ht="67.5">
      <c r="A17" s="14">
        <v>1</v>
      </c>
      <c r="B17" s="16" t="s">
        <v>121</v>
      </c>
      <c r="C17" s="16" t="s">
        <v>24</v>
      </c>
      <c r="D17" s="14"/>
      <c r="E17" s="16">
        <v>2802.65</v>
      </c>
      <c r="F17" s="16" t="s">
        <v>25</v>
      </c>
      <c r="G17" s="35">
        <f>+H17+I17+J17+K17</f>
        <v>12494.067650416839</v>
      </c>
      <c r="H17" s="36">
        <v>7201.8256827168389</v>
      </c>
      <c r="I17" s="36"/>
      <c r="J17" s="36">
        <v>4413.6000000000004</v>
      </c>
      <c r="K17" s="36">
        <v>878.6419676999999</v>
      </c>
      <c r="L17" s="14"/>
    </row>
    <row r="18" spans="1:12" ht="67.5">
      <c r="A18" s="14">
        <v>2</v>
      </c>
      <c r="B18" s="16" t="s">
        <v>122</v>
      </c>
      <c r="C18" s="16" t="s">
        <v>28</v>
      </c>
      <c r="D18" s="14"/>
      <c r="E18" s="16">
        <v>3968.97</v>
      </c>
      <c r="F18" s="16" t="s">
        <v>29</v>
      </c>
      <c r="G18" s="35">
        <f t="shared" ref="G18:G20" si="1">+H18+I18+J18+K18</f>
        <v>17337.79051239746</v>
      </c>
      <c r="H18" s="35">
        <v>10198.85825198746</v>
      </c>
      <c r="I18" s="35"/>
      <c r="J18" s="35">
        <v>5948.2</v>
      </c>
      <c r="K18" s="35">
        <v>1190.73226041</v>
      </c>
      <c r="L18" s="14"/>
    </row>
    <row r="19" spans="1:12" ht="67.5">
      <c r="A19" s="14">
        <v>3</v>
      </c>
      <c r="B19" s="16" t="s">
        <v>123</v>
      </c>
      <c r="C19" s="16" t="s">
        <v>32</v>
      </c>
      <c r="D19" s="14"/>
      <c r="E19" s="27">
        <v>2315.52</v>
      </c>
      <c r="F19" s="27"/>
      <c r="G19" s="35">
        <f t="shared" si="1"/>
        <v>11334.634799921998</v>
      </c>
      <c r="H19" s="35">
        <v>5950.0727543019993</v>
      </c>
      <c r="I19" s="35"/>
      <c r="J19" s="35">
        <v>4270.1000000000004</v>
      </c>
      <c r="K19" s="35">
        <v>1114.4620456199998</v>
      </c>
      <c r="L19" s="14"/>
    </row>
    <row r="20" spans="1:12" ht="67.5">
      <c r="A20" s="14">
        <v>4</v>
      </c>
      <c r="B20" s="16" t="s">
        <v>124</v>
      </c>
      <c r="C20" s="16" t="s">
        <v>33</v>
      </c>
      <c r="D20" s="14"/>
      <c r="E20" s="27">
        <v>3755</v>
      </c>
      <c r="F20" s="27"/>
      <c r="G20" s="35">
        <f t="shared" si="1"/>
        <v>15634.079885255294</v>
      </c>
      <c r="H20" s="37">
        <v>9649.0305384552958</v>
      </c>
      <c r="I20" s="37"/>
      <c r="J20" s="47">
        <v>4849.8999999999996</v>
      </c>
      <c r="K20" s="37">
        <v>1135.1493467999999</v>
      </c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34"/>
      <c r="H21" s="34"/>
      <c r="I21" s="34"/>
      <c r="J21" s="34"/>
      <c r="K21" s="34"/>
      <c r="L21" s="24"/>
    </row>
    <row r="22" spans="1:12">
      <c r="A22" s="14">
        <v>1</v>
      </c>
      <c r="B22" s="15"/>
      <c r="C22" s="15"/>
      <c r="D22" s="14"/>
      <c r="E22" s="15"/>
      <c r="F22" s="14"/>
      <c r="G22" s="35">
        <f>+H22+I22+J22+K22</f>
        <v>0</v>
      </c>
      <c r="H22" s="35"/>
      <c r="I22" s="35"/>
      <c r="J22" s="35"/>
      <c r="K22" s="35"/>
      <c r="L22" s="14"/>
    </row>
    <row r="23" spans="1:12">
      <c r="A23" s="14">
        <v>2</v>
      </c>
      <c r="B23" s="15"/>
      <c r="C23" s="15"/>
      <c r="D23" s="14"/>
      <c r="E23" s="15"/>
      <c r="F23" s="14"/>
      <c r="G23" s="35">
        <f t="shared" ref="G23:G25" si="2">+H23+I23+J23+K23</f>
        <v>0</v>
      </c>
      <c r="H23" s="35"/>
      <c r="I23" s="35"/>
      <c r="J23" s="35"/>
      <c r="K23" s="35"/>
      <c r="L23" s="14"/>
    </row>
    <row r="24" spans="1:12">
      <c r="A24" s="14">
        <v>3</v>
      </c>
      <c r="B24" s="15"/>
      <c r="C24" s="15"/>
      <c r="D24" s="14"/>
      <c r="E24" s="15"/>
      <c r="F24" s="14"/>
      <c r="G24" s="35">
        <f t="shared" si="2"/>
        <v>0</v>
      </c>
      <c r="H24" s="35"/>
      <c r="I24" s="35"/>
      <c r="J24" s="35"/>
      <c r="K24" s="35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5">
        <f t="shared" si="2"/>
        <v>0</v>
      </c>
      <c r="H25" s="35"/>
      <c r="I25" s="35"/>
      <c r="J25" s="35"/>
      <c r="K25" s="35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40">
        <f>SUM(E13:E25)</f>
        <v>12842.14</v>
      </c>
      <c r="F26" s="24"/>
      <c r="G26" s="40">
        <f>SUM(G13:G25)</f>
        <v>56800.5728479916</v>
      </c>
      <c r="H26" s="40">
        <f t="shared" ref="H26:K26" si="3">SUM(H13:H25)</f>
        <v>32999.787227461595</v>
      </c>
      <c r="I26" s="40">
        <f t="shared" si="3"/>
        <v>0</v>
      </c>
      <c r="J26" s="40">
        <f t="shared" si="3"/>
        <v>19481.8</v>
      </c>
      <c r="K26" s="40">
        <f t="shared" si="3"/>
        <v>4318.9856205299993</v>
      </c>
      <c r="L26" s="24"/>
    </row>
    <row r="27" spans="1:12">
      <c r="E27" s="8">
        <f>+E17/E26*100</f>
        <v>21.823854902687557</v>
      </c>
      <c r="F27" s="8">
        <v>32999.787227461595</v>
      </c>
      <c r="G27" s="8">
        <f>+F27*E27%</f>
        <v>7201.8256827168389</v>
      </c>
    </row>
    <row r="28" spans="1:12">
      <c r="E28" s="8">
        <f>+E18/E26*100</f>
        <v>30.905830336688432</v>
      </c>
      <c r="G28" s="8">
        <f>+F27*E28%</f>
        <v>10198.85825198746</v>
      </c>
    </row>
    <row r="29" spans="1:12">
      <c r="E29" s="8">
        <f>+E19/E26*100</f>
        <v>18.030639753187554</v>
      </c>
      <c r="G29" s="8">
        <f>+F27*E29%</f>
        <v>5950.0727543019993</v>
      </c>
    </row>
    <row r="30" spans="1:12">
      <c r="E30" s="8">
        <f>+E20/E26*100</f>
        <v>29.239675007436457</v>
      </c>
      <c r="G30" s="8">
        <f>+F27*E30%</f>
        <v>9649.0305384552958</v>
      </c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5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6"/>
  <sheetViews>
    <sheetView topLeftCell="A10" workbookViewId="0">
      <pane xSplit="4" ySplit="1" topLeftCell="E11" activePane="bottomRight" state="frozen"/>
      <selection activeCell="A10" sqref="A10"/>
      <selection pane="topRight" activeCell="E10" sqref="E10"/>
      <selection pane="bottomLeft" activeCell="A11" sqref="A11"/>
      <selection pane="bottomRight" activeCell="H17" sqref="H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3.2851562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B6" s="22" t="s">
        <v>89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 t="s">
        <v>0</v>
      </c>
      <c r="E12" s="24"/>
      <c r="F12" s="24"/>
      <c r="G12" s="24"/>
      <c r="H12" s="24"/>
      <c r="I12" s="24"/>
      <c r="J12" s="24"/>
      <c r="K12" s="24"/>
      <c r="L12" s="24"/>
    </row>
    <row r="13" spans="1:14">
      <c r="A13" s="14">
        <v>1</v>
      </c>
      <c r="B13" s="16"/>
      <c r="C13" s="16"/>
      <c r="D13" s="14" t="s">
        <v>0</v>
      </c>
      <c r="E13" s="16"/>
      <c r="F13" s="16"/>
      <c r="G13" s="30">
        <f>+H13+I13+J13+K13</f>
        <v>0</v>
      </c>
      <c r="H13" s="35"/>
      <c r="I13" s="35"/>
      <c r="J13" s="35"/>
      <c r="K13" s="35"/>
      <c r="L13" s="14"/>
    </row>
    <row r="14" spans="1:14">
      <c r="A14" s="14">
        <v>2</v>
      </c>
      <c r="B14" s="16"/>
      <c r="C14" s="16"/>
      <c r="D14" s="14" t="s">
        <v>0</v>
      </c>
      <c r="E14" s="16"/>
      <c r="F14" s="16"/>
      <c r="G14" s="30">
        <f t="shared" ref="G14:G15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4" t="s">
        <v>0</v>
      </c>
      <c r="E15" s="16"/>
      <c r="F15" s="16"/>
      <c r="G15" s="30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24" t="s">
        <v>15</v>
      </c>
      <c r="C16" s="24"/>
      <c r="D16" s="24" t="s">
        <v>0</v>
      </c>
      <c r="E16" s="24"/>
      <c r="F16" s="24"/>
      <c r="G16" s="34"/>
      <c r="H16" s="34"/>
      <c r="I16" s="34"/>
      <c r="J16" s="34"/>
      <c r="K16" s="34"/>
      <c r="L16" s="24"/>
    </row>
    <row r="17" spans="1:12" ht="27">
      <c r="A17" s="14">
        <v>1</v>
      </c>
      <c r="B17" s="16" t="s">
        <v>112</v>
      </c>
      <c r="C17" s="16" t="s">
        <v>113</v>
      </c>
      <c r="D17" s="14" t="s">
        <v>0</v>
      </c>
      <c r="E17" s="16">
        <v>1260.2</v>
      </c>
      <c r="F17" s="27"/>
      <c r="G17" s="30">
        <f>+H17+I17+J17+K17</f>
        <v>4705.081242448</v>
      </c>
      <c r="H17" s="36">
        <v>2471.081242448</v>
      </c>
      <c r="I17" s="36"/>
      <c r="J17" s="36">
        <v>2100.3000000000002</v>
      </c>
      <c r="K17" s="36">
        <v>133.69999999999999</v>
      </c>
      <c r="L17" s="14"/>
    </row>
    <row r="18" spans="1:12">
      <c r="A18" s="14">
        <v>2</v>
      </c>
      <c r="B18" s="16"/>
      <c r="C18" s="16"/>
      <c r="D18" s="14" t="s">
        <v>0</v>
      </c>
      <c r="E18" s="16"/>
      <c r="F18" s="27"/>
      <c r="G18" s="30"/>
      <c r="H18" s="36"/>
      <c r="I18" s="36"/>
      <c r="J18" s="36"/>
      <c r="K18" s="36"/>
      <c r="L18" s="14"/>
    </row>
    <row r="19" spans="1:12">
      <c r="A19" s="14">
        <v>3</v>
      </c>
      <c r="B19" s="15"/>
      <c r="C19" s="15"/>
      <c r="D19" s="14" t="s">
        <v>0</v>
      </c>
      <c r="E19" s="15"/>
      <c r="F19" s="14"/>
      <c r="G19" s="30">
        <f t="shared" ref="G19:G20" si="1">+H19+I19+J19+K19</f>
        <v>0</v>
      </c>
      <c r="H19" s="35"/>
      <c r="I19" s="35"/>
      <c r="J19" s="35"/>
      <c r="K19" s="35"/>
      <c r="L19" s="14"/>
    </row>
    <row r="20" spans="1:12">
      <c r="A20" s="14" t="s">
        <v>5</v>
      </c>
      <c r="B20" s="15"/>
      <c r="C20" s="15"/>
      <c r="D20" s="14"/>
      <c r="E20" s="15"/>
      <c r="F20" s="14"/>
      <c r="G20" s="30">
        <f t="shared" si="1"/>
        <v>0</v>
      </c>
      <c r="H20" s="35"/>
      <c r="I20" s="35"/>
      <c r="J20" s="35"/>
      <c r="K20" s="35"/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34"/>
      <c r="H21" s="34"/>
      <c r="I21" s="34"/>
      <c r="J21" s="34"/>
      <c r="K21" s="34"/>
      <c r="L21" s="24"/>
    </row>
    <row r="22" spans="1:12">
      <c r="A22" s="14">
        <v>1</v>
      </c>
      <c r="B22" s="15"/>
      <c r="C22" s="15"/>
      <c r="D22" s="14"/>
      <c r="E22" s="15"/>
      <c r="F22" s="14"/>
      <c r="G22" s="30">
        <f>+H22+I22+J22+K22</f>
        <v>0</v>
      </c>
      <c r="H22" s="35"/>
      <c r="I22" s="35"/>
      <c r="J22" s="35"/>
      <c r="K22" s="35"/>
      <c r="L22" s="14"/>
    </row>
    <row r="23" spans="1:12">
      <c r="A23" s="14">
        <v>2</v>
      </c>
      <c r="B23" s="15"/>
      <c r="C23" s="15"/>
      <c r="D23" s="14"/>
      <c r="E23" s="15"/>
      <c r="F23" s="14"/>
      <c r="G23" s="30">
        <f t="shared" ref="G23:G25" si="2">+H23+I23+J23+K23</f>
        <v>0</v>
      </c>
      <c r="H23" s="35"/>
      <c r="I23" s="35"/>
      <c r="J23" s="35"/>
      <c r="K23" s="35"/>
      <c r="L23" s="14"/>
    </row>
    <row r="24" spans="1:12">
      <c r="A24" s="14">
        <v>3</v>
      </c>
      <c r="B24" s="15"/>
      <c r="C24" s="15"/>
      <c r="D24" s="14"/>
      <c r="E24" s="15"/>
      <c r="F24" s="14"/>
      <c r="G24" s="30">
        <f t="shared" si="2"/>
        <v>0</v>
      </c>
      <c r="H24" s="35"/>
      <c r="I24" s="35"/>
      <c r="J24" s="35"/>
      <c r="K24" s="35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0">
        <f t="shared" si="2"/>
        <v>0</v>
      </c>
      <c r="H25" s="35"/>
      <c r="I25" s="35"/>
      <c r="J25" s="35"/>
      <c r="K25" s="35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40">
        <f>SUM(E13:E25)</f>
        <v>1260.2</v>
      </c>
      <c r="F26" s="24"/>
      <c r="G26" s="40">
        <f>SUM(G13:G25)</f>
        <v>4705.081242448</v>
      </c>
      <c r="H26" s="40">
        <f t="shared" ref="H26:K26" si="3">SUM(H13:H25)</f>
        <v>2471.081242448</v>
      </c>
      <c r="I26" s="40">
        <f t="shared" si="3"/>
        <v>0</v>
      </c>
      <c r="J26" s="40">
        <f t="shared" si="3"/>
        <v>2100.3000000000002</v>
      </c>
      <c r="K26" s="40">
        <f t="shared" si="3"/>
        <v>133.69999999999999</v>
      </c>
      <c r="L26" s="24"/>
    </row>
  </sheetData>
  <mergeCells count="1">
    <mergeCell ref="B3:L3"/>
  </mergeCells>
  <pageMargins left="0.35" right="0.35" top="0.28999999999999998" bottom="0.37" header="0.21" footer="0.16"/>
  <pageSetup paperSize="9" scale="65" orientation="landscape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6"/>
  <sheetViews>
    <sheetView topLeftCell="A10" workbookViewId="0">
      <pane xSplit="5" ySplit="2" topLeftCell="L12" activePane="bottomRight" state="frozen"/>
      <selection activeCell="A10" sqref="A10"/>
      <selection pane="topRight" activeCell="E10" sqref="E10"/>
      <selection pane="bottomLeft" activeCell="A12" sqref="A12"/>
      <selection pane="bottomRight" activeCell="K13" sqref="K13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88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 t="s">
        <v>0</v>
      </c>
      <c r="E12" s="24"/>
      <c r="F12" s="24"/>
      <c r="G12" s="29"/>
      <c r="H12" s="29"/>
      <c r="I12" s="29"/>
      <c r="J12" s="29"/>
      <c r="K12" s="29"/>
      <c r="L12" s="24"/>
    </row>
    <row r="13" spans="1:14" ht="41.25" customHeight="1">
      <c r="A13" s="14">
        <v>1</v>
      </c>
      <c r="B13" s="16" t="s">
        <v>51</v>
      </c>
      <c r="C13" s="16" t="s">
        <v>52</v>
      </c>
      <c r="D13" s="14" t="s">
        <v>0</v>
      </c>
      <c r="E13" s="16">
        <v>7006</v>
      </c>
      <c r="F13" s="16" t="s">
        <v>87</v>
      </c>
      <c r="G13" s="30">
        <f>+H13+I13+J13+K13</f>
        <v>24307.483760099996</v>
      </c>
      <c r="H13" s="30">
        <v>13467.8694696</v>
      </c>
      <c r="I13" s="30"/>
      <c r="J13" s="30">
        <v>9310.7999999999993</v>
      </c>
      <c r="K13" s="30">
        <v>1528.8142905</v>
      </c>
      <c r="L13" s="14"/>
    </row>
    <row r="14" spans="1:14">
      <c r="A14" s="14">
        <v>2</v>
      </c>
      <c r="B14" s="16"/>
      <c r="C14" s="16"/>
      <c r="D14" s="14" t="s">
        <v>0</v>
      </c>
      <c r="E14" s="27"/>
      <c r="F14" s="16"/>
      <c r="G14" s="30">
        <f t="shared" ref="G14:G15" si="0">+H14+I14+J14+K14</f>
        <v>0</v>
      </c>
      <c r="H14" s="30"/>
      <c r="I14" s="30"/>
      <c r="J14" s="30"/>
      <c r="K14" s="30"/>
      <c r="L14" s="14"/>
    </row>
    <row r="15" spans="1:14">
      <c r="A15" s="14">
        <v>3</v>
      </c>
      <c r="B15" s="16"/>
      <c r="C15" s="16"/>
      <c r="D15" s="14" t="s">
        <v>0</v>
      </c>
      <c r="E15" s="16"/>
      <c r="F15" s="16"/>
      <c r="G15" s="30">
        <f t="shared" si="0"/>
        <v>0</v>
      </c>
      <c r="H15" s="31"/>
      <c r="I15" s="31"/>
      <c r="J15" s="31"/>
      <c r="K15" s="31"/>
      <c r="L15" s="14"/>
    </row>
    <row r="16" spans="1:14" s="6" customFormat="1" ht="32.25" customHeight="1">
      <c r="A16" s="23"/>
      <c r="B16" s="24" t="s">
        <v>15</v>
      </c>
      <c r="C16" s="24"/>
      <c r="D16" s="24" t="s">
        <v>0</v>
      </c>
      <c r="E16" s="24"/>
      <c r="F16" s="24"/>
      <c r="G16" s="29"/>
      <c r="H16" s="29"/>
      <c r="I16" s="29"/>
      <c r="J16" s="29"/>
      <c r="K16" s="29"/>
      <c r="L16" s="24"/>
    </row>
    <row r="17" spans="1:12">
      <c r="A17" s="14">
        <v>1</v>
      </c>
      <c r="B17" s="27"/>
      <c r="C17" s="27"/>
      <c r="D17" s="14" t="s">
        <v>0</v>
      </c>
      <c r="E17" s="27"/>
      <c r="F17" s="27"/>
      <c r="G17" s="30">
        <f>+H17+I17+J17+K17</f>
        <v>0</v>
      </c>
      <c r="H17" s="33"/>
      <c r="I17" s="33"/>
      <c r="J17" s="33"/>
      <c r="K17" s="33"/>
      <c r="L17" s="14"/>
    </row>
    <row r="18" spans="1:12">
      <c r="A18" s="14">
        <v>2</v>
      </c>
      <c r="B18" s="27"/>
      <c r="C18" s="27"/>
      <c r="D18" s="14" t="s">
        <v>0</v>
      </c>
      <c r="E18" s="27"/>
      <c r="F18" s="27"/>
      <c r="G18" s="30">
        <f t="shared" ref="G18:G20" si="1">+H18+I18+J18+K18</f>
        <v>0</v>
      </c>
      <c r="H18" s="31"/>
      <c r="I18" s="31"/>
      <c r="J18" s="31"/>
      <c r="K18" s="31"/>
      <c r="L18" s="14"/>
    </row>
    <row r="19" spans="1:12">
      <c r="A19" s="14">
        <v>3</v>
      </c>
      <c r="B19" s="15"/>
      <c r="C19" s="15"/>
      <c r="D19" s="14" t="s">
        <v>0</v>
      </c>
      <c r="E19" s="15"/>
      <c r="F19" s="14"/>
      <c r="G19" s="30">
        <f t="shared" si="1"/>
        <v>0</v>
      </c>
      <c r="H19" s="31"/>
      <c r="I19" s="31"/>
      <c r="J19" s="31"/>
      <c r="K19" s="31"/>
      <c r="L19" s="14"/>
    </row>
    <row r="20" spans="1:12">
      <c r="A20" s="14" t="s">
        <v>5</v>
      </c>
      <c r="B20" s="15"/>
      <c r="C20" s="15"/>
      <c r="D20" s="14"/>
      <c r="E20" s="15"/>
      <c r="F20" s="14"/>
      <c r="G20" s="30">
        <f t="shared" si="1"/>
        <v>0</v>
      </c>
      <c r="H20" s="31"/>
      <c r="I20" s="31"/>
      <c r="J20" s="31"/>
      <c r="K20" s="31"/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29"/>
      <c r="H21" s="29"/>
      <c r="I21" s="29"/>
      <c r="J21" s="29"/>
      <c r="K21" s="29"/>
      <c r="L21" s="24"/>
    </row>
    <row r="22" spans="1:12">
      <c r="A22" s="14">
        <v>1</v>
      </c>
      <c r="B22" s="15"/>
      <c r="C22" s="15"/>
      <c r="D22" s="14"/>
      <c r="E22" s="15"/>
      <c r="F22" s="14"/>
      <c r="G22" s="30">
        <f>+H22+I22+J22+K22</f>
        <v>0</v>
      </c>
      <c r="H22" s="31"/>
      <c r="I22" s="31"/>
      <c r="J22" s="31"/>
      <c r="K22" s="31"/>
      <c r="L22" s="14"/>
    </row>
    <row r="23" spans="1:12">
      <c r="A23" s="14">
        <v>2</v>
      </c>
      <c r="B23" s="15"/>
      <c r="C23" s="15"/>
      <c r="D23" s="14"/>
      <c r="E23" s="15"/>
      <c r="F23" s="14"/>
      <c r="G23" s="30">
        <f t="shared" ref="G23:G25" si="2">+H23+I23+J23+K23</f>
        <v>0</v>
      </c>
      <c r="H23" s="31"/>
      <c r="I23" s="31"/>
      <c r="J23" s="31"/>
      <c r="K23" s="31"/>
      <c r="L23" s="14"/>
    </row>
    <row r="24" spans="1:12">
      <c r="A24" s="14">
        <v>3</v>
      </c>
      <c r="B24" s="15"/>
      <c r="C24" s="15"/>
      <c r="D24" s="14"/>
      <c r="E24" s="15"/>
      <c r="F24" s="14"/>
      <c r="G24" s="30">
        <f t="shared" si="2"/>
        <v>0</v>
      </c>
      <c r="H24" s="31"/>
      <c r="I24" s="31"/>
      <c r="J24" s="31"/>
      <c r="K24" s="31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0">
        <f t="shared" si="2"/>
        <v>0</v>
      </c>
      <c r="H25" s="31"/>
      <c r="I25" s="31"/>
      <c r="J25" s="31"/>
      <c r="K25" s="31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38">
        <f>SUM(E13:E25)</f>
        <v>7006</v>
      </c>
      <c r="F26" s="24"/>
      <c r="G26" s="38">
        <f>SUM(G13:G25)</f>
        <v>24307.483760099996</v>
      </c>
      <c r="H26" s="38">
        <f>SUM(H13:H25)</f>
        <v>13467.8694696</v>
      </c>
      <c r="I26" s="38">
        <f t="shared" ref="I26:K26" si="3">SUM(I13:I25)</f>
        <v>0</v>
      </c>
      <c r="J26" s="38">
        <f t="shared" si="3"/>
        <v>9310.7999999999993</v>
      </c>
      <c r="K26" s="38">
        <f t="shared" si="3"/>
        <v>1528.8142905</v>
      </c>
      <c r="L26" s="24"/>
    </row>
  </sheetData>
  <pageMargins left="0.35" right="0.35" top="0.28999999999999998" bottom="0.37" header="0.21" footer="0.16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26"/>
  <sheetViews>
    <sheetView topLeftCell="A10" workbookViewId="0">
      <pane xSplit="5" ySplit="2" topLeftCell="F12" activePane="bottomRight" state="frozen"/>
      <selection activeCell="A10" sqref="A10"/>
      <selection pane="topRight" activeCell="E10" sqref="E10"/>
      <selection pane="bottomLeft" activeCell="A12" sqref="A12"/>
      <selection pane="bottomRight" activeCell="G29" sqref="G29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16" style="8" customWidth="1"/>
    <col min="13" max="13" width="26.85546875" style="8" customWidth="1"/>
    <col min="14" max="16384" width="9.140625" style="8"/>
  </cols>
  <sheetData>
    <row r="1" spans="1:15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M1" s="4"/>
      <c r="O1" s="1"/>
    </row>
    <row r="2" spans="1:15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M2" s="19"/>
      <c r="O2" s="5"/>
    </row>
    <row r="3" spans="1:15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5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  <c r="M4" s="11"/>
    </row>
    <row r="5" spans="1:15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s="17" customFormat="1" ht="22.5" customHeight="1">
      <c r="A6" s="22" t="s">
        <v>90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5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5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/>
      <c r="M9" s="21" t="s">
        <v>7</v>
      </c>
    </row>
    <row r="10" spans="1:15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10</v>
      </c>
      <c r="M10" s="16" t="s">
        <v>17</v>
      </c>
    </row>
    <row r="11" spans="1:15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  <c r="M11" s="2">
        <v>8</v>
      </c>
    </row>
    <row r="12" spans="1:15" s="6" customFormat="1" ht="32.25" customHeight="1">
      <c r="A12" s="23"/>
      <c r="B12" s="24" t="s">
        <v>14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5">
      <c r="A13" s="14">
        <v>1</v>
      </c>
      <c r="B13" s="16"/>
      <c r="C13" s="16"/>
      <c r="D13" s="14"/>
      <c r="E13" s="16"/>
      <c r="F13" s="16"/>
      <c r="G13" s="32">
        <f>+H13+I13+J13+K13</f>
        <v>0</v>
      </c>
      <c r="H13" s="31"/>
      <c r="I13" s="31"/>
      <c r="J13" s="31"/>
      <c r="K13" s="31"/>
      <c r="L13" s="14"/>
      <c r="M13" s="14"/>
    </row>
    <row r="14" spans="1:15">
      <c r="A14" s="14">
        <v>2</v>
      </c>
      <c r="B14" s="16"/>
      <c r="C14" s="16"/>
      <c r="D14" s="14"/>
      <c r="E14" s="16"/>
      <c r="F14" s="16"/>
      <c r="G14" s="32">
        <f t="shared" ref="G14:G15" si="0">+H14+I14+J14+K14</f>
        <v>0</v>
      </c>
      <c r="H14" s="31"/>
      <c r="I14" s="31"/>
      <c r="J14" s="31"/>
      <c r="K14" s="31"/>
      <c r="L14" s="14"/>
      <c r="M14" s="14"/>
    </row>
    <row r="15" spans="1:15">
      <c r="A15" s="14">
        <v>3</v>
      </c>
      <c r="B15" s="16"/>
      <c r="C15" s="16"/>
      <c r="D15" s="14"/>
      <c r="E15" s="16"/>
      <c r="F15" s="16"/>
      <c r="G15" s="32">
        <f t="shared" si="0"/>
        <v>0</v>
      </c>
      <c r="H15" s="31"/>
      <c r="I15" s="31"/>
      <c r="J15" s="31"/>
      <c r="K15" s="31"/>
      <c r="L15" s="14"/>
      <c r="M15" s="14"/>
    </row>
    <row r="16" spans="1:15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  <c r="M16" s="24"/>
    </row>
    <row r="17" spans="1:13" ht="40.5">
      <c r="A17" s="14">
        <v>1</v>
      </c>
      <c r="B17" s="16" t="s">
        <v>56</v>
      </c>
      <c r="C17" s="16" t="s">
        <v>35</v>
      </c>
      <c r="D17" s="14"/>
      <c r="E17" s="27">
        <v>2500</v>
      </c>
      <c r="F17" s="16" t="s">
        <v>36</v>
      </c>
      <c r="G17" s="32">
        <f>+H17+I17+J17+K17</f>
        <v>11837.5281934</v>
      </c>
      <c r="H17" s="33">
        <v>11837.5281934</v>
      </c>
      <c r="I17" s="33"/>
      <c r="J17" s="33"/>
      <c r="K17" s="33"/>
      <c r="L17" s="14"/>
      <c r="M17" s="14"/>
    </row>
    <row r="18" spans="1:13">
      <c r="A18" s="14">
        <v>2</v>
      </c>
      <c r="B18" s="15"/>
      <c r="C18" s="15"/>
      <c r="D18" s="14"/>
      <c r="E18" s="15"/>
      <c r="F18" s="14"/>
      <c r="G18" s="32">
        <f t="shared" ref="G18:G19" si="1">+H18+I18+J18+K18</f>
        <v>0</v>
      </c>
      <c r="H18" s="31"/>
      <c r="I18" s="31"/>
      <c r="J18" s="31"/>
      <c r="K18" s="31"/>
      <c r="L18" s="14"/>
      <c r="M18" s="14"/>
    </row>
    <row r="19" spans="1:13">
      <c r="A19" s="14">
        <v>3</v>
      </c>
      <c r="B19" s="15"/>
      <c r="C19" s="15"/>
      <c r="D19" s="14"/>
      <c r="E19" s="15"/>
      <c r="F19" s="14"/>
      <c r="G19" s="32">
        <f t="shared" si="1"/>
        <v>0</v>
      </c>
      <c r="H19" s="31"/>
      <c r="I19" s="31"/>
      <c r="J19" s="31"/>
      <c r="K19" s="31"/>
      <c r="L19" s="14"/>
      <c r="M19" s="14"/>
    </row>
    <row r="20" spans="1:13">
      <c r="A20" s="14" t="s">
        <v>5</v>
      </c>
      <c r="B20" s="15"/>
      <c r="C20" s="15"/>
      <c r="D20" s="14"/>
      <c r="E20" s="15"/>
      <c r="F20" s="14"/>
      <c r="G20" s="32">
        <f>+H20+I20+J20+K20</f>
        <v>0</v>
      </c>
      <c r="H20" s="31"/>
      <c r="I20" s="31"/>
      <c r="J20" s="31"/>
      <c r="K20" s="31"/>
      <c r="L20" s="14"/>
      <c r="M20" s="14"/>
    </row>
    <row r="21" spans="1:13" s="6" customFormat="1" ht="32.25" customHeight="1">
      <c r="A21" s="23"/>
      <c r="B21" s="24" t="s">
        <v>13</v>
      </c>
      <c r="C21" s="24"/>
      <c r="D21" s="24"/>
      <c r="E21" s="24"/>
      <c r="F21" s="24"/>
      <c r="G21" s="29"/>
      <c r="H21" s="29"/>
      <c r="I21" s="29"/>
      <c r="J21" s="29"/>
      <c r="K21" s="29"/>
      <c r="L21" s="24"/>
      <c r="M21" s="24"/>
    </row>
    <row r="22" spans="1:13">
      <c r="A22" s="14">
        <v>1</v>
      </c>
      <c r="B22" s="15"/>
      <c r="C22" s="15"/>
      <c r="D22" s="14"/>
      <c r="E22" s="15"/>
      <c r="F22" s="14"/>
      <c r="G22" s="32">
        <f>+H22+I22+J22+K22</f>
        <v>0</v>
      </c>
      <c r="H22" s="31"/>
      <c r="I22" s="31"/>
      <c r="J22" s="31"/>
      <c r="K22" s="31"/>
      <c r="L22" s="14"/>
      <c r="M22" s="14"/>
    </row>
    <row r="23" spans="1:13">
      <c r="A23" s="14">
        <v>2</v>
      </c>
      <c r="B23" s="15"/>
      <c r="C23" s="15"/>
      <c r="D23" s="14"/>
      <c r="E23" s="15"/>
      <c r="F23" s="14"/>
      <c r="G23" s="32">
        <f t="shared" ref="G23:G24" si="2">+H23+I23+J23+K23</f>
        <v>0</v>
      </c>
      <c r="H23" s="31"/>
      <c r="I23" s="31"/>
      <c r="J23" s="31"/>
      <c r="K23" s="31"/>
      <c r="L23" s="14"/>
      <c r="M23" s="14"/>
    </row>
    <row r="24" spans="1:13">
      <c r="A24" s="14">
        <v>3</v>
      </c>
      <c r="B24" s="15"/>
      <c r="C24" s="15"/>
      <c r="D24" s="14"/>
      <c r="E24" s="15"/>
      <c r="F24" s="14"/>
      <c r="G24" s="32">
        <f t="shared" si="2"/>
        <v>0</v>
      </c>
      <c r="H24" s="31"/>
      <c r="I24" s="31"/>
      <c r="J24" s="31"/>
      <c r="K24" s="31"/>
      <c r="L24" s="14"/>
      <c r="M24" s="14"/>
    </row>
    <row r="25" spans="1:13">
      <c r="A25" s="14" t="s">
        <v>5</v>
      </c>
      <c r="B25" s="15"/>
      <c r="C25" s="15"/>
      <c r="D25" s="14"/>
      <c r="E25" s="15"/>
      <c r="F25" s="14"/>
      <c r="G25" s="32">
        <f>+H25+I25+J25+K25</f>
        <v>0</v>
      </c>
      <c r="H25" s="31"/>
      <c r="I25" s="31"/>
      <c r="J25" s="31"/>
      <c r="K25" s="31"/>
      <c r="L25" s="14"/>
      <c r="M25" s="14"/>
    </row>
    <row r="26" spans="1:13" s="6" customFormat="1" ht="32.25" customHeight="1">
      <c r="A26" s="23"/>
      <c r="B26" s="25" t="s">
        <v>9</v>
      </c>
      <c r="C26" s="24"/>
      <c r="D26" s="26">
        <f>SUM(D22:D25)</f>
        <v>0</v>
      </c>
      <c r="E26" s="38">
        <f>SUM(E13:E25)</f>
        <v>2500</v>
      </c>
      <c r="F26" s="24"/>
      <c r="G26" s="38">
        <f>SUM(G13:G25)</f>
        <v>11837.5281934</v>
      </c>
      <c r="H26" s="38">
        <f t="shared" ref="H26:K26" si="3">SUM(H13:H25)</f>
        <v>11837.5281934</v>
      </c>
      <c r="I26" s="38">
        <f t="shared" si="3"/>
        <v>0</v>
      </c>
      <c r="J26" s="38">
        <f t="shared" si="3"/>
        <v>0</v>
      </c>
      <c r="K26" s="38">
        <f t="shared" si="3"/>
        <v>0</v>
      </c>
      <c r="L26" s="26">
        <f>SUM(L22:L25)</f>
        <v>0</v>
      </c>
      <c r="M26" s="24"/>
    </row>
  </sheetData>
  <pageMargins left="0.35" right="0.35" top="0.28999999999999998" bottom="0.37" header="0.21" footer="0.16"/>
  <pageSetup paperSize="9" scale="64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26"/>
  <sheetViews>
    <sheetView topLeftCell="A10" workbookViewId="0">
      <pane xSplit="5" ySplit="2" topLeftCell="I12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16" style="8" customWidth="1"/>
    <col min="13" max="13" width="26.85546875" style="8" customWidth="1"/>
    <col min="14" max="16384" width="9.140625" style="8"/>
  </cols>
  <sheetData>
    <row r="1" spans="1:15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M1" s="4"/>
      <c r="O1" s="1"/>
    </row>
    <row r="2" spans="1:15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M2" s="19"/>
      <c r="O2" s="5"/>
    </row>
    <row r="3" spans="1:15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5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  <c r="M4" s="11"/>
    </row>
    <row r="5" spans="1:15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5" s="17" customFormat="1" ht="22.5" customHeight="1">
      <c r="A6" s="22" t="s">
        <v>91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5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5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/>
      <c r="M9" s="21" t="s">
        <v>7</v>
      </c>
    </row>
    <row r="10" spans="1:15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10</v>
      </c>
      <c r="M10" s="16" t="s">
        <v>17</v>
      </c>
    </row>
    <row r="11" spans="1:15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  <c r="M11" s="2">
        <v>8</v>
      </c>
    </row>
    <row r="12" spans="1:15" s="6" customFormat="1" ht="32.25" customHeight="1">
      <c r="A12" s="23"/>
      <c r="B12" s="24" t="s">
        <v>14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5">
      <c r="A13" s="14">
        <v>1</v>
      </c>
      <c r="B13" s="16"/>
      <c r="C13" s="16"/>
      <c r="D13" s="14"/>
      <c r="E13" s="16"/>
      <c r="F13" s="16"/>
      <c r="G13" s="32">
        <f>+H13+I13+J13+K13</f>
        <v>0</v>
      </c>
      <c r="H13" s="31"/>
      <c r="I13" s="31"/>
      <c r="J13" s="31"/>
      <c r="K13" s="31"/>
      <c r="L13" s="14"/>
      <c r="M13" s="14"/>
    </row>
    <row r="14" spans="1:15">
      <c r="A14" s="14">
        <v>2</v>
      </c>
      <c r="B14" s="16"/>
      <c r="C14" s="16"/>
      <c r="D14" s="14"/>
      <c r="E14" s="16"/>
      <c r="F14" s="16"/>
      <c r="G14" s="32">
        <f t="shared" ref="G14:G15" si="0">+H14+I14+J14+K14</f>
        <v>0</v>
      </c>
      <c r="H14" s="31"/>
      <c r="I14" s="31"/>
      <c r="J14" s="31"/>
      <c r="K14" s="31"/>
      <c r="L14" s="14"/>
      <c r="M14" s="14"/>
    </row>
    <row r="15" spans="1:15">
      <c r="A15" s="14">
        <v>3</v>
      </c>
      <c r="B15" s="16"/>
      <c r="C15" s="16"/>
      <c r="D15" s="14"/>
      <c r="E15" s="16"/>
      <c r="F15" s="16"/>
      <c r="G15" s="32">
        <f t="shared" si="0"/>
        <v>0</v>
      </c>
      <c r="H15" s="31"/>
      <c r="I15" s="31"/>
      <c r="J15" s="31"/>
      <c r="K15" s="31"/>
      <c r="L15" s="14"/>
      <c r="M15" s="14"/>
    </row>
    <row r="16" spans="1:15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  <c r="M16" s="24"/>
    </row>
    <row r="17" spans="1:13" ht="27">
      <c r="A17" s="14">
        <v>1</v>
      </c>
      <c r="B17" s="16" t="s">
        <v>34</v>
      </c>
      <c r="C17" s="16" t="s">
        <v>35</v>
      </c>
      <c r="D17" s="14"/>
      <c r="E17" s="16">
        <v>3503.98</v>
      </c>
      <c r="F17" s="16" t="s">
        <v>36</v>
      </c>
      <c r="G17" s="32">
        <f>+H17+I17+J17+K17</f>
        <v>25503.5001305724</v>
      </c>
      <c r="H17" s="36">
        <v>9632.8260434223994</v>
      </c>
      <c r="I17" s="36"/>
      <c r="J17" s="36">
        <v>13138.7</v>
      </c>
      <c r="K17" s="36">
        <v>2731.9740871499998</v>
      </c>
      <c r="L17" s="14"/>
      <c r="M17" s="14"/>
    </row>
    <row r="18" spans="1:13">
      <c r="A18" s="14">
        <v>2</v>
      </c>
      <c r="B18" s="16"/>
      <c r="C18" s="16"/>
      <c r="D18" s="14"/>
      <c r="E18" s="16"/>
      <c r="F18" s="16"/>
      <c r="G18" s="32">
        <f t="shared" ref="G18:G19" si="1">+H18+I18+J18+K18</f>
        <v>0</v>
      </c>
      <c r="H18" s="36"/>
      <c r="I18" s="36"/>
      <c r="J18" s="36"/>
      <c r="K18" s="36"/>
      <c r="L18" s="14"/>
      <c r="M18" s="14"/>
    </row>
    <row r="19" spans="1:13">
      <c r="A19" s="14">
        <v>3</v>
      </c>
      <c r="B19" s="15"/>
      <c r="C19" s="15"/>
      <c r="D19" s="14"/>
      <c r="E19" s="15"/>
      <c r="F19" s="14"/>
      <c r="G19" s="32">
        <f t="shared" si="1"/>
        <v>0</v>
      </c>
      <c r="H19" s="31"/>
      <c r="I19" s="31"/>
      <c r="J19" s="31"/>
      <c r="K19" s="31"/>
      <c r="L19" s="14"/>
      <c r="M19" s="14"/>
    </row>
    <row r="20" spans="1:13">
      <c r="A20" s="14" t="s">
        <v>5</v>
      </c>
      <c r="B20" s="15"/>
      <c r="C20" s="15"/>
      <c r="D20" s="14"/>
      <c r="E20" s="15"/>
      <c r="F20" s="14"/>
      <c r="G20" s="32">
        <f>+H20+I20+J20+K20</f>
        <v>0</v>
      </c>
      <c r="H20" s="31"/>
      <c r="I20" s="31"/>
      <c r="J20" s="31"/>
      <c r="K20" s="31"/>
      <c r="L20" s="14"/>
      <c r="M20" s="14"/>
    </row>
    <row r="21" spans="1:13" s="6" customFormat="1" ht="32.25" customHeight="1">
      <c r="A21" s="23"/>
      <c r="B21" s="24" t="s">
        <v>13</v>
      </c>
      <c r="C21" s="24"/>
      <c r="D21" s="24"/>
      <c r="E21" s="24"/>
      <c r="F21" s="24"/>
      <c r="G21" s="29"/>
      <c r="H21" s="29"/>
      <c r="I21" s="29"/>
      <c r="J21" s="29"/>
      <c r="K21" s="29"/>
      <c r="L21" s="24"/>
      <c r="M21" s="24"/>
    </row>
    <row r="22" spans="1:13">
      <c r="A22" s="14">
        <v>1</v>
      </c>
      <c r="B22" s="15"/>
      <c r="C22" s="15"/>
      <c r="D22" s="14"/>
      <c r="E22" s="15"/>
      <c r="F22" s="14"/>
      <c r="G22" s="32">
        <f>+H22+I22+J22+K22</f>
        <v>0</v>
      </c>
      <c r="H22" s="31"/>
      <c r="I22" s="31"/>
      <c r="J22" s="31"/>
      <c r="K22" s="31"/>
      <c r="L22" s="14"/>
      <c r="M22" s="14"/>
    </row>
    <row r="23" spans="1:13">
      <c r="A23" s="14">
        <v>2</v>
      </c>
      <c r="B23" s="15"/>
      <c r="C23" s="15"/>
      <c r="D23" s="14"/>
      <c r="E23" s="15"/>
      <c r="F23" s="14"/>
      <c r="G23" s="32">
        <f t="shared" ref="G23:G24" si="2">+H23+I23+J23+K23</f>
        <v>0</v>
      </c>
      <c r="H23" s="31"/>
      <c r="I23" s="31"/>
      <c r="J23" s="31"/>
      <c r="K23" s="31"/>
      <c r="L23" s="14"/>
      <c r="M23" s="14"/>
    </row>
    <row r="24" spans="1:13">
      <c r="A24" s="14">
        <v>3</v>
      </c>
      <c r="B24" s="15"/>
      <c r="C24" s="15"/>
      <c r="D24" s="14"/>
      <c r="E24" s="15"/>
      <c r="F24" s="14"/>
      <c r="G24" s="32">
        <f t="shared" si="2"/>
        <v>0</v>
      </c>
      <c r="H24" s="31"/>
      <c r="I24" s="31"/>
      <c r="J24" s="31"/>
      <c r="K24" s="31"/>
      <c r="L24" s="14"/>
      <c r="M24" s="14"/>
    </row>
    <row r="25" spans="1:13">
      <c r="A25" s="14" t="s">
        <v>5</v>
      </c>
      <c r="B25" s="15"/>
      <c r="C25" s="15"/>
      <c r="D25" s="14"/>
      <c r="E25" s="15"/>
      <c r="F25" s="14"/>
      <c r="G25" s="32">
        <f>+H25+I25+J25+K25</f>
        <v>0</v>
      </c>
      <c r="H25" s="31"/>
      <c r="I25" s="31"/>
      <c r="J25" s="31"/>
      <c r="K25" s="31"/>
      <c r="L25" s="14"/>
      <c r="M25" s="14"/>
    </row>
    <row r="26" spans="1:13" s="6" customFormat="1" ht="32.25" customHeight="1">
      <c r="A26" s="23"/>
      <c r="B26" s="25" t="s">
        <v>9</v>
      </c>
      <c r="C26" s="24"/>
      <c r="D26" s="26">
        <f>SUM(D22:D25)</f>
        <v>0</v>
      </c>
      <c r="E26" s="38">
        <f>SUM(E13:E25)</f>
        <v>3503.98</v>
      </c>
      <c r="F26" s="24"/>
      <c r="G26" s="38">
        <f>SUM(G13:G25)</f>
        <v>25503.5001305724</v>
      </c>
      <c r="H26" s="38">
        <f t="shared" ref="H26:K26" si="3">SUM(H13:H25)</f>
        <v>9632.8260434223994</v>
      </c>
      <c r="I26" s="38">
        <f t="shared" si="3"/>
        <v>0</v>
      </c>
      <c r="J26" s="38">
        <f t="shared" si="3"/>
        <v>13138.7</v>
      </c>
      <c r="K26" s="38">
        <f t="shared" si="3"/>
        <v>2731.9740871499998</v>
      </c>
      <c r="L26" s="26">
        <f>SUM(L22:L25)</f>
        <v>0</v>
      </c>
      <c r="M26" s="24"/>
    </row>
  </sheetData>
  <pageMargins left="0.35" right="0.35" top="0.28999999999999998" bottom="0.37" header="0.21" footer="0.16"/>
  <pageSetup paperSize="9" scale="64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6"/>
  <sheetViews>
    <sheetView topLeftCell="A7" workbookViewId="0">
      <pane xSplit="5" ySplit="5" topLeftCell="H12" activePane="bottomRight" state="frozen"/>
      <selection activeCell="A7" sqref="A7"/>
      <selection pane="topRight" activeCell="F7" sqref="F7"/>
      <selection pane="bottomLeft" activeCell="A12" sqref="A12"/>
      <selection pane="bottomRight" activeCell="H17" sqref="H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4">
      <c r="A13" s="14">
        <v>1</v>
      </c>
      <c r="B13" s="16"/>
      <c r="C13" s="16"/>
      <c r="D13" s="14"/>
      <c r="E13" s="16"/>
      <c r="F13" s="16"/>
      <c r="G13" s="32">
        <f>+H13+I13+J13+K13</f>
        <v>0</v>
      </c>
      <c r="H13" s="31"/>
      <c r="I13" s="31"/>
      <c r="J13" s="31"/>
      <c r="K13" s="31"/>
      <c r="L13" s="14"/>
    </row>
    <row r="14" spans="1:14">
      <c r="A14" s="14">
        <v>2</v>
      </c>
      <c r="B14" s="16"/>
      <c r="C14" s="16"/>
      <c r="D14" s="14"/>
      <c r="E14" s="16"/>
      <c r="F14" s="16"/>
      <c r="G14" s="32">
        <f t="shared" ref="G14:G15" si="0">+H14+I14+J14+K14</f>
        <v>0</v>
      </c>
      <c r="H14" s="31"/>
      <c r="I14" s="31"/>
      <c r="J14" s="31"/>
      <c r="K14" s="31"/>
      <c r="L14" s="14"/>
    </row>
    <row r="15" spans="1:14">
      <c r="A15" s="14">
        <v>3</v>
      </c>
      <c r="B15" s="16"/>
      <c r="C15" s="16"/>
      <c r="D15" s="14"/>
      <c r="E15" s="16"/>
      <c r="F15" s="16"/>
      <c r="G15" s="32">
        <f t="shared" si="0"/>
        <v>0</v>
      </c>
      <c r="H15" s="31"/>
      <c r="I15" s="31"/>
      <c r="J15" s="31"/>
      <c r="K15" s="31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</row>
    <row r="17" spans="1:12" ht="27">
      <c r="A17" s="14">
        <v>1</v>
      </c>
      <c r="B17" s="16" t="s">
        <v>50</v>
      </c>
      <c r="C17" s="16" t="s">
        <v>35</v>
      </c>
      <c r="D17" s="14"/>
      <c r="E17" s="16">
        <v>2689.2</v>
      </c>
      <c r="F17" s="16" t="s">
        <v>36</v>
      </c>
      <c r="G17" s="32">
        <f>+H17+I17+J17+K17</f>
        <v>9568.7410728000013</v>
      </c>
      <c r="H17" s="33">
        <v>9568.7410728000013</v>
      </c>
      <c r="I17" s="33"/>
      <c r="J17" s="33"/>
      <c r="K17" s="33"/>
      <c r="L17" s="14"/>
    </row>
    <row r="18" spans="1:12">
      <c r="A18" s="14">
        <v>2</v>
      </c>
      <c r="B18" s="16"/>
      <c r="C18" s="16"/>
      <c r="D18" s="14"/>
      <c r="E18" s="16"/>
      <c r="F18" s="14"/>
      <c r="G18" s="32">
        <f t="shared" ref="G18:G19" si="1">+H18+I18+J18+K18</f>
        <v>0</v>
      </c>
      <c r="H18" s="31"/>
      <c r="I18" s="31"/>
      <c r="J18" s="31"/>
      <c r="K18" s="31"/>
      <c r="L18" s="14"/>
    </row>
    <row r="19" spans="1:12">
      <c r="A19" s="14">
        <v>3</v>
      </c>
      <c r="B19" s="15"/>
      <c r="C19" s="15"/>
      <c r="D19" s="14"/>
      <c r="E19" s="15"/>
      <c r="F19" s="14"/>
      <c r="G19" s="32">
        <f t="shared" si="1"/>
        <v>0</v>
      </c>
      <c r="H19" s="31"/>
      <c r="I19" s="31"/>
      <c r="J19" s="31"/>
      <c r="K19" s="31"/>
      <c r="L19" s="14"/>
    </row>
    <row r="20" spans="1:12">
      <c r="A20" s="14" t="s">
        <v>5</v>
      </c>
      <c r="B20" s="15"/>
      <c r="C20" s="15"/>
      <c r="D20" s="14"/>
      <c r="E20" s="15"/>
      <c r="F20" s="14"/>
      <c r="G20" s="32">
        <f>+H20+I20+J20+K20</f>
        <v>0</v>
      </c>
      <c r="H20" s="31"/>
      <c r="I20" s="31"/>
      <c r="J20" s="31"/>
      <c r="K20" s="31"/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29"/>
      <c r="H21" s="29"/>
      <c r="I21" s="29"/>
      <c r="J21" s="29"/>
      <c r="K21" s="29"/>
      <c r="L21" s="24"/>
    </row>
    <row r="22" spans="1:12">
      <c r="A22" s="14">
        <v>1</v>
      </c>
      <c r="B22" s="15"/>
      <c r="C22" s="15"/>
      <c r="D22" s="14"/>
      <c r="E22" s="15"/>
      <c r="F22" s="14"/>
      <c r="G22" s="32">
        <f>+H22+I22+J22+K22</f>
        <v>0</v>
      </c>
      <c r="H22" s="31"/>
      <c r="I22" s="31"/>
      <c r="J22" s="31"/>
      <c r="K22" s="31"/>
      <c r="L22" s="14"/>
    </row>
    <row r="23" spans="1:12">
      <c r="A23" s="14">
        <v>2</v>
      </c>
      <c r="B23" s="15"/>
      <c r="C23" s="15"/>
      <c r="D23" s="14"/>
      <c r="E23" s="15"/>
      <c r="F23" s="14"/>
      <c r="G23" s="32">
        <f t="shared" ref="G23:G24" si="2">+H23+I23+J23+K23</f>
        <v>0</v>
      </c>
      <c r="H23" s="31"/>
      <c r="I23" s="31"/>
      <c r="J23" s="31"/>
      <c r="K23" s="31"/>
      <c r="L23" s="14"/>
    </row>
    <row r="24" spans="1:12">
      <c r="A24" s="14">
        <v>3</v>
      </c>
      <c r="B24" s="15"/>
      <c r="C24" s="15"/>
      <c r="D24" s="14"/>
      <c r="E24" s="15"/>
      <c r="F24" s="14"/>
      <c r="G24" s="32">
        <f t="shared" si="2"/>
        <v>0</v>
      </c>
      <c r="H24" s="31"/>
      <c r="I24" s="31"/>
      <c r="J24" s="31"/>
      <c r="K24" s="31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2">
        <f>+H25+I25+J25+K25</f>
        <v>0</v>
      </c>
      <c r="H25" s="31"/>
      <c r="I25" s="31"/>
      <c r="J25" s="31"/>
      <c r="K25" s="31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38">
        <f>SUM(E13:E25)</f>
        <v>2689.2</v>
      </c>
      <c r="F26" s="24"/>
      <c r="G26" s="38">
        <f>SUM(G13:G25)</f>
        <v>9568.7410728000013</v>
      </c>
      <c r="H26" s="38">
        <f t="shared" ref="H26:K26" si="3">SUM(H13:H25)</f>
        <v>9568.7410728000013</v>
      </c>
      <c r="I26" s="38">
        <f t="shared" si="3"/>
        <v>0</v>
      </c>
      <c r="J26" s="38">
        <f t="shared" si="3"/>
        <v>0</v>
      </c>
      <c r="K26" s="38">
        <f t="shared" si="3"/>
        <v>0</v>
      </c>
      <c r="L26" s="24"/>
    </row>
  </sheetData>
  <pageMargins left="0.35" right="0.35" top="0.28999999999999998" bottom="0.37" header="0.21" footer="0.16"/>
  <pageSetup paperSize="9" scale="64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30"/>
  <sheetViews>
    <sheetView topLeftCell="A9" workbookViewId="0">
      <pane xSplit="3" ySplit="4" topLeftCell="D16" activePane="bottomRight" state="frozen"/>
      <selection activeCell="A9" sqref="A9"/>
      <selection pane="topRight" activeCell="D9" sqref="D9"/>
      <selection pane="bottomLeft" activeCell="A13" sqref="A13"/>
      <selection pane="bottomRight" activeCell="E25" sqref="E25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>
      <c r="A13" s="14">
        <v>1</v>
      </c>
      <c r="B13" s="16"/>
      <c r="C13" s="16"/>
      <c r="D13" s="14"/>
      <c r="E13" s="16"/>
      <c r="F13" s="16"/>
      <c r="G13" s="32">
        <f>+H13+I13+J13+K13</f>
        <v>0</v>
      </c>
      <c r="H13" s="31"/>
      <c r="I13" s="31"/>
      <c r="J13" s="31"/>
      <c r="K13" s="31"/>
      <c r="L13" s="14"/>
    </row>
    <row r="14" spans="1:14">
      <c r="A14" s="14">
        <v>2</v>
      </c>
      <c r="B14" s="16"/>
      <c r="C14" s="16"/>
      <c r="D14" s="14"/>
      <c r="E14" s="16"/>
      <c r="F14" s="16"/>
      <c r="G14" s="32">
        <f t="shared" ref="G14:G15" si="0">+H14+I14+J14+K14</f>
        <v>0</v>
      </c>
      <c r="H14" s="31"/>
      <c r="I14" s="31"/>
      <c r="J14" s="31"/>
      <c r="K14" s="31"/>
      <c r="L14" s="14"/>
    </row>
    <row r="15" spans="1:14">
      <c r="A15" s="14">
        <v>3</v>
      </c>
      <c r="B15" s="16"/>
      <c r="C15" s="16"/>
      <c r="D15" s="14"/>
      <c r="E15" s="16"/>
      <c r="F15" s="16"/>
      <c r="G15" s="32">
        <f t="shared" si="0"/>
        <v>0</v>
      </c>
      <c r="H15" s="31"/>
      <c r="I15" s="31"/>
      <c r="J15" s="31"/>
      <c r="K15" s="31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29"/>
      <c r="H16" s="29"/>
      <c r="I16" s="29"/>
      <c r="J16" s="29"/>
      <c r="K16" s="29"/>
      <c r="L16" s="24"/>
    </row>
    <row r="17" spans="1:12" ht="67.5">
      <c r="A17" s="14">
        <v>1</v>
      </c>
      <c r="B17" s="16" t="s">
        <v>125</v>
      </c>
      <c r="C17" s="16" t="s">
        <v>81</v>
      </c>
      <c r="D17" s="14"/>
      <c r="E17" s="16">
        <v>2078.8000000000002</v>
      </c>
      <c r="F17" s="16" t="s">
        <v>58</v>
      </c>
      <c r="G17" s="32">
        <v>2893</v>
      </c>
      <c r="H17" s="32">
        <v>3643.4488251698308</v>
      </c>
      <c r="I17" s="32"/>
      <c r="J17" s="32">
        <v>2476.6</v>
      </c>
      <c r="K17" s="32">
        <v>610.38905130000001</v>
      </c>
      <c r="L17" s="14"/>
    </row>
    <row r="18" spans="1:12" ht="67.5">
      <c r="A18" s="14">
        <v>2</v>
      </c>
      <c r="B18" s="16" t="s">
        <v>125</v>
      </c>
      <c r="C18" s="16" t="s">
        <v>57</v>
      </c>
      <c r="D18" s="14"/>
      <c r="E18" s="16">
        <v>1101.47</v>
      </c>
      <c r="F18" s="16" t="s">
        <v>59</v>
      </c>
      <c r="G18" s="32">
        <v>1532.9</v>
      </c>
      <c r="H18" s="32">
        <v>1930.512592582169</v>
      </c>
      <c r="I18" s="32"/>
      <c r="J18" s="32">
        <v>2816</v>
      </c>
      <c r="K18" s="32">
        <v>546.2622065249999</v>
      </c>
      <c r="L18" s="14"/>
    </row>
    <row r="19" spans="1:12">
      <c r="A19" s="14" t="s">
        <v>5</v>
      </c>
      <c r="B19" s="15"/>
      <c r="C19" s="15"/>
      <c r="D19" s="14"/>
      <c r="E19" s="15"/>
      <c r="F19" s="14"/>
      <c r="G19" s="13">
        <f>+H19+I19+J19+K19</f>
        <v>0</v>
      </c>
      <c r="H19" s="13"/>
      <c r="I19" s="13"/>
      <c r="J19" s="13"/>
      <c r="K19" s="13"/>
      <c r="L19" s="14"/>
    </row>
    <row r="20" spans="1:12" s="6" customFormat="1" ht="32.25" customHeight="1">
      <c r="A20" s="23"/>
      <c r="B20" s="24" t="s">
        <v>13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14">
        <v>1</v>
      </c>
      <c r="B21" s="15"/>
      <c r="C21" s="15"/>
      <c r="D21" s="14"/>
      <c r="E21" s="15"/>
      <c r="F21" s="14"/>
      <c r="G21" s="13">
        <f>+H21+I21+J21+K21</f>
        <v>0</v>
      </c>
      <c r="H21" s="14"/>
      <c r="I21" s="14"/>
      <c r="J21" s="14"/>
      <c r="K21" s="14"/>
      <c r="L21" s="14"/>
    </row>
    <row r="22" spans="1:12">
      <c r="A22" s="14">
        <v>2</v>
      </c>
      <c r="B22" s="15"/>
      <c r="C22" s="15"/>
      <c r="D22" s="14"/>
      <c r="E22" s="15"/>
      <c r="F22" s="14"/>
      <c r="G22" s="13">
        <f t="shared" ref="G22:G23" si="1">+H22+I22+J22+K22</f>
        <v>0</v>
      </c>
      <c r="H22" s="14"/>
      <c r="I22" s="14"/>
      <c r="J22" s="14"/>
      <c r="K22" s="14"/>
      <c r="L22" s="14"/>
    </row>
    <row r="23" spans="1:12">
      <c r="A23" s="14">
        <v>3</v>
      </c>
      <c r="B23" s="15"/>
      <c r="C23" s="15"/>
      <c r="D23" s="14"/>
      <c r="E23" s="15"/>
      <c r="F23" s="14"/>
      <c r="G23" s="13">
        <f t="shared" si="1"/>
        <v>0</v>
      </c>
      <c r="H23" s="14"/>
      <c r="I23" s="14"/>
      <c r="J23" s="14"/>
      <c r="K23" s="14"/>
      <c r="L23" s="14"/>
    </row>
    <row r="24" spans="1:12">
      <c r="A24" s="14" t="s">
        <v>5</v>
      </c>
      <c r="B24" s="15"/>
      <c r="C24" s="15"/>
      <c r="D24" s="14"/>
      <c r="E24" s="15"/>
      <c r="F24" s="14"/>
      <c r="G24" s="13">
        <f>+H24+I24+J24+K24</f>
        <v>0</v>
      </c>
      <c r="H24" s="14"/>
      <c r="I24" s="14"/>
      <c r="J24" s="14"/>
      <c r="K24" s="14"/>
      <c r="L24" s="14"/>
    </row>
    <row r="25" spans="1:12" s="6" customFormat="1" ht="32.25" customHeight="1">
      <c r="A25" s="23"/>
      <c r="B25" s="25" t="s">
        <v>9</v>
      </c>
      <c r="C25" s="24"/>
      <c r="D25" s="38">
        <f>SUM(D13:D24)</f>
        <v>0</v>
      </c>
      <c r="E25" s="38">
        <f>SUM(E13:E24)</f>
        <v>3180.2700000000004</v>
      </c>
      <c r="F25" s="24"/>
      <c r="G25" s="38">
        <f>SUM(G13:G24)</f>
        <v>4425.8999999999996</v>
      </c>
      <c r="H25" s="38">
        <f t="shared" ref="H25:K25" si="2">SUM(H13:H24)</f>
        <v>5573.9614177519998</v>
      </c>
      <c r="I25" s="38">
        <f t="shared" si="2"/>
        <v>0</v>
      </c>
      <c r="J25" s="38">
        <f t="shared" si="2"/>
        <v>5292.6</v>
      </c>
      <c r="K25" s="38">
        <f t="shared" si="2"/>
        <v>1156.6512578249999</v>
      </c>
      <c r="L25" s="24"/>
    </row>
    <row r="27" spans="1:12">
      <c r="E27" s="8">
        <f>+E17/E25*100</f>
        <v>65.365519279809575</v>
      </c>
      <c r="F27" s="8">
        <v>5573.9614177519998</v>
      </c>
      <c r="G27" s="8">
        <f>+F27*E27%</f>
        <v>3643.4488251698308</v>
      </c>
    </row>
    <row r="28" spans="1:12">
      <c r="E28" s="8">
        <f>+E18/E25*100</f>
        <v>34.634480720190417</v>
      </c>
      <c r="G28" s="8">
        <f>+F27*E28%</f>
        <v>1930.512592582169</v>
      </c>
      <c r="I28" s="44"/>
    </row>
    <row r="29" spans="1:12">
      <c r="E29" s="8" t="e">
        <f>+#REF!/E25*100</f>
        <v>#REF!</v>
      </c>
      <c r="G29" s="8" t="e">
        <f>+F27*E29%</f>
        <v>#REF!</v>
      </c>
      <c r="I29" s="44"/>
    </row>
    <row r="30" spans="1:12">
      <c r="I30" s="44"/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60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9"/>
  <sheetViews>
    <sheetView topLeftCell="A9" workbookViewId="0">
      <pane xSplit="5" ySplit="3" topLeftCell="F18" activePane="bottomRight" state="frozen"/>
      <selection activeCell="A9" sqref="A9"/>
      <selection pane="topRight" activeCell="E9" sqref="E9"/>
      <selection pane="bottomLeft" activeCell="A12" sqref="A12"/>
      <selection pane="bottomRight" activeCell="H19" sqref="H19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34"/>
      <c r="H12" s="34"/>
      <c r="I12" s="34"/>
      <c r="J12" s="34"/>
      <c r="K12" s="34"/>
      <c r="L12" s="24"/>
    </row>
    <row r="13" spans="1:14" ht="67.5">
      <c r="A13" s="14">
        <v>1</v>
      </c>
      <c r="B13" s="16" t="s">
        <v>126</v>
      </c>
      <c r="C13" s="16" t="s">
        <v>20</v>
      </c>
      <c r="D13" s="14"/>
      <c r="E13" s="16">
        <v>991.5</v>
      </c>
      <c r="F13" s="16" t="s">
        <v>21</v>
      </c>
      <c r="G13" s="30">
        <f>+H13+I13+J13+K13</f>
        <v>4865.5384659439997</v>
      </c>
      <c r="H13" s="35">
        <v>2381.5412935439999</v>
      </c>
      <c r="I13" s="35"/>
      <c r="J13" s="35">
        <v>2094.5</v>
      </c>
      <c r="K13" s="35">
        <v>389.49717239999995</v>
      </c>
      <c r="L13" s="14"/>
    </row>
    <row r="14" spans="1:14" ht="67.5">
      <c r="A14" s="14">
        <v>2</v>
      </c>
      <c r="B14" s="16" t="s">
        <v>126</v>
      </c>
      <c r="C14" s="16" t="s">
        <v>22</v>
      </c>
      <c r="D14" s="14"/>
      <c r="E14" s="16">
        <v>1238.5</v>
      </c>
      <c r="F14" s="16" t="s">
        <v>23</v>
      </c>
      <c r="G14" s="30">
        <f t="shared" ref="G14" si="0">+H14+I14+J14+K14</f>
        <v>5961.1197319659996</v>
      </c>
      <c r="H14" s="35">
        <v>2974.8249037360001</v>
      </c>
      <c r="I14" s="35"/>
      <c r="J14" s="35">
        <v>2459.2233141000002</v>
      </c>
      <c r="K14" s="35">
        <v>527.07151412999985</v>
      </c>
      <c r="L14" s="14"/>
    </row>
    <row r="15" spans="1:14">
      <c r="A15" s="14">
        <v>4</v>
      </c>
      <c r="B15" s="27"/>
      <c r="C15" s="27"/>
      <c r="D15" s="14"/>
      <c r="E15" s="27"/>
      <c r="F15" s="27"/>
      <c r="G15" s="30">
        <f t="shared" ref="G15" si="1">+H15+I15+J15+K15</f>
        <v>0</v>
      </c>
      <c r="H15" s="36">
        <v>0</v>
      </c>
      <c r="I15" s="36"/>
      <c r="J15" s="36"/>
      <c r="K15" s="36"/>
      <c r="L15" s="14"/>
    </row>
    <row r="16" spans="1:14" s="6" customFormat="1" ht="32.25" customHeight="1">
      <c r="A16" s="23"/>
      <c r="B16" s="24" t="s">
        <v>15</v>
      </c>
      <c r="C16" s="24"/>
      <c r="D16" s="24"/>
      <c r="E16" s="24"/>
      <c r="F16" s="24"/>
      <c r="G16" s="34"/>
      <c r="H16" s="34"/>
      <c r="I16" s="34"/>
      <c r="J16" s="34"/>
      <c r="K16" s="34"/>
      <c r="L16" s="24"/>
    </row>
    <row r="17" spans="1:12" ht="67.5">
      <c r="A17" s="14">
        <v>1</v>
      </c>
      <c r="B17" s="16" t="s">
        <v>126</v>
      </c>
      <c r="C17" s="16" t="s">
        <v>18</v>
      </c>
      <c r="D17" s="14"/>
      <c r="E17" s="16">
        <v>1670</v>
      </c>
      <c r="F17" s="16" t="s">
        <v>19</v>
      </c>
      <c r="G17" s="30">
        <f t="shared" ref="G17" si="2">+H17+I17+J17+K17</f>
        <v>7681.9600857200003</v>
      </c>
      <c r="H17" s="35">
        <v>4011.2697531200001</v>
      </c>
      <c r="I17" s="35"/>
      <c r="J17" s="35">
        <v>3169.8</v>
      </c>
      <c r="K17" s="35">
        <v>500.89033259999997</v>
      </c>
      <c r="L17" s="14"/>
    </row>
    <row r="18" spans="1:12">
      <c r="A18" s="14">
        <v>3</v>
      </c>
      <c r="B18" s="15"/>
      <c r="C18" s="15"/>
      <c r="D18" s="14"/>
      <c r="E18" s="15"/>
      <c r="F18" s="14"/>
      <c r="G18" s="30">
        <f t="shared" ref="G18:G19" si="3">+H18+I18+J18+K18</f>
        <v>0</v>
      </c>
      <c r="H18" s="35"/>
      <c r="I18" s="35"/>
      <c r="J18" s="35"/>
      <c r="K18" s="35"/>
      <c r="L18" s="14"/>
    </row>
    <row r="19" spans="1:12">
      <c r="A19" s="14" t="s">
        <v>5</v>
      </c>
      <c r="B19" s="15"/>
      <c r="C19" s="15"/>
      <c r="D19" s="14"/>
      <c r="E19" s="15"/>
      <c r="F19" s="14"/>
      <c r="G19" s="30">
        <f t="shared" si="3"/>
        <v>0</v>
      </c>
      <c r="H19" s="35"/>
      <c r="I19" s="35"/>
      <c r="J19" s="35"/>
      <c r="K19" s="35"/>
      <c r="L19" s="14"/>
    </row>
    <row r="20" spans="1:12" s="6" customFormat="1" ht="32.25" customHeight="1">
      <c r="A20" s="23"/>
      <c r="B20" s="24" t="s">
        <v>13</v>
      </c>
      <c r="C20" s="24"/>
      <c r="D20" s="24"/>
      <c r="E20" s="24"/>
      <c r="F20" s="24"/>
      <c r="G20" s="34"/>
      <c r="H20" s="34"/>
      <c r="I20" s="34"/>
      <c r="J20" s="34"/>
      <c r="K20" s="34"/>
      <c r="L20" s="24"/>
    </row>
    <row r="21" spans="1:12">
      <c r="A21" s="14">
        <v>1</v>
      </c>
      <c r="B21" s="15"/>
      <c r="C21" s="15"/>
      <c r="D21" s="14"/>
      <c r="E21" s="15"/>
      <c r="F21" s="14"/>
      <c r="G21" s="30">
        <f>+H21+I21+J21+K21</f>
        <v>0</v>
      </c>
      <c r="H21" s="35"/>
      <c r="I21" s="35"/>
      <c r="J21" s="35"/>
      <c r="K21" s="35"/>
      <c r="L21" s="14"/>
    </row>
    <row r="22" spans="1:12">
      <c r="A22" s="14">
        <v>2</v>
      </c>
      <c r="B22" s="15"/>
      <c r="C22" s="15"/>
      <c r="D22" s="14"/>
      <c r="E22" s="15"/>
      <c r="F22" s="14"/>
      <c r="G22" s="30">
        <f t="shared" ref="G22:G24" si="4">+H22+I22+J22+K22</f>
        <v>0</v>
      </c>
      <c r="H22" s="35"/>
      <c r="I22" s="35"/>
      <c r="J22" s="35"/>
      <c r="K22" s="35"/>
      <c r="L22" s="14"/>
    </row>
    <row r="23" spans="1:12">
      <c r="A23" s="14">
        <v>3</v>
      </c>
      <c r="B23" s="15"/>
      <c r="C23" s="15"/>
      <c r="D23" s="14"/>
      <c r="E23" s="15"/>
      <c r="F23" s="14"/>
      <c r="G23" s="30">
        <f t="shared" si="4"/>
        <v>0</v>
      </c>
      <c r="H23" s="35"/>
      <c r="I23" s="35"/>
      <c r="J23" s="35"/>
      <c r="K23" s="35"/>
      <c r="L23" s="14"/>
    </row>
    <row r="24" spans="1:12">
      <c r="A24" s="14" t="s">
        <v>5</v>
      </c>
      <c r="B24" s="15"/>
      <c r="C24" s="15"/>
      <c r="D24" s="14"/>
      <c r="E24" s="15"/>
      <c r="F24" s="14"/>
      <c r="G24" s="30">
        <f t="shared" si="4"/>
        <v>0</v>
      </c>
      <c r="H24" s="35"/>
      <c r="I24" s="35"/>
      <c r="J24" s="35"/>
      <c r="K24" s="35"/>
      <c r="L24" s="14"/>
    </row>
    <row r="25" spans="1:12" s="6" customFormat="1" ht="32.25" customHeight="1">
      <c r="A25" s="23"/>
      <c r="B25" s="25" t="s">
        <v>9</v>
      </c>
      <c r="C25" s="24"/>
      <c r="D25" s="26">
        <f>SUM(D21:D24)</f>
        <v>0</v>
      </c>
      <c r="E25" s="38">
        <f>SUM(E13:E24)</f>
        <v>3900</v>
      </c>
      <c r="F25" s="24"/>
      <c r="G25" s="38">
        <f>SUM(G13:G24)</f>
        <v>18508.618283629999</v>
      </c>
      <c r="H25" s="38">
        <f t="shared" ref="H25:K25" si="5">SUM(H13:H24)</f>
        <v>9367.6359503999993</v>
      </c>
      <c r="I25" s="38">
        <f t="shared" si="5"/>
        <v>0</v>
      </c>
      <c r="J25" s="38">
        <f t="shared" si="5"/>
        <v>7723.5233140999999</v>
      </c>
      <c r="K25" s="38">
        <f t="shared" si="5"/>
        <v>1417.4590191299999</v>
      </c>
      <c r="L25" s="24"/>
    </row>
    <row r="27" spans="1:12">
      <c r="E27" s="8">
        <f>+E13/E25*100</f>
        <v>25.42307692307692</v>
      </c>
      <c r="F27" s="8">
        <v>9367.6359504000011</v>
      </c>
      <c r="G27" s="8">
        <f>+F27*E27%</f>
        <v>2381.5412935439999</v>
      </c>
    </row>
    <row r="28" spans="1:12">
      <c r="E28" s="8">
        <f>+E14/E25*100</f>
        <v>31.756410256410255</v>
      </c>
      <c r="G28" s="8">
        <f>+F27*E28%</f>
        <v>2974.8249037360001</v>
      </c>
    </row>
    <row r="29" spans="1:12">
      <c r="E29" s="8">
        <f>+E17/E25*100</f>
        <v>42.820512820512818</v>
      </c>
      <c r="G29" s="8">
        <f>+F27*E29%</f>
        <v>4011.2697531200001</v>
      </c>
    </row>
  </sheetData>
  <printOptions horizontalCentered="1"/>
  <pageMargins left="0.35433070866141736" right="0.35433070866141736" top="0.27559055118110237" bottom="0.35433070866141736" header="0.19685039370078741" footer="0.15748031496062992"/>
  <pageSetup paperSize="9" scale="57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N29"/>
  <sheetViews>
    <sheetView topLeftCell="A7" workbookViewId="0">
      <pane xSplit="3" ySplit="6" topLeftCell="D19" activePane="bottomRight" state="frozen"/>
      <selection activeCell="A7" sqref="A7"/>
      <selection pane="topRight" activeCell="D7" sqref="D7"/>
      <selection pane="bottomLeft" activeCell="A13" sqref="A13"/>
      <selection pane="bottomRight" activeCell="K17" sqref="K17"/>
    </sheetView>
  </sheetViews>
  <sheetFormatPr defaultRowHeight="17.25"/>
  <cols>
    <col min="1" max="1" width="6.28515625" style="7" customWidth="1"/>
    <col min="2" max="2" width="23.42578125" style="8" customWidth="1"/>
    <col min="3" max="3" width="21" style="8" customWidth="1"/>
    <col min="4" max="4" width="16" style="8" customWidth="1"/>
    <col min="5" max="5" width="12.28515625" style="8" customWidth="1"/>
    <col min="6" max="6" width="29.85546875" style="8" customWidth="1"/>
    <col min="7" max="7" width="26.85546875" style="8" customWidth="1"/>
    <col min="8" max="10" width="16.140625" style="8" customWidth="1"/>
    <col min="11" max="11" width="12.140625" style="8" customWidth="1"/>
    <col min="12" max="12" width="26.85546875" style="8" customWidth="1"/>
    <col min="13" max="16384" width="9.140625" style="8"/>
  </cols>
  <sheetData>
    <row r="1" spans="1:14" s="17" customFormat="1">
      <c r="A1" s="9"/>
      <c r="D1" s="4"/>
      <c r="E1" s="3"/>
      <c r="G1" s="4" t="s">
        <v>4</v>
      </c>
      <c r="H1" s="4"/>
      <c r="I1" s="4"/>
      <c r="J1" s="4"/>
      <c r="K1" s="4"/>
      <c r="L1" s="4"/>
      <c r="N1" s="1"/>
    </row>
    <row r="2" spans="1:14" s="17" customFormat="1" ht="17.25" customHeight="1">
      <c r="A2" s="9"/>
      <c r="D2" s="19"/>
      <c r="G2" s="19" t="s">
        <v>1</v>
      </c>
      <c r="H2" s="19"/>
      <c r="I2" s="19"/>
      <c r="J2" s="19"/>
      <c r="K2" s="19"/>
      <c r="L2" s="19"/>
      <c r="N2" s="5"/>
    </row>
    <row r="3" spans="1:14" s="17" customFormat="1" ht="18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4" s="18" customFormat="1" ht="27" customHeight="1">
      <c r="A4" s="9"/>
      <c r="B4" s="20" t="s">
        <v>2</v>
      </c>
      <c r="C4" s="20"/>
      <c r="D4" s="11"/>
      <c r="E4" s="11"/>
      <c r="F4" s="20"/>
      <c r="G4" s="11"/>
      <c r="H4" s="11"/>
      <c r="I4" s="11"/>
      <c r="J4" s="11"/>
      <c r="K4" s="11"/>
      <c r="L4" s="11"/>
    </row>
    <row r="5" spans="1:14" s="17" customFormat="1" ht="22.5" customHeight="1">
      <c r="A5" s="22" t="s">
        <v>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s="17" customFormat="1" ht="22.5" customHeight="1">
      <c r="A6" s="22" t="s">
        <v>96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s="18" customForma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4" s="12" customForma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12" customFormat="1">
      <c r="A9" s="9"/>
      <c r="B9" s="11"/>
      <c r="C9" s="11"/>
      <c r="D9" s="21"/>
      <c r="E9" s="11"/>
      <c r="F9" s="11"/>
      <c r="G9" s="21"/>
      <c r="H9" s="21"/>
      <c r="I9" s="21"/>
      <c r="J9" s="21"/>
      <c r="K9" s="21"/>
      <c r="L9" s="21" t="s">
        <v>7</v>
      </c>
    </row>
    <row r="10" spans="1:14" s="6" customFormat="1" ht="102" customHeight="1">
      <c r="A10" s="13" t="s">
        <v>3</v>
      </c>
      <c r="B10" s="16" t="s">
        <v>12</v>
      </c>
      <c r="C10" s="16" t="s">
        <v>8</v>
      </c>
      <c r="D10" s="16" t="s">
        <v>10</v>
      </c>
      <c r="E10" s="16" t="s">
        <v>11</v>
      </c>
      <c r="F10" s="16" t="s">
        <v>16</v>
      </c>
      <c r="G10" s="16" t="s">
        <v>103</v>
      </c>
      <c r="H10" s="16" t="s">
        <v>104</v>
      </c>
      <c r="I10" s="16" t="s">
        <v>105</v>
      </c>
      <c r="J10" s="16" t="s">
        <v>106</v>
      </c>
      <c r="K10" s="16" t="s">
        <v>107</v>
      </c>
      <c r="L10" s="16" t="s">
        <v>17</v>
      </c>
    </row>
    <row r="11" spans="1:14" s="6" customFormat="1" ht="13.5">
      <c r="A11" s="13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7.1</v>
      </c>
      <c r="I11" s="2">
        <v>7.2</v>
      </c>
      <c r="J11" s="2">
        <v>7.3</v>
      </c>
      <c r="K11" s="2">
        <v>7.4</v>
      </c>
      <c r="L11" s="2">
        <v>8</v>
      </c>
    </row>
    <row r="12" spans="1:14" s="6" customFormat="1" ht="32.25" customHeight="1">
      <c r="A12" s="23"/>
      <c r="B12" s="24" t="s">
        <v>14</v>
      </c>
      <c r="C12" s="24"/>
      <c r="D12" s="24"/>
      <c r="E12" s="24"/>
      <c r="F12" s="24"/>
      <c r="G12" s="29"/>
      <c r="H12" s="29"/>
      <c r="I12" s="29"/>
      <c r="J12" s="29"/>
      <c r="K12" s="29"/>
      <c r="L12" s="24"/>
    </row>
    <row r="13" spans="1:14" ht="67.5">
      <c r="A13" s="14">
        <v>1</v>
      </c>
      <c r="B13" s="16" t="s">
        <v>127</v>
      </c>
      <c r="C13" s="16" t="s">
        <v>53</v>
      </c>
      <c r="D13" s="14"/>
      <c r="E13" s="16">
        <v>763.4</v>
      </c>
      <c r="F13" s="16" t="s">
        <v>55</v>
      </c>
      <c r="G13" s="30">
        <f>+H13+I13+J13+K13</f>
        <v>4731.627518656479</v>
      </c>
      <c r="H13" s="35">
        <v>2407.9402300484799</v>
      </c>
      <c r="I13" s="35"/>
      <c r="J13" s="35">
        <v>1957.1128583579998</v>
      </c>
      <c r="K13" s="35">
        <v>366.57443025000003</v>
      </c>
      <c r="L13" s="14"/>
    </row>
    <row r="14" spans="1:14">
      <c r="A14" s="14">
        <v>2</v>
      </c>
      <c r="B14" s="16"/>
      <c r="C14" s="16"/>
      <c r="D14" s="14"/>
      <c r="E14" s="16"/>
      <c r="F14" s="16"/>
      <c r="G14" s="30">
        <f t="shared" ref="G14:G15" si="0">+H14+I14+J14+K14</f>
        <v>0</v>
      </c>
      <c r="H14" s="35"/>
      <c r="I14" s="35"/>
      <c r="J14" s="35"/>
      <c r="K14" s="35"/>
      <c r="L14" s="14"/>
    </row>
    <row r="15" spans="1:14">
      <c r="A15" s="14">
        <v>3</v>
      </c>
      <c r="B15" s="16"/>
      <c r="C15" s="16"/>
      <c r="D15" s="14"/>
      <c r="E15" s="16"/>
      <c r="F15" s="16"/>
      <c r="G15" s="30">
        <f t="shared" si="0"/>
        <v>0</v>
      </c>
      <c r="H15" s="35"/>
      <c r="I15" s="35"/>
      <c r="J15" s="35"/>
      <c r="K15" s="35"/>
      <c r="L15" s="14"/>
    </row>
    <row r="16" spans="1:14" s="6" customFormat="1" ht="32.25" customHeight="1">
      <c r="A16" s="23"/>
      <c r="B16" s="43" t="s">
        <v>15</v>
      </c>
      <c r="C16" s="43"/>
      <c r="D16" s="24"/>
      <c r="E16" s="43"/>
      <c r="F16" s="43"/>
      <c r="G16" s="34"/>
      <c r="H16" s="34"/>
      <c r="I16" s="34"/>
      <c r="J16" s="34"/>
      <c r="K16" s="34"/>
      <c r="L16" s="24"/>
    </row>
    <row r="17" spans="1:12" ht="67.5">
      <c r="A17" s="14">
        <v>1</v>
      </c>
      <c r="B17" s="16" t="s">
        <v>127</v>
      </c>
      <c r="C17" s="16" t="s">
        <v>86</v>
      </c>
      <c r="D17" s="14"/>
      <c r="E17" s="16">
        <v>1233.9000000000001</v>
      </c>
      <c r="F17" s="16" t="s">
        <v>54</v>
      </c>
      <c r="G17" s="30">
        <f>+H17+I17+J17+K17</f>
        <v>8461.48487688352</v>
      </c>
      <c r="H17" s="36">
        <v>3892.0060909835197</v>
      </c>
      <c r="I17" s="36"/>
      <c r="J17" s="36">
        <v>4020.4696392000001</v>
      </c>
      <c r="K17" s="36">
        <v>549.00914670000009</v>
      </c>
      <c r="L17" s="14"/>
    </row>
    <row r="18" spans="1:12">
      <c r="A18" s="14">
        <v>2</v>
      </c>
      <c r="B18" s="16"/>
      <c r="C18" s="16"/>
      <c r="D18" s="14"/>
      <c r="E18" s="16"/>
      <c r="F18" s="16"/>
      <c r="G18" s="30">
        <f t="shared" ref="G18:G19" si="1">+H18+I18+J18+K18</f>
        <v>0</v>
      </c>
      <c r="H18" s="35"/>
      <c r="I18" s="35"/>
      <c r="J18" s="35"/>
      <c r="K18" s="35"/>
      <c r="L18" s="14"/>
    </row>
    <row r="19" spans="1:12">
      <c r="A19" s="14">
        <v>3</v>
      </c>
      <c r="B19" s="15"/>
      <c r="C19" s="15"/>
      <c r="D19" s="14"/>
      <c r="E19" s="15"/>
      <c r="F19" s="14"/>
      <c r="G19" s="30">
        <f t="shared" si="1"/>
        <v>0</v>
      </c>
      <c r="H19" s="32"/>
      <c r="I19" s="32"/>
      <c r="J19" s="32"/>
      <c r="K19" s="32"/>
      <c r="L19" s="14"/>
    </row>
    <row r="20" spans="1:12">
      <c r="A20" s="14" t="s">
        <v>5</v>
      </c>
      <c r="B20" s="15"/>
      <c r="C20" s="15"/>
      <c r="D20" s="14"/>
      <c r="E20" s="15"/>
      <c r="F20" s="14"/>
      <c r="G20" s="30">
        <f>+H20+I20+J20+K20</f>
        <v>0</v>
      </c>
      <c r="H20" s="32"/>
      <c r="I20" s="32"/>
      <c r="J20" s="32"/>
      <c r="K20" s="32"/>
      <c r="L20" s="14"/>
    </row>
    <row r="21" spans="1:12" s="6" customFormat="1" ht="32.25" customHeight="1">
      <c r="A21" s="23"/>
      <c r="B21" s="24" t="s">
        <v>13</v>
      </c>
      <c r="C21" s="24"/>
      <c r="D21" s="24"/>
      <c r="E21" s="24"/>
      <c r="F21" s="24"/>
      <c r="G21" s="29"/>
      <c r="H21" s="29"/>
      <c r="I21" s="29"/>
      <c r="J21" s="29"/>
      <c r="K21" s="29"/>
      <c r="L21" s="24"/>
    </row>
    <row r="22" spans="1:12">
      <c r="A22" s="14">
        <v>1</v>
      </c>
      <c r="B22" s="15"/>
      <c r="C22" s="15"/>
      <c r="D22" s="14"/>
      <c r="E22" s="15"/>
      <c r="F22" s="14"/>
      <c r="G22" s="30">
        <f>+H22+I22+J22+K22</f>
        <v>0</v>
      </c>
      <c r="H22" s="32"/>
      <c r="I22" s="32"/>
      <c r="J22" s="32"/>
      <c r="K22" s="32"/>
      <c r="L22" s="14"/>
    </row>
    <row r="23" spans="1:12">
      <c r="A23" s="14">
        <v>2</v>
      </c>
      <c r="B23" s="15"/>
      <c r="C23" s="15"/>
      <c r="D23" s="14"/>
      <c r="E23" s="15"/>
      <c r="F23" s="14"/>
      <c r="G23" s="30">
        <f t="shared" ref="G23:G24" si="2">+H23+I23+J23+K23</f>
        <v>0</v>
      </c>
      <c r="H23" s="32"/>
      <c r="I23" s="32"/>
      <c r="J23" s="32"/>
      <c r="K23" s="32"/>
      <c r="L23" s="14"/>
    </row>
    <row r="24" spans="1:12">
      <c r="A24" s="14">
        <v>3</v>
      </c>
      <c r="B24" s="15"/>
      <c r="C24" s="15"/>
      <c r="D24" s="14"/>
      <c r="E24" s="15"/>
      <c r="F24" s="14"/>
      <c r="G24" s="30">
        <f t="shared" si="2"/>
        <v>0</v>
      </c>
      <c r="H24" s="32"/>
      <c r="I24" s="32"/>
      <c r="J24" s="32"/>
      <c r="K24" s="32"/>
      <c r="L24" s="14"/>
    </row>
    <row r="25" spans="1:12">
      <c r="A25" s="14" t="s">
        <v>5</v>
      </c>
      <c r="B25" s="15"/>
      <c r="C25" s="15"/>
      <c r="D25" s="14"/>
      <c r="E25" s="15"/>
      <c r="F25" s="14"/>
      <c r="G25" s="30">
        <f>+H25+I25+J25+K25</f>
        <v>0</v>
      </c>
      <c r="H25" s="32"/>
      <c r="I25" s="32"/>
      <c r="J25" s="32"/>
      <c r="K25" s="32"/>
      <c r="L25" s="14"/>
    </row>
    <row r="26" spans="1:12" s="6" customFormat="1" ht="32.25" customHeight="1">
      <c r="A26" s="23"/>
      <c r="B26" s="25" t="s">
        <v>9</v>
      </c>
      <c r="C26" s="24"/>
      <c r="D26" s="26">
        <f>SUM(D22:D25)</f>
        <v>0</v>
      </c>
      <c r="E26" s="38">
        <f>SUM(E13:E25)</f>
        <v>1997.3000000000002</v>
      </c>
      <c r="F26" s="24"/>
      <c r="G26" s="38">
        <f>SUM(G13:G25)</f>
        <v>13193.11239554</v>
      </c>
      <c r="H26" s="38">
        <f t="shared" ref="H26:K26" si="3">SUM(H13:H25)</f>
        <v>6299.9463210319991</v>
      </c>
      <c r="I26" s="38">
        <f t="shared" si="3"/>
        <v>0</v>
      </c>
      <c r="J26" s="38">
        <f t="shared" si="3"/>
        <v>5977.5824975579999</v>
      </c>
      <c r="K26" s="38">
        <f t="shared" si="3"/>
        <v>915.58357695000018</v>
      </c>
      <c r="L26" s="24"/>
    </row>
    <row r="28" spans="1:12">
      <c r="E28" s="8">
        <f>+E13/E26*100</f>
        <v>38.221599158864464</v>
      </c>
      <c r="G28" s="8">
        <v>6299.946321032</v>
      </c>
      <c r="H28" s="8">
        <f>+G28*E28%</f>
        <v>2407.9402300484799</v>
      </c>
    </row>
    <row r="29" spans="1:12">
      <c r="E29" s="8">
        <f>+E17/E26*100</f>
        <v>61.778400841135529</v>
      </c>
      <c r="H29" s="8">
        <f>+G28*E29%</f>
        <v>3892.0060909835197</v>
      </c>
    </row>
  </sheetData>
  <pageMargins left="0.35" right="0.35" top="0.28999999999999998" bottom="0.37" header="0.21" footer="0.16"/>
  <pageSetup paperSize="9" scale="64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ԲԴԽ և Դեպարտամենտի կենտ. մարմին</vt:lpstr>
      <vt:lpstr>Կարգադրիչ</vt:lpstr>
      <vt:lpstr>Վճռաբեկ</vt:lpstr>
      <vt:lpstr>Վեր.քաղ.</vt:lpstr>
      <vt:lpstr>Վեր.քր.</vt:lpstr>
      <vt:lpstr>Վարչական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Տավուշ</vt:lpstr>
      <vt:lpstr>Սնանկ</vt:lpstr>
      <vt:lpstr>Վեր.Հակակոռուպցիոն</vt:lpstr>
      <vt:lpstr>Երևան քաղ</vt:lpstr>
      <vt:lpstr>Երևան քր</vt:lpstr>
      <vt:lpstr>Лист1</vt:lpstr>
      <vt:lpstr>Արագածոտն!Print_Area</vt:lpstr>
      <vt:lpstr>Արարատ!Print_Area</vt:lpstr>
      <vt:lpstr>Արմավիր!Print_Area</vt:lpstr>
      <vt:lpstr>'ԲԴԽ և Դեպարտամենտի կենտ. մարմին'!Print_Area</vt:lpstr>
      <vt:lpstr>Գեղարքունիք!Print_Area</vt:lpstr>
      <vt:lpstr>'Երևան քաղ'!Print_Area</vt:lpstr>
      <vt:lpstr>'Երևան քր'!Print_Area</vt:lpstr>
      <vt:lpstr>Լոռի!Print_Area</vt:lpstr>
      <vt:lpstr>Կարգադրիչ!Print_Area</vt:lpstr>
      <vt:lpstr>Կոտայք!Print_Area</vt:lpstr>
      <vt:lpstr>Շիրակ!Print_Area</vt:lpstr>
      <vt:lpstr>Սյունիք!Print_Area</vt:lpstr>
      <vt:lpstr>Սնանկ!Print_Area</vt:lpstr>
      <vt:lpstr>Վարչական!Print_Area</vt:lpstr>
      <vt:lpstr>Վեր.Հակակոռուպցիոն!Print_Area</vt:lpstr>
      <vt:lpstr>Վեր.քաղ.!Print_Area</vt:lpstr>
      <vt:lpstr>Վեր.քր.!Print_Area</vt:lpstr>
      <vt:lpstr>Վճռաբեկ!Print_Area</vt:lpstr>
      <vt:lpstr>Տավուշ!Print_Area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2022-02-02T12:19:23Z</cp:lastPrinted>
  <dcterms:created xsi:type="dcterms:W3CDTF">2003-05-20T07:22:10Z</dcterms:created>
  <dcterms:modified xsi:type="dcterms:W3CDTF">2025-02-11T08:17:15Z</dcterms:modified>
</cp:coreProperties>
</file>