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/>
  </bookViews>
  <sheets>
    <sheet name="Sheet1" sheetId="1" r:id="rId1"/>
    <sheet name="1-ին ատյան" sheetId="2" state="hidden" r:id="rId2"/>
    <sheet name="վերաքննիչ" sheetId="4" state="hidden" r:id="rId3"/>
    <sheet name="վճռաբեկ" sheetId="5" state="hidden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K8" i="2" l="1"/>
  <c r="K9" i="2"/>
  <c r="K10" i="2"/>
  <c r="K11" i="2"/>
  <c r="K12" i="2"/>
  <c r="K13" i="2"/>
  <c r="K14" i="2"/>
  <c r="K15" i="2"/>
  <c r="K16" i="2"/>
  <c r="K17" i="2"/>
  <c r="K18" i="2"/>
  <c r="K7" i="2"/>
  <c r="K8" i="4"/>
  <c r="K9" i="4"/>
  <c r="K7" i="4"/>
  <c r="G7" i="4" l="1"/>
  <c r="G8" i="4"/>
  <c r="G9" i="4"/>
  <c r="G7" i="5"/>
  <c r="D8" i="5" l="1"/>
  <c r="E8" i="5"/>
  <c r="G8" i="5" s="1"/>
  <c r="F8" i="5"/>
  <c r="D10" i="4"/>
  <c r="E10" i="4"/>
  <c r="F10" i="4"/>
  <c r="C10" i="4"/>
  <c r="G10" i="4" l="1"/>
  <c r="D19" i="2"/>
  <c r="E19" i="2"/>
  <c r="F19" i="2"/>
  <c r="C19" i="2"/>
  <c r="G19" i="2" l="1"/>
  <c r="C8" i="5" l="1"/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<sst xmlns="http://schemas.openxmlformats.org/spreadsheetml/2006/main" count="69" uniqueCount="40">
  <si>
    <t>NN</t>
  </si>
  <si>
    <t xml:space="preserve">Արագածոտնի մարզի ընդհանուր իրավասության դատարան </t>
  </si>
  <si>
    <t xml:space="preserve">Արարատի և Վայոց Ձորի մարզերի ընդհանուր իրավասության դատարան </t>
  </si>
  <si>
    <t xml:space="preserve">Արմավիրի մարզի ընդհանուր իրավասության դատարան </t>
  </si>
  <si>
    <t xml:space="preserve">Գեղարքունիքի մարզի ընդհանուր իրավասության դատարան </t>
  </si>
  <si>
    <t xml:space="preserve">Լոռու մարզի ընդհանուր իրավասության դատարան </t>
  </si>
  <si>
    <t xml:space="preserve">Կոտայքի մարզի ընդհանուր իրավասության դատարան </t>
  </si>
  <si>
    <t xml:space="preserve">Շիրակի մարզի ընդհանուր իրավասության դատարան </t>
  </si>
  <si>
    <t xml:space="preserve">Սյունիքի մարզի ընդհանուր իրավասության դատարան </t>
  </si>
  <si>
    <t xml:space="preserve">Տավուշի մարզի ընդհանուր իրավասության դատարան </t>
  </si>
  <si>
    <t>Ընդհանուր իրավասության դատարաններ</t>
  </si>
  <si>
    <t>Ընդամենը</t>
  </si>
  <si>
    <t>Վարչական դատարան</t>
  </si>
  <si>
    <t>Հ/Հ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</si>
  <si>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</si>
  <si>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</si>
  <si>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</si>
  <si>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</si>
  <si>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>Վերաքննիչ քաղաքացիական դատարան</t>
  </si>
  <si>
    <t>Վերաքննիչ քրեական դատարան</t>
  </si>
  <si>
    <t>Դրամարկղային ծախս</t>
  </si>
  <si>
    <t>Երևան քաղաքի ընդհանուր իրավասության դատարան</t>
  </si>
  <si>
    <t>Սնանկության դատարան</t>
  </si>
  <si>
    <t>Վերաքննիչ վարչական դատարան</t>
  </si>
  <si>
    <t>Դատավորների ամսական աշխատավարձի ֆոնդ</t>
  </si>
  <si>
    <t>Դատավորների քանակ</t>
  </si>
  <si>
    <t xml:space="preserve">Տեղեկանք </t>
  </si>
  <si>
    <t>հազար դրամ</t>
  </si>
  <si>
    <t>2020թ տարեկան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</si>
  <si>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</si>
  <si>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</si>
  <si>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</si>
  <si>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</si>
  <si>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Առաջին ատյանի ընդհանուր իրավասության դատարաններ և վարչական դատարան</t>
  </si>
  <si>
    <t>Վերաքննիչ դատարաններ</t>
  </si>
  <si>
    <t xml:space="preserve">2021, 2020 թվականների դատարանների բյուջեի, ֆինանսական ծախսերի, ինչպես նաև ըստ դատարանների դատավորների մեկ ամսվա միջին աշխատավարձի վերաբերյալ </t>
  </si>
  <si>
    <t>2021թ տարեկան</t>
  </si>
  <si>
    <t>30 դատավորի ավելացում</t>
  </si>
  <si>
    <t>Բյուջետային հայտ</t>
  </si>
  <si>
    <t>Դատավորների աշխատավարձ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</si>
</sst>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 Armenian"/>
      <family val="2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D15" sqref="D15"/>
    </sheetView>
  </sheetViews>
  <sheetFormatPr defaultRowHeight="16.5"/>
  <cols>
    <col min="1" max="1" width="4.7109375" style="9" customWidth="1"/>
    <col min="2" max="2" width="35.42578125" style="9" customWidth="1"/>
    <col min="3" max="8" width="15.140625" style="9" customWidth="1"/>
    <col min="9" max="9" width="16" style="9" bestFit="1" customWidth="1"/>
    <col min="10" max="10" width="17.42578125" style="9" customWidth="1"/>
    <col min="11" max="11" width="15.140625" style="9" customWidth="1"/>
    <col min="12" max="16384" width="9.140625" style="9"/>
  </cols>
  <sheetData>
    <row r="1" spans="1:11" ht="29.2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0" customHeight="1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>
      <c r="K4" s="4" t="s">
        <v>27</v>
      </c>
    </row>
    <row r="5" spans="1:11" ht="59.25" customHeight="1">
      <c r="A5" s="22" t="s">
        <v>0</v>
      </c>
      <c r="B5" s="18" t="s">
        <v>36</v>
      </c>
      <c r="C5" s="18"/>
      <c r="D5" s="18"/>
      <c r="E5" s="18"/>
      <c r="F5" s="18" t="s">
        <v>28</v>
      </c>
      <c r="G5" s="18"/>
      <c r="H5" s="18"/>
      <c r="I5" s="19" t="s">
        <v>29</v>
      </c>
      <c r="J5" s="20"/>
      <c r="K5" s="21"/>
    </row>
    <row r="6" spans="1:11" ht="77.25" customHeight="1">
      <c r="A6" s="23"/>
      <c r="B6" s="3" t="s">
        <v>30</v>
      </c>
      <c r="C6" s="10" t="s">
        <v>31</v>
      </c>
      <c r="D6" s="10" t="s">
        <v>15</v>
      </c>
      <c r="E6" s="3" t="s">
        <v>16</v>
      </c>
      <c r="F6" s="10" t="s">
        <v>14</v>
      </c>
      <c r="G6" s="10" t="s">
        <v>15</v>
      </c>
      <c r="H6" s="3" t="s">
        <v>16</v>
      </c>
      <c r="I6" s="10" t="s">
        <v>32</v>
      </c>
      <c r="J6" s="10" t="s">
        <v>15</v>
      </c>
      <c r="K6" s="3" t="s">
        <v>16</v>
      </c>
    </row>
    <row r="7" spans="1:11" ht="49.5" customHeight="1">
      <c r="A7" s="2">
        <v>1</v>
      </c>
      <c r="B7" s="11" t="s">
        <v>33</v>
      </c>
      <c r="C7" s="12">
        <v>6707508.7999999998</v>
      </c>
      <c r="D7" s="12">
        <v>6708143.2129999986</v>
      </c>
      <c r="E7" s="12">
        <v>789.30039333333343</v>
      </c>
      <c r="F7" s="12">
        <v>6388141.6999999993</v>
      </c>
      <c r="G7" s="12">
        <v>5848910.2999999998</v>
      </c>
      <c r="H7" s="12">
        <v>811.14512398907095</v>
      </c>
      <c r="I7" s="12">
        <f>C7-F7</f>
        <v>319367.10000000056</v>
      </c>
      <c r="J7" s="12">
        <f>D7-G7</f>
        <v>859232.91299999878</v>
      </c>
      <c r="K7" s="12">
        <f t="shared" ref="I7:K9" si="0">E7-H7</f>
        <v>-21.844730655737521</v>
      </c>
    </row>
    <row r="8" spans="1:11" ht="24.75" customHeight="1">
      <c r="A8" s="2">
        <v>2</v>
      </c>
      <c r="B8" s="11" t="s">
        <v>34</v>
      </c>
      <c r="C8" s="12">
        <v>1502512.7</v>
      </c>
      <c r="D8" s="12">
        <v>1502274.196</v>
      </c>
      <c r="E8" s="12">
        <v>933.58473207547183</v>
      </c>
      <c r="F8" s="12">
        <v>1370480.0999999999</v>
      </c>
      <c r="G8" s="12">
        <v>1364226.7000000002</v>
      </c>
      <c r="H8" s="12">
        <v>975.58732727272707</v>
      </c>
      <c r="I8" s="12">
        <f>C8-F8</f>
        <v>132032.60000000009</v>
      </c>
      <c r="J8" s="12">
        <f t="shared" si="0"/>
        <v>138047.49599999981</v>
      </c>
      <c r="K8" s="12">
        <f t="shared" si="0"/>
        <v>-42.002595197255232</v>
      </c>
    </row>
    <row r="9" spans="1:11" ht="20.25" customHeight="1">
      <c r="A9" s="2">
        <v>3</v>
      </c>
      <c r="B9" s="13" t="s">
        <v>17</v>
      </c>
      <c r="C9" s="12">
        <v>707477.2</v>
      </c>
      <c r="D9" s="12">
        <v>707460.49600000004</v>
      </c>
      <c r="E9" s="12">
        <v>1166.9602352941176</v>
      </c>
      <c r="F9" s="12">
        <v>738660.60000000009</v>
      </c>
      <c r="G9" s="12">
        <v>734733.3</v>
      </c>
      <c r="H9" s="12">
        <v>1203.6742117647061</v>
      </c>
      <c r="I9" s="12">
        <f t="shared" si="0"/>
        <v>-31183.40000000014</v>
      </c>
      <c r="J9" s="12">
        <f t="shared" si="0"/>
        <v>-27272.804000000004</v>
      </c>
      <c r="K9" s="12">
        <f t="shared" si="0"/>
        <v>-36.713976470588477</v>
      </c>
    </row>
    <row r="10" spans="1:11" ht="22.5" customHeight="1">
      <c r="A10" s="14"/>
      <c r="B10" s="13" t="s">
        <v>11</v>
      </c>
      <c r="C10" s="15">
        <f>SUM(C7:C9)</f>
        <v>8917498.6999999993</v>
      </c>
      <c r="D10" s="15">
        <f>SUM(D7:D9)</f>
        <v>8917877.9049999975</v>
      </c>
      <c r="E10" s="15">
        <f>SUM(E7:E9)</f>
        <v>2889.8453607029232</v>
      </c>
      <c r="F10" s="15">
        <f t="shared" ref="F10:K10" si="1">SUM(F7:F9)</f>
        <v>8497282.3999999985</v>
      </c>
      <c r="G10" s="15">
        <f t="shared" si="1"/>
        <v>7947870.2999999998</v>
      </c>
      <c r="H10" s="15">
        <f t="shared" si="1"/>
        <v>2990.4066630265042</v>
      </c>
      <c r="I10" s="15">
        <f t="shared" si="1"/>
        <v>420216.30000000051</v>
      </c>
      <c r="J10" s="15">
        <f t="shared" si="1"/>
        <v>970007.60499999858</v>
      </c>
      <c r="K10" s="15">
        <f t="shared" si="1"/>
        <v>-100.56130232358123</v>
      </c>
    </row>
    <row r="11" spans="1:11" ht="5.25" customHeight="1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9"/>
  <sheetViews>
    <sheetView topLeftCell="A4" workbookViewId="0">
      <selection activeCell="D9" sqref="D9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8" width="14.28515625" style="4" bestFit="1" customWidth="1"/>
    <col min="9" max="11" width="17" style="4" customWidth="1"/>
    <col min="12" max="16384" width="9.140625" style="4"/>
  </cols>
  <sheetData>
    <row r="4" spans="1:11">
      <c r="D4" s="4" t="s">
        <v>20</v>
      </c>
      <c r="I4" s="25" t="s">
        <v>39</v>
      </c>
      <c r="J4" s="25"/>
      <c r="K4" s="25"/>
    </row>
    <row r="6" spans="1:11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  <c r="I6" s="3" t="s">
        <v>37</v>
      </c>
      <c r="J6" s="3" t="s">
        <v>38</v>
      </c>
      <c r="K6" s="16" t="s">
        <v>11</v>
      </c>
    </row>
    <row r="7" spans="1:11" ht="42.75">
      <c r="A7" s="6">
        <v>1</v>
      </c>
      <c r="B7" s="5" t="s">
        <v>21</v>
      </c>
      <c r="C7" s="8">
        <v>2269881.7999999998</v>
      </c>
      <c r="D7" s="8">
        <v>2269526.304</v>
      </c>
      <c r="E7" s="8">
        <v>55825766.339999996</v>
      </c>
      <c r="F7" s="8">
        <v>70</v>
      </c>
      <c r="G7" s="7"/>
      <c r="I7" s="15">
        <v>5291200</v>
      </c>
      <c r="J7" s="15">
        <v>50534566.339999996</v>
      </c>
      <c r="K7" s="15">
        <f>+I7+J7</f>
        <v>55825766.339999996</v>
      </c>
    </row>
    <row r="8" spans="1:11" ht="42.75">
      <c r="A8" s="6">
        <v>2</v>
      </c>
      <c r="B8" s="5" t="s">
        <v>1</v>
      </c>
      <c r="C8" s="8">
        <v>263619.7</v>
      </c>
      <c r="D8" s="8">
        <v>263596.995</v>
      </c>
      <c r="E8" s="8">
        <v>5825001.5</v>
      </c>
      <c r="F8" s="8">
        <v>7</v>
      </c>
      <c r="G8" s="7"/>
      <c r="I8" s="15">
        <v>661400</v>
      </c>
      <c r="J8" s="15">
        <v>5163601.5</v>
      </c>
      <c r="K8" s="15">
        <f t="shared" ref="K8:K18" si="0">+I8+J8</f>
        <v>5825001.5</v>
      </c>
    </row>
    <row r="9" spans="1:11" ht="42.75">
      <c r="A9" s="6">
        <v>3</v>
      </c>
      <c r="B9" s="5" t="s">
        <v>2</v>
      </c>
      <c r="C9" s="8">
        <v>461882.9</v>
      </c>
      <c r="D9" s="8">
        <v>461694.755</v>
      </c>
      <c r="E9" s="8">
        <v>10418019.75</v>
      </c>
      <c r="F9" s="8">
        <v>13</v>
      </c>
      <c r="G9" s="7"/>
      <c r="I9" s="15">
        <v>661400</v>
      </c>
      <c r="J9" s="15">
        <v>9756619.75</v>
      </c>
      <c r="K9" s="15">
        <f t="shared" si="0"/>
        <v>10418019.75</v>
      </c>
    </row>
    <row r="10" spans="1:11" ht="42.75">
      <c r="A10" s="6">
        <v>4</v>
      </c>
      <c r="B10" s="5" t="s">
        <v>3</v>
      </c>
      <c r="C10" s="8">
        <v>355565.10000000003</v>
      </c>
      <c r="D10" s="8">
        <v>355216.04499999998</v>
      </c>
      <c r="E10" s="8">
        <v>8047906</v>
      </c>
      <c r="F10" s="8">
        <v>10</v>
      </c>
      <c r="G10" s="7"/>
      <c r="I10" s="15">
        <v>661400</v>
      </c>
      <c r="J10" s="15">
        <v>7386506</v>
      </c>
      <c r="K10" s="15">
        <f t="shared" si="0"/>
        <v>8047906</v>
      </c>
    </row>
    <row r="11" spans="1:11" ht="42.75">
      <c r="A11" s="6">
        <v>5</v>
      </c>
      <c r="B11" s="5" t="s">
        <v>4</v>
      </c>
      <c r="C11" s="8">
        <v>359645.19999999995</v>
      </c>
      <c r="D11" s="8">
        <v>358877.09</v>
      </c>
      <c r="E11" s="8">
        <v>7890610.2000000002</v>
      </c>
      <c r="F11" s="8">
        <v>10</v>
      </c>
      <c r="G11" s="7"/>
      <c r="I11" s="15">
        <v>661400</v>
      </c>
      <c r="J11" s="15">
        <v>7229210.2000000002</v>
      </c>
      <c r="K11" s="15">
        <f t="shared" si="0"/>
        <v>7890610.2000000002</v>
      </c>
    </row>
    <row r="12" spans="1:11" ht="28.5">
      <c r="A12" s="6">
        <v>6</v>
      </c>
      <c r="B12" s="5" t="s">
        <v>5</v>
      </c>
      <c r="C12" s="8">
        <v>425797.7</v>
      </c>
      <c r="D12" s="8">
        <v>424988.98599999998</v>
      </c>
      <c r="E12" s="8">
        <v>10147734.25</v>
      </c>
      <c r="F12" s="8">
        <v>13</v>
      </c>
      <c r="G12" s="7"/>
      <c r="I12" s="15">
        <v>661400</v>
      </c>
      <c r="J12" s="15">
        <v>9486334.25</v>
      </c>
      <c r="K12" s="15">
        <f t="shared" si="0"/>
        <v>10147734.25</v>
      </c>
    </row>
    <row r="13" spans="1:11" ht="42.75">
      <c r="A13" s="6">
        <v>7</v>
      </c>
      <c r="B13" s="5" t="s">
        <v>6</v>
      </c>
      <c r="C13" s="8">
        <v>387113.29999999993</v>
      </c>
      <c r="D13" s="8">
        <v>390898.48200000002</v>
      </c>
      <c r="E13" s="8">
        <v>8649665.8000000007</v>
      </c>
      <c r="F13" s="8">
        <v>11</v>
      </c>
      <c r="G13" s="7"/>
      <c r="I13" s="15">
        <v>661400</v>
      </c>
      <c r="J13" s="15">
        <v>7988265.7999999998</v>
      </c>
      <c r="K13" s="15">
        <f t="shared" si="0"/>
        <v>8649665.8000000007</v>
      </c>
    </row>
    <row r="14" spans="1:11" ht="28.5">
      <c r="A14" s="6">
        <v>8</v>
      </c>
      <c r="B14" s="5" t="s">
        <v>7</v>
      </c>
      <c r="C14" s="8">
        <v>409100.50000000006</v>
      </c>
      <c r="D14" s="8">
        <v>409061.98300000001</v>
      </c>
      <c r="E14" s="8">
        <v>9372203</v>
      </c>
      <c r="F14" s="8">
        <v>13</v>
      </c>
      <c r="G14" s="7"/>
      <c r="I14" s="15">
        <v>661400</v>
      </c>
      <c r="J14" s="15">
        <v>8710803</v>
      </c>
      <c r="K14" s="15">
        <f t="shared" si="0"/>
        <v>9372203</v>
      </c>
    </row>
    <row r="15" spans="1:11" ht="42.75">
      <c r="A15" s="6">
        <v>9</v>
      </c>
      <c r="B15" s="5" t="s">
        <v>8</v>
      </c>
      <c r="C15" s="8">
        <v>316901.2</v>
      </c>
      <c r="D15" s="8">
        <v>316760.36700000003</v>
      </c>
      <c r="E15" s="8">
        <v>7403707</v>
      </c>
      <c r="F15" s="8">
        <v>10</v>
      </c>
      <c r="G15" s="7"/>
      <c r="I15" s="15">
        <v>661400</v>
      </c>
      <c r="J15" s="15">
        <v>6742307</v>
      </c>
      <c r="K15" s="15">
        <f t="shared" si="0"/>
        <v>7403707</v>
      </c>
    </row>
    <row r="16" spans="1:11" ht="42.75">
      <c r="A16" s="6">
        <v>10</v>
      </c>
      <c r="B16" s="5" t="s">
        <v>9</v>
      </c>
      <c r="C16" s="8">
        <v>275706.8</v>
      </c>
      <c r="D16" s="8">
        <v>275695.46500000003</v>
      </c>
      <c r="E16" s="8">
        <v>5697290.4000000004</v>
      </c>
      <c r="F16" s="8">
        <v>7</v>
      </c>
      <c r="G16" s="7"/>
      <c r="I16" s="15">
        <v>661400</v>
      </c>
      <c r="J16" s="15">
        <v>5035890.4000000004</v>
      </c>
      <c r="K16" s="15">
        <f t="shared" si="0"/>
        <v>5697290.4000000004</v>
      </c>
    </row>
    <row r="17" spans="1:11">
      <c r="A17" s="6">
        <v>11</v>
      </c>
      <c r="B17" s="5" t="s">
        <v>12</v>
      </c>
      <c r="C17" s="8">
        <v>741527.00000000012</v>
      </c>
      <c r="D17" s="8">
        <v>741059.25899999996</v>
      </c>
      <c r="E17" s="8">
        <v>19011335.600000001</v>
      </c>
      <c r="F17" s="8">
        <v>24</v>
      </c>
      <c r="G17" s="7"/>
      <c r="I17" s="15"/>
      <c r="J17" s="15">
        <v>19011335.600000001</v>
      </c>
      <c r="K17" s="15">
        <f t="shared" si="0"/>
        <v>19011335.600000001</v>
      </c>
    </row>
    <row r="18" spans="1:11">
      <c r="A18" s="6">
        <v>12</v>
      </c>
      <c r="B18" s="5" t="s">
        <v>22</v>
      </c>
      <c r="C18" s="8">
        <v>440767.60000000003</v>
      </c>
      <c r="D18" s="8">
        <v>440767.48200000002</v>
      </c>
      <c r="E18" s="8">
        <v>12728040.4</v>
      </c>
      <c r="F18" s="8">
        <v>16</v>
      </c>
      <c r="G18" s="7"/>
      <c r="I18" s="15">
        <v>2645600</v>
      </c>
      <c r="J18" s="15">
        <v>10082440.4</v>
      </c>
      <c r="K18" s="15">
        <f t="shared" si="0"/>
        <v>12728040.4</v>
      </c>
    </row>
    <row r="19" spans="1:11">
      <c r="A19" s="2"/>
      <c r="B19" s="5" t="s">
        <v>11</v>
      </c>
      <c r="C19" s="7">
        <f>SUM(C7:C18)</f>
        <v>6707508.7999999998</v>
      </c>
      <c r="D19" s="7">
        <f t="shared" ref="D19:F19" si="1">SUM(D7:D18)</f>
        <v>6708143.2129999986</v>
      </c>
      <c r="E19" s="7">
        <f t="shared" si="1"/>
        <v>161017280.24000001</v>
      </c>
      <c r="F19" s="7">
        <f t="shared" si="1"/>
        <v>204</v>
      </c>
      <c r="G19" s="7">
        <f>+E19/F19/1000</f>
        <v>789.30039333333343</v>
      </c>
      <c r="I19" s="15"/>
      <c r="J19" s="15"/>
      <c r="K19" s="15"/>
    </row>
  </sheetData>
  <mergeCells count="1">
    <mergeCell ref="I4:K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0"/>
  <sheetViews>
    <sheetView topLeftCell="A4" workbookViewId="0">
      <selection activeCell="D9" sqref="D9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8" width="9.140625" style="4"/>
    <col min="9" max="11" width="20.140625" style="4" customWidth="1"/>
    <col min="12" max="16384" width="9.140625" style="4"/>
  </cols>
  <sheetData>
    <row r="6" spans="1:11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  <c r="I6" s="3" t="s">
        <v>38</v>
      </c>
      <c r="J6" s="3" t="s">
        <v>37</v>
      </c>
      <c r="K6" s="16" t="s">
        <v>11</v>
      </c>
    </row>
    <row r="7" spans="1:11" ht="42.75">
      <c r="A7" s="6">
        <v>1</v>
      </c>
      <c r="B7" s="5" t="s">
        <v>18</v>
      </c>
      <c r="C7" s="8">
        <v>537973.9</v>
      </c>
      <c r="D7" s="8">
        <v>537895.03500000003</v>
      </c>
      <c r="E7" s="8">
        <v>17800283</v>
      </c>
      <c r="F7" s="8">
        <v>19</v>
      </c>
      <c r="G7" s="7">
        <f t="shared" ref="G7:G9" si="0">+E7/F7/1000</f>
        <v>936.85699999999997</v>
      </c>
      <c r="I7" s="8">
        <v>15617663</v>
      </c>
      <c r="J7" s="8">
        <v>2182620</v>
      </c>
      <c r="K7" s="8">
        <f>+I7+J7</f>
        <v>17800283</v>
      </c>
    </row>
    <row r="8" spans="1:11" ht="28.5">
      <c r="A8" s="6">
        <v>2</v>
      </c>
      <c r="B8" s="5" t="s">
        <v>19</v>
      </c>
      <c r="C8" s="8">
        <v>580110.1</v>
      </c>
      <c r="D8" s="8">
        <v>580015.35999999999</v>
      </c>
      <c r="E8" s="8">
        <v>19441721.600000001</v>
      </c>
      <c r="F8" s="8">
        <v>21</v>
      </c>
      <c r="G8" s="7">
        <f t="shared" si="0"/>
        <v>925.79626666666672</v>
      </c>
      <c r="I8" s="8">
        <v>17259101.600000001</v>
      </c>
      <c r="J8" s="8">
        <v>2182620</v>
      </c>
      <c r="K8" s="8">
        <f t="shared" ref="K8:K9" si="1">+I8+J8</f>
        <v>19441721.600000001</v>
      </c>
    </row>
    <row r="9" spans="1:11" ht="28.5">
      <c r="A9" s="6">
        <v>3</v>
      </c>
      <c r="B9" s="5" t="s">
        <v>23</v>
      </c>
      <c r="C9" s="8">
        <v>384428.7</v>
      </c>
      <c r="D9" s="8">
        <v>384363.80099999998</v>
      </c>
      <c r="E9" s="8">
        <v>12237986.200000001</v>
      </c>
      <c r="F9" s="8">
        <v>13</v>
      </c>
      <c r="G9" s="7">
        <f t="shared" si="0"/>
        <v>941.38355384615386</v>
      </c>
      <c r="I9" s="8">
        <v>10055366.200000001</v>
      </c>
      <c r="J9" s="8">
        <v>2182620</v>
      </c>
      <c r="K9" s="8">
        <f t="shared" si="1"/>
        <v>12237986.200000001</v>
      </c>
    </row>
    <row r="10" spans="1:11">
      <c r="A10" s="2"/>
      <c r="B10" s="5" t="s">
        <v>11</v>
      </c>
      <c r="C10" s="7">
        <f>SUM(C7:C9)</f>
        <v>1502512.7</v>
      </c>
      <c r="D10" s="7">
        <f t="shared" ref="D10:F10" si="2">SUM(D7:D9)</f>
        <v>1502274.196</v>
      </c>
      <c r="E10" s="7">
        <f t="shared" si="2"/>
        <v>49479990.800000004</v>
      </c>
      <c r="F10" s="7">
        <f t="shared" si="2"/>
        <v>53</v>
      </c>
      <c r="G10" s="7">
        <f>+E10/F10/1000</f>
        <v>933.58473207547183</v>
      </c>
      <c r="I10" s="8"/>
      <c r="J10" s="8"/>
      <c r="K10" s="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opLeftCell="B1" workbookViewId="0">
      <selection activeCell="D9" sqref="D9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3" spans="1:7">
      <c r="A3" s="25"/>
      <c r="B3" s="25"/>
      <c r="C3" s="25"/>
      <c r="D3" s="25"/>
      <c r="E3" s="25"/>
      <c r="F3" s="25"/>
      <c r="G3" s="25"/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>
      <c r="A7" s="6">
        <v>1</v>
      </c>
      <c r="B7" s="1" t="s">
        <v>17</v>
      </c>
      <c r="C7" s="8">
        <v>707477.2</v>
      </c>
      <c r="D7" s="8">
        <v>707460.49600000004</v>
      </c>
      <c r="E7" s="8">
        <v>19838324</v>
      </c>
      <c r="F7" s="8">
        <v>17</v>
      </c>
      <c r="G7" s="7">
        <f>+E7/F7/1000</f>
        <v>1166.9602352941176</v>
      </c>
    </row>
    <row r="8" spans="1:7">
      <c r="A8" s="2"/>
      <c r="B8" s="5" t="s">
        <v>11</v>
      </c>
      <c r="C8" s="7">
        <f>SUM(C7:C7)</f>
        <v>707477.2</v>
      </c>
      <c r="D8" s="7">
        <f t="shared" ref="D8:F8" si="0">SUM(D7:D7)</f>
        <v>707460.49600000004</v>
      </c>
      <c r="E8" s="7">
        <f t="shared" si="0"/>
        <v>19838324</v>
      </c>
      <c r="F8" s="7">
        <f t="shared" si="0"/>
        <v>17</v>
      </c>
      <c r="G8" s="7">
        <f>+E8/F8/1000</f>
        <v>1166.9602352941176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1-ին ատյան</vt:lpstr>
      <vt:lpstr>վերաքննիչ</vt:lpstr>
      <vt:lpstr>վճռաբեկ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2022-03-01T07:28:43Z</dcterms:modified>
</cp:coreProperties>
</file>