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30" windowWidth="18990" windowHeight="5880"/>
  </bookViews>
  <sheets>
    <sheet name="Sheet1" sheetId="1" r:id="rId1"/>
    <sheet name="1-ին ատյան" sheetId="2" state="hidden" r:id="rId2"/>
    <sheet name="վերաքննիչ" sheetId="4" state="hidden" r:id="rId3"/>
    <sheet name="վճռաբեկ" sheetId="5" state="hidden" r:id="rId4"/>
    <sheet name="Sheet3" sheetId="3" r:id="rId5"/>
  </sheets>
  <calcPr calcId="162913"/>
</workbook>
</file>

<file path=xl/calcChain.xml><?xml version="1.0" encoding="utf-8"?>
<calcChain xmlns="http://schemas.openxmlformats.org/spreadsheetml/2006/main">
  <c r="C10" i="1" l="1"/>
  <c r="E22" i="2" l="1"/>
  <c r="D22" i="2"/>
  <c r="C22" i="2"/>
  <c r="E11" i="4"/>
  <c r="F11" i="4"/>
  <c r="G10" i="4"/>
  <c r="G11" i="4" l="1"/>
  <c r="G7" i="4" l="1"/>
  <c r="G8" i="4"/>
  <c r="G9" i="4"/>
  <c r="G7" i="5"/>
  <c r="D8" i="5" l="1"/>
  <c r="E8" i="5"/>
  <c r="F8" i="5"/>
  <c r="D11" i="4"/>
  <c r="C11" i="4"/>
  <c r="G8" i="5" l="1"/>
  <c r="E9" i="1" s="1"/>
  <c r="E8" i="1"/>
  <c r="F22" i="2"/>
  <c r="C7" i="1"/>
  <c r="G22" i="2" l="1"/>
  <c r="E7" i="1" s="1"/>
  <c r="D9" i="1"/>
  <c r="D8" i="1"/>
  <c r="D7" i="1"/>
  <c r="C8" i="1"/>
  <c r="C8" i="5" l="1"/>
  <c r="C9" i="1" s="1"/>
  <c r="I8" i="1" l="1"/>
  <c r="J7" i="1"/>
  <c r="I7" i="1"/>
  <c r="E10" i="1"/>
  <c r="D10" i="1"/>
  <c r="F10" i="1" l="1"/>
  <c r="G10" i="1"/>
  <c r="H10" i="1"/>
  <c r="K8" i="1"/>
  <c r="K7" i="1"/>
  <c r="K9" i="1"/>
  <c r="J8" i="1"/>
  <c r="J9" i="1"/>
  <c r="I9" i="1"/>
  <c r="I10" i="1" s="1"/>
  <c r="J10" i="1" l="1"/>
  <c r="K10" i="1"/>
</calcChain>
</file>

<file path=xl/sharedStrings.xml><?xml version="1.0" encoding="utf-8"?>
<sst xmlns="http://schemas.openxmlformats.org/spreadsheetml/2006/main" count="67" uniqueCount="42">
  <si>
    <t>NN</t>
  </si>
  <si>
    <t xml:space="preserve">Արագածոտնի մարզի ընդհանուր իրավասության դատարան </t>
  </si>
  <si>
    <t xml:space="preserve">Արարատի և Վայոց Ձորի մարզերի ընդհանուր իրավասության դատարան </t>
  </si>
  <si>
    <t xml:space="preserve">Արմավիրի մարզի ընդհանուր իրավասության դատարան </t>
  </si>
  <si>
    <t xml:space="preserve">Գեղարքունիքի մարզի ընդհանուր իրավասության դատարան </t>
  </si>
  <si>
    <t xml:space="preserve">Լոռու մարզի ընդհանուր իրավասության դատարան </t>
  </si>
  <si>
    <t xml:space="preserve">Կոտայքի մարզի ընդհանուր իրավասության դատարան </t>
  </si>
  <si>
    <t xml:space="preserve">Շիրակի մարզի ընդհանուր իրավասության դատարան </t>
  </si>
  <si>
    <t xml:space="preserve">Սյունիքի մարզի ընդհանուր իրավասության դատարան </t>
  </si>
  <si>
    <t xml:space="preserve">Տավուշի մարզի ընդհանուր իրավասության դատարան </t>
  </si>
  <si>
    <t>Ընդհանուր իրավասության դատարաններ</t>
  </si>
  <si>
    <t>Ընդամենը</t>
  </si>
  <si>
    <t>Վարչական դատարան</t>
  </si>
  <si>
    <t>Հ/Հ</t>
  </si>
  <si>
    <t xml:space="preserve">Դատարանի ճշտված բյուջեն </t>
  </si>
  <si>
    <t>Դատարանի ֆինանսական ծախսը (կատարողական)</t>
  </si>
  <si>
    <t>Դատավորի մեկ ամսվա միջին աշխատավարձը</t>
  </si>
  <si>
    <t>Վճռաբեկ դատարան</t>
  </si>
  <si>
    <t>Վերաքննիչ քաղաքացիական դատարան</t>
  </si>
  <si>
    <t>Վերաքննիչ քրեական դատարան</t>
  </si>
  <si>
    <t>Դրամարկղային ծախս</t>
  </si>
  <si>
    <t>Երևան քաղաքի ընդհանուր իրավասության դատարան</t>
  </si>
  <si>
    <t>Սնանկության դատարան</t>
  </si>
  <si>
    <t>Վերաքննիչ վարչական դատարան</t>
  </si>
  <si>
    <t>Դատավորների ամսական աշխատավարձի ֆոնդ</t>
  </si>
  <si>
    <t>Դատավորների քանակ</t>
  </si>
  <si>
    <t xml:space="preserve">Տեղեկանք </t>
  </si>
  <si>
    <t>հազար դրամ</t>
  </si>
  <si>
    <t>Համեմատական /ավելացում/+/, կամ նվազեցում/-/ նախորդ հաշվետու տարվա նկատմամբ/</t>
  </si>
  <si>
    <t>Դատարանների դասակարգումը ըստ ատյանների</t>
  </si>
  <si>
    <t xml:space="preserve">
Դատարանի ճշտված բյուջեն </t>
  </si>
  <si>
    <t>Դատարանի ճշտված բյուջեն</t>
  </si>
  <si>
    <t>Վերաքննիչ դատարաններ</t>
  </si>
  <si>
    <t>2022թ տարեկան</t>
  </si>
  <si>
    <t>Հակակոռուպցիոն դատարան</t>
  </si>
  <si>
    <t>Եղեգնաձորի նստավայր</t>
  </si>
  <si>
    <t>Վերաքննիչ հակակոռուպցիոն դատարան</t>
  </si>
  <si>
    <t>Երևան քաղաքիընդհանուր իրավասության  քրեական դատարան</t>
  </si>
  <si>
    <t>Երևան քաղաքի ընդհանուր իրավասության քաղաքացիական դատարան</t>
  </si>
  <si>
    <t>2023թ տարեկան</t>
  </si>
  <si>
    <t xml:space="preserve">2023, 2022 թվականների դատարանների բյուջեի, ֆինանսական ծախսերի, ինչպես նաև ըստ դատարանների դատավորների մեկ ամսվա միջին աշխատավարձի վերաբերյալ </t>
  </si>
  <si>
    <t>Առաջին ատյանի ընդհանուր իրավասության և մասնագիտացված դատարաններ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</si>
</sst>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 Armenian"/>
      <family val="2"/>
    </font>
    <font>
      <b/>
      <sz val="11"/>
      <color theme="1"/>
      <name val="GHEA Grapalat"/>
      <family val="3"/>
    </font>
    <font>
      <b/>
      <sz val="10"/>
      <name val="GHEA Grapalat"/>
      <family val="3"/>
    </font>
    <font>
      <b/>
      <sz val="16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1" xfId="0" applyNumberFormat="1" applyFont="1" applyFill="1" applyBorder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A2" sqref="A2:K2"/>
    </sheetView>
  </sheetViews>
  <sheetFormatPr defaultRowHeight="16.5"/>
  <cols>
    <col min="1" max="1" width="4.7109375" style="9" customWidth="1"/>
    <col min="2" max="2" width="35.42578125" style="9" customWidth="1"/>
    <col min="3" max="3" width="16.28515625" style="9" bestFit="1" customWidth="1"/>
    <col min="4" max="4" width="20" style="9" bestFit="1" customWidth="1"/>
    <col min="5" max="5" width="15.140625" style="9" customWidth="1"/>
    <col min="6" max="6" width="16.28515625" style="9" bestFit="1" customWidth="1"/>
    <col min="7" max="7" width="20" style="9" bestFit="1" customWidth="1"/>
    <col min="8" max="8" width="15.140625" style="9" customWidth="1"/>
    <col min="9" max="9" width="16" style="9" bestFit="1" customWidth="1"/>
    <col min="10" max="10" width="17.42578125" style="9" customWidth="1"/>
    <col min="11" max="11" width="15.140625" style="9" customWidth="1"/>
    <col min="12" max="16384" width="9.140625" style="9"/>
  </cols>
  <sheetData>
    <row r="1" spans="1:11" ht="29.25" customHeight="1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0" customHeight="1">
      <c r="A2" s="28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4" spans="1:11">
      <c r="K4" s="4" t="s">
        <v>27</v>
      </c>
    </row>
    <row r="5" spans="1:11" ht="59.25" customHeight="1">
      <c r="A5" s="26" t="s">
        <v>0</v>
      </c>
      <c r="B5" s="22" t="s">
        <v>39</v>
      </c>
      <c r="C5" s="22"/>
      <c r="D5" s="22"/>
      <c r="E5" s="22"/>
      <c r="F5" s="22" t="s">
        <v>33</v>
      </c>
      <c r="G5" s="22"/>
      <c r="H5" s="22"/>
      <c r="I5" s="23" t="s">
        <v>28</v>
      </c>
      <c r="J5" s="24"/>
      <c r="K5" s="25"/>
    </row>
    <row r="6" spans="1:11" ht="77.25" customHeight="1">
      <c r="A6" s="27"/>
      <c r="B6" s="3" t="s">
        <v>29</v>
      </c>
      <c r="C6" s="10" t="s">
        <v>30</v>
      </c>
      <c r="D6" s="10" t="s">
        <v>15</v>
      </c>
      <c r="E6" s="3" t="s">
        <v>16</v>
      </c>
      <c r="F6" s="10" t="s">
        <v>14</v>
      </c>
      <c r="G6" s="10" t="s">
        <v>15</v>
      </c>
      <c r="H6" s="3" t="s">
        <v>16</v>
      </c>
      <c r="I6" s="10" t="s">
        <v>31</v>
      </c>
      <c r="J6" s="10" t="s">
        <v>15</v>
      </c>
      <c r="K6" s="3" t="s">
        <v>16</v>
      </c>
    </row>
    <row r="7" spans="1:11" ht="68.25" customHeight="1">
      <c r="A7" s="2">
        <v>1</v>
      </c>
      <c r="B7" s="11" t="s">
        <v>41</v>
      </c>
      <c r="C7" s="12">
        <f>+'1-ին ատյան'!C22</f>
        <v>8984693.4000000004</v>
      </c>
      <c r="D7" s="12">
        <f>+'1-ին ատյան'!D22</f>
        <v>8983118.0099999998</v>
      </c>
      <c r="E7" s="12">
        <f>+'1-ին ատյան'!G22</f>
        <v>980.53046058091286</v>
      </c>
      <c r="F7" s="12">
        <v>7746442.5</v>
      </c>
      <c r="G7" s="12">
        <v>7595353.1799999997</v>
      </c>
      <c r="H7" s="12">
        <v>803.16852529411767</v>
      </c>
      <c r="I7" s="12">
        <f>C7-F7</f>
        <v>1238250.9000000004</v>
      </c>
      <c r="J7" s="12">
        <f>D7-G7</f>
        <v>1387764.83</v>
      </c>
      <c r="K7" s="12">
        <f t="shared" ref="I7:K9" si="0">E7-H7</f>
        <v>177.36193528679519</v>
      </c>
    </row>
    <row r="8" spans="1:11" ht="24.75" customHeight="1">
      <c r="A8" s="2">
        <v>2</v>
      </c>
      <c r="B8" s="11" t="s">
        <v>32</v>
      </c>
      <c r="C8" s="12">
        <f>+վերաքննիչ!C11</f>
        <v>2087921.1999999997</v>
      </c>
      <c r="D8" s="12">
        <f>+վերաքննիչ!D11</f>
        <v>2087856.15</v>
      </c>
      <c r="E8" s="12">
        <f>+վերաքննիչ!G11</f>
        <v>1231.5859230769231</v>
      </c>
      <c r="F8" s="12">
        <v>1781634.2000000002</v>
      </c>
      <c r="G8" s="12">
        <v>1739814.4100000001</v>
      </c>
      <c r="H8" s="12">
        <v>1006.2870276923077</v>
      </c>
      <c r="I8" s="12">
        <f>C8-F8</f>
        <v>306286.99999999953</v>
      </c>
      <c r="J8" s="12">
        <f t="shared" si="0"/>
        <v>348041.73999999976</v>
      </c>
      <c r="K8" s="12">
        <f t="shared" si="0"/>
        <v>225.29889538461543</v>
      </c>
    </row>
    <row r="9" spans="1:11" ht="20.25" customHeight="1">
      <c r="A9" s="2">
        <v>3</v>
      </c>
      <c r="B9" s="13" t="s">
        <v>17</v>
      </c>
      <c r="C9" s="12">
        <f>+վճռաբեկ!C8</f>
        <v>1229712.0999999999</v>
      </c>
      <c r="D9" s="12">
        <f>+վճռաբեկ!D8</f>
        <v>1229382.82</v>
      </c>
      <c r="E9" s="12">
        <f>+վճռաբեկ!G8</f>
        <v>1733.0496333333333</v>
      </c>
      <c r="F9" s="12">
        <v>930803.7</v>
      </c>
      <c r="G9" s="12">
        <v>899518.23</v>
      </c>
      <c r="H9" s="12">
        <v>1418.0085799999999</v>
      </c>
      <c r="I9" s="12">
        <f t="shared" si="0"/>
        <v>298908.39999999991</v>
      </c>
      <c r="J9" s="12">
        <f t="shared" si="0"/>
        <v>329864.59000000008</v>
      </c>
      <c r="K9" s="12">
        <f t="shared" si="0"/>
        <v>315.04105333333337</v>
      </c>
    </row>
    <row r="10" spans="1:11" ht="22.5" customHeight="1">
      <c r="A10" s="14"/>
      <c r="B10" s="13" t="s">
        <v>11</v>
      </c>
      <c r="C10" s="15">
        <f>SUM(C7:C9)</f>
        <v>12302326.699999999</v>
      </c>
      <c r="D10" s="15">
        <f>SUM(D7:D9)</f>
        <v>12300356.98</v>
      </c>
      <c r="E10" s="15">
        <f>SUM(E7:E9)</f>
        <v>3945.1660169911693</v>
      </c>
      <c r="F10" s="15">
        <f t="shared" ref="F10:K10" si="1">SUM(F7:F9)</f>
        <v>10458880.399999999</v>
      </c>
      <c r="G10" s="15">
        <f t="shared" si="1"/>
        <v>10234685.82</v>
      </c>
      <c r="H10" s="15">
        <f t="shared" si="1"/>
        <v>3227.4641329864253</v>
      </c>
      <c r="I10" s="15">
        <f t="shared" si="1"/>
        <v>1843446.2999999998</v>
      </c>
      <c r="J10" s="15">
        <f t="shared" si="1"/>
        <v>2065671.16</v>
      </c>
      <c r="K10" s="15">
        <f t="shared" si="1"/>
        <v>717.70188400474399</v>
      </c>
    </row>
    <row r="11" spans="1:11" ht="5.25" customHeight="1"/>
  </sheetData>
  <mergeCells count="6">
    <mergeCell ref="A1:K1"/>
    <mergeCell ref="B5:E5"/>
    <mergeCell ref="F5:H5"/>
    <mergeCell ref="I5:K5"/>
    <mergeCell ref="A5:A6"/>
    <mergeCell ref="A2:K2"/>
  </mergeCells>
  <pageMargins left="0.24" right="0.25" top="0.44" bottom="0.75" header="0.3" footer="0.3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2"/>
  <sheetViews>
    <sheetView topLeftCell="B1" workbookViewId="0">
      <selection activeCell="D15" sqref="D15"/>
    </sheetView>
  </sheetViews>
  <sheetFormatPr defaultRowHeight="16.5"/>
  <cols>
    <col min="1" max="1" width="6.85546875" style="4" customWidth="1"/>
    <col min="2" max="2" width="26.85546875" style="4" customWidth="1"/>
    <col min="3" max="3" width="18" style="19" customWidth="1"/>
    <col min="4" max="6" width="20.28515625" style="4" customWidth="1"/>
    <col min="7" max="7" width="19" style="4" customWidth="1"/>
    <col min="8" max="8" width="14.28515625" style="4" bestFit="1" customWidth="1"/>
    <col min="9" max="16384" width="9.140625" style="4"/>
  </cols>
  <sheetData>
    <row r="4" spans="1:7">
      <c r="D4" s="4" t="s">
        <v>20</v>
      </c>
    </row>
    <row r="6" spans="1:7" ht="66">
      <c r="A6" s="6" t="s">
        <v>13</v>
      </c>
      <c r="B6" s="3" t="s">
        <v>10</v>
      </c>
      <c r="C6" s="20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7" ht="42.75">
      <c r="A7" s="6">
        <v>1</v>
      </c>
      <c r="B7" s="5" t="s">
        <v>21</v>
      </c>
      <c r="C7" s="8">
        <v>1078019.5000000002</v>
      </c>
      <c r="D7" s="8">
        <v>1078019.1399999999</v>
      </c>
      <c r="E7" s="8"/>
      <c r="F7" s="8"/>
      <c r="G7" s="7"/>
    </row>
    <row r="8" spans="1:7" ht="42.75">
      <c r="A8" s="6">
        <v>2</v>
      </c>
      <c r="B8" s="5" t="s">
        <v>1</v>
      </c>
      <c r="C8" s="8">
        <v>321562.7</v>
      </c>
      <c r="D8" s="8">
        <v>321504.78999999998</v>
      </c>
      <c r="E8" s="8">
        <v>8027365</v>
      </c>
      <c r="F8" s="8">
        <v>8</v>
      </c>
      <c r="G8" s="7"/>
    </row>
    <row r="9" spans="1:7" ht="42.75">
      <c r="A9" s="6">
        <v>3</v>
      </c>
      <c r="B9" s="5" t="s">
        <v>2</v>
      </c>
      <c r="C9" s="8">
        <v>541733.49999999988</v>
      </c>
      <c r="D9" s="8">
        <v>541713.09</v>
      </c>
      <c r="E9" s="8">
        <v>12166339</v>
      </c>
      <c r="F9" s="8">
        <v>13</v>
      </c>
      <c r="G9" s="7"/>
    </row>
    <row r="10" spans="1:7" ht="42.75">
      <c r="A10" s="6">
        <v>4</v>
      </c>
      <c r="B10" s="5" t="s">
        <v>3</v>
      </c>
      <c r="C10" s="8">
        <v>458266.4</v>
      </c>
      <c r="D10" s="8">
        <v>458254.16</v>
      </c>
      <c r="E10" s="8">
        <v>10568064</v>
      </c>
      <c r="F10" s="8">
        <v>11</v>
      </c>
      <c r="G10" s="7"/>
    </row>
    <row r="11" spans="1:7" ht="42.75">
      <c r="A11" s="6">
        <v>5</v>
      </c>
      <c r="B11" s="5" t="s">
        <v>4</v>
      </c>
      <c r="C11" s="8">
        <v>411493.6</v>
      </c>
      <c r="D11" s="8">
        <v>411337.47</v>
      </c>
      <c r="E11" s="8">
        <v>10360192</v>
      </c>
      <c r="F11" s="8">
        <v>11</v>
      </c>
      <c r="G11" s="7"/>
    </row>
    <row r="12" spans="1:7" ht="28.5">
      <c r="A12" s="6">
        <v>6</v>
      </c>
      <c r="B12" s="5" t="s">
        <v>5</v>
      </c>
      <c r="C12" s="8">
        <v>568187.50000000012</v>
      </c>
      <c r="D12" s="8">
        <v>567924.37</v>
      </c>
      <c r="E12" s="8">
        <v>13377530</v>
      </c>
      <c r="F12" s="8">
        <v>14</v>
      </c>
      <c r="G12" s="7"/>
    </row>
    <row r="13" spans="1:7" ht="42.75">
      <c r="A13" s="6">
        <v>7</v>
      </c>
      <c r="B13" s="5" t="s">
        <v>6</v>
      </c>
      <c r="C13" s="8">
        <v>484041.10000000015</v>
      </c>
      <c r="D13" s="8">
        <v>484030.76</v>
      </c>
      <c r="E13" s="8">
        <v>10944128</v>
      </c>
      <c r="F13" s="8">
        <v>12</v>
      </c>
      <c r="G13" s="7"/>
    </row>
    <row r="14" spans="1:7" ht="28.5">
      <c r="A14" s="6">
        <v>8</v>
      </c>
      <c r="B14" s="5" t="s">
        <v>7</v>
      </c>
      <c r="C14" s="8">
        <v>540420.9</v>
      </c>
      <c r="D14" s="8">
        <v>540398.64</v>
      </c>
      <c r="E14" s="8">
        <v>12681139</v>
      </c>
      <c r="F14" s="8">
        <v>14</v>
      </c>
      <c r="G14" s="7"/>
    </row>
    <row r="15" spans="1:7" ht="42.75">
      <c r="A15" s="6">
        <v>9</v>
      </c>
      <c r="B15" s="5" t="s">
        <v>8</v>
      </c>
      <c r="C15" s="8">
        <v>384775.70000000007</v>
      </c>
      <c r="D15" s="8">
        <v>384733.68</v>
      </c>
      <c r="E15" s="8">
        <v>11047044</v>
      </c>
      <c r="F15" s="8">
        <v>12</v>
      </c>
      <c r="G15" s="7"/>
    </row>
    <row r="16" spans="1:7" ht="42.75">
      <c r="A16" s="6">
        <v>10</v>
      </c>
      <c r="B16" s="5" t="s">
        <v>9</v>
      </c>
      <c r="C16" s="8">
        <v>352091.89999999997</v>
      </c>
      <c r="D16" s="8">
        <v>352069.21</v>
      </c>
      <c r="E16" s="8">
        <v>7352596</v>
      </c>
      <c r="F16" s="8">
        <v>8</v>
      </c>
      <c r="G16" s="7"/>
    </row>
    <row r="17" spans="1:7">
      <c r="A17" s="6">
        <v>11</v>
      </c>
      <c r="B17" s="5" t="s">
        <v>12</v>
      </c>
      <c r="C17" s="8">
        <v>803170.20000000007</v>
      </c>
      <c r="D17" s="8">
        <v>803159.99</v>
      </c>
      <c r="E17" s="8">
        <v>22613440</v>
      </c>
      <c r="F17" s="8">
        <v>24</v>
      </c>
      <c r="G17" s="7"/>
    </row>
    <row r="18" spans="1:7">
      <c r="A18" s="16">
        <v>12</v>
      </c>
      <c r="B18" s="5" t="s">
        <v>22</v>
      </c>
      <c r="C18" s="8">
        <v>591357.39999999991</v>
      </c>
      <c r="D18" s="8">
        <v>591293.9</v>
      </c>
      <c r="E18" s="8">
        <v>18172544</v>
      </c>
      <c r="F18" s="8">
        <v>18</v>
      </c>
      <c r="G18" s="7"/>
    </row>
    <row r="19" spans="1:7" ht="28.5">
      <c r="A19" s="17">
        <v>13</v>
      </c>
      <c r="B19" s="5" t="s">
        <v>34</v>
      </c>
      <c r="C19" s="8">
        <v>554392.19999999995</v>
      </c>
      <c r="D19" s="8">
        <v>554388.06999999995</v>
      </c>
      <c r="E19" s="8">
        <v>20552064</v>
      </c>
      <c r="F19" s="8">
        <v>15</v>
      </c>
      <c r="G19" s="7"/>
    </row>
    <row r="20" spans="1:7" ht="57">
      <c r="A20" s="17">
        <v>1</v>
      </c>
      <c r="B20" s="5" t="s">
        <v>38</v>
      </c>
      <c r="C20" s="8">
        <v>818760.79999999993</v>
      </c>
      <c r="D20" s="8">
        <v>818521</v>
      </c>
      <c r="E20" s="8">
        <v>39323786</v>
      </c>
      <c r="F20" s="8">
        <v>39</v>
      </c>
      <c r="G20" s="7"/>
    </row>
    <row r="21" spans="1:7" ht="42.75">
      <c r="A21" s="17">
        <v>1</v>
      </c>
      <c r="B21" s="5" t="s">
        <v>37</v>
      </c>
      <c r="C21" s="8">
        <v>1076419.9999999998</v>
      </c>
      <c r="D21" s="8">
        <v>1075769.74</v>
      </c>
      <c r="E21" s="8">
        <v>39121610</v>
      </c>
      <c r="F21" s="8">
        <v>42</v>
      </c>
      <c r="G21" s="7"/>
    </row>
    <row r="22" spans="1:7">
      <c r="A22" s="2"/>
      <c r="B22" s="5" t="s">
        <v>11</v>
      </c>
      <c r="C22" s="8">
        <f>SUM(C7:C21)</f>
        <v>8984693.4000000004</v>
      </c>
      <c r="D22" s="7">
        <f>SUM(D7:D21)</f>
        <v>8983118.0099999998</v>
      </c>
      <c r="E22" s="7">
        <f>SUM(E7:E21)</f>
        <v>236307841</v>
      </c>
      <c r="F22" s="7">
        <f>SUM(F7:F21)</f>
        <v>241</v>
      </c>
      <c r="G22" s="7">
        <f>+E22/F22/1000</f>
        <v>980.53046058091286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9"/>
  <sheetViews>
    <sheetView topLeftCell="B1" workbookViewId="0">
      <selection activeCell="D15" sqref="D15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16384" width="9.140625" style="4"/>
  </cols>
  <sheetData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7" ht="42.75">
      <c r="A7" s="6">
        <v>1</v>
      </c>
      <c r="B7" s="5" t="s">
        <v>18</v>
      </c>
      <c r="C7" s="8">
        <v>773147.09999999986</v>
      </c>
      <c r="D7" s="8">
        <v>773111.76</v>
      </c>
      <c r="E7" s="8">
        <v>22617862</v>
      </c>
      <c r="F7" s="8">
        <v>19</v>
      </c>
      <c r="G7" s="7">
        <f t="shared" ref="G7:G9" si="0">+E7/F7/1000</f>
        <v>1190.4137894736843</v>
      </c>
    </row>
    <row r="8" spans="1:7" ht="28.5">
      <c r="A8" s="6">
        <v>2</v>
      </c>
      <c r="B8" s="5" t="s">
        <v>19</v>
      </c>
      <c r="C8" s="8">
        <v>867345.5</v>
      </c>
      <c r="D8" s="8">
        <v>867324.98</v>
      </c>
      <c r="E8" s="8">
        <v>23917640</v>
      </c>
      <c r="F8" s="8">
        <v>21</v>
      </c>
      <c r="G8" s="7">
        <f t="shared" si="0"/>
        <v>1138.9352380952382</v>
      </c>
    </row>
    <row r="9" spans="1:7" ht="28.5">
      <c r="A9" s="6">
        <v>3</v>
      </c>
      <c r="B9" s="5" t="s">
        <v>23</v>
      </c>
      <c r="C9" s="8">
        <v>447428.6</v>
      </c>
      <c r="D9" s="8">
        <v>447419.41</v>
      </c>
      <c r="E9" s="8">
        <v>14974383</v>
      </c>
      <c r="F9" s="8">
        <v>13</v>
      </c>
      <c r="G9" s="7">
        <f t="shared" si="0"/>
        <v>1151.8756153846155</v>
      </c>
    </row>
    <row r="10" spans="1:7" ht="42.75">
      <c r="A10" s="17">
        <v>4</v>
      </c>
      <c r="B10" s="5" t="s">
        <v>36</v>
      </c>
      <c r="C10" s="8"/>
      <c r="D10" s="8"/>
      <c r="E10" s="8">
        <v>18543200</v>
      </c>
      <c r="F10" s="8">
        <v>12</v>
      </c>
      <c r="G10" s="7">
        <f t="shared" ref="G10" si="1">+E10/F10/1000</f>
        <v>1545.2666666666667</v>
      </c>
    </row>
    <row r="11" spans="1:7">
      <c r="A11" s="2"/>
      <c r="B11" s="5" t="s">
        <v>11</v>
      </c>
      <c r="C11" s="7">
        <f>SUM(C7:C9)</f>
        <v>2087921.1999999997</v>
      </c>
      <c r="D11" s="7">
        <f t="shared" ref="D11" si="2">SUM(D7:D9)</f>
        <v>2087856.15</v>
      </c>
      <c r="E11" s="7">
        <f>SUM(E7:E10)</f>
        <v>80053085</v>
      </c>
      <c r="F11" s="7">
        <f>SUM(F7:F10)</f>
        <v>65</v>
      </c>
      <c r="G11" s="7">
        <f>+E11/F11/1000</f>
        <v>1231.5859230769231</v>
      </c>
    </row>
    <row r="19" spans="2:2">
      <c r="B19" s="18" t="s">
        <v>35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workbookViewId="0">
      <selection activeCell="D15" sqref="D15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16384" width="9.140625" style="4"/>
  </cols>
  <sheetData>
    <row r="3" spans="1:7">
      <c r="A3" s="29"/>
      <c r="B3" s="29"/>
      <c r="C3" s="29"/>
      <c r="D3" s="29"/>
      <c r="E3" s="29"/>
      <c r="F3" s="29"/>
      <c r="G3" s="29"/>
    </row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7">
      <c r="A7" s="6">
        <v>1</v>
      </c>
      <c r="B7" s="1" t="s">
        <v>17</v>
      </c>
      <c r="C7" s="8">
        <v>1229712.0999999999</v>
      </c>
      <c r="D7" s="8">
        <v>1229382.82</v>
      </c>
      <c r="E7" s="8">
        <v>51991489</v>
      </c>
      <c r="F7" s="8">
        <v>30</v>
      </c>
      <c r="G7" s="7">
        <f>+E7/F7/1000</f>
        <v>1733.0496333333333</v>
      </c>
    </row>
    <row r="8" spans="1:7">
      <c r="A8" s="2"/>
      <c r="B8" s="5" t="s">
        <v>11</v>
      </c>
      <c r="C8" s="7">
        <f>SUM(C7:C7)</f>
        <v>1229712.0999999999</v>
      </c>
      <c r="D8" s="7">
        <f t="shared" ref="D8:F8" si="0">SUM(D7:D7)</f>
        <v>1229382.82</v>
      </c>
      <c r="E8" s="7">
        <f t="shared" si="0"/>
        <v>51991489</v>
      </c>
      <c r="F8" s="7">
        <f t="shared" si="0"/>
        <v>30</v>
      </c>
      <c r="G8" s="7">
        <f>+E8/F8/1000</f>
        <v>1733.0496333333333</v>
      </c>
    </row>
  </sheetData>
  <mergeCells count="1">
    <mergeCell ref="A3:G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5" sqref="G3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1-ին ատյան</vt:lpstr>
      <vt:lpstr>վերաքննիչ</vt:lpstr>
      <vt:lpstr>վճռաբեկ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2024-02-01T05:54:51Z</dcterms:modified>
</cp:coreProperties>
</file>