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2026-2028 MJCC ev 2026 byujetayin hayt\2026-2028 MJCC ev 2026 byujetayin hayt\Caxsayin dzevachap\"/>
    </mc:Choice>
  </mc:AlternateContent>
  <bookViews>
    <workbookView xWindow="0" yWindow="0" windowWidth="14385" windowHeight="11925" firstSheet="18" activeTab="19"/>
  </bookViews>
  <sheets>
    <sheet name="ԲԴԽ" sheetId="2" r:id="rId1"/>
    <sheet name="Վճռաբեկ" sheetId="3" r:id="rId2"/>
    <sheet name="Վեր.քաղ." sheetId="5" r:id="rId3"/>
    <sheet name="Վեր.քր." sheetId="6" r:id="rId4"/>
    <sheet name="Վեր.վարչ." sheetId="7" r:id="rId5"/>
    <sheet name="Վարչական" sheetId="8" r:id="rId6"/>
    <sheet name="Արագածոտն" sheetId="11" r:id="rId7"/>
    <sheet name="Արարատ" sheetId="12" r:id="rId8"/>
    <sheet name="Արմավիր" sheetId="13" r:id="rId9"/>
    <sheet name="Գեղարքունիք" sheetId="14" r:id="rId10"/>
    <sheet name="Լոռի" sheetId="15" r:id="rId11"/>
    <sheet name="Կոտայք" sheetId="16" r:id="rId12"/>
    <sheet name="Շիրակ" sheetId="17" r:id="rId13"/>
    <sheet name="Սյունիք" sheetId="18" r:id="rId14"/>
    <sheet name="Տավուշ" sheetId="19" r:id="rId15"/>
    <sheet name="Սնանկ" sheetId="9" r:id="rId16"/>
    <sheet name="Հակակոռուպցիոն" sheetId="20" r:id="rId17"/>
    <sheet name="Վերաքննիչ հակակոռուպցիոն" sheetId="21" r:id="rId18"/>
    <sheet name="Երևան քաղ" sheetId="22" r:id="rId19"/>
    <sheet name="Երևան քր" sheetId="23" r:id="rId20"/>
  </sheets>
  <definedNames>
    <definedName name="_xlnm.Print_Area" localSheetId="7">Արարատ!$A$1:$O$66</definedName>
    <definedName name="_xlnm.Print_Area" localSheetId="8">Արմավիր!$A$1:$O$60</definedName>
    <definedName name="_xlnm.Print_Area" localSheetId="9">Գեղարքունիք!$A$1:$O$60</definedName>
    <definedName name="_xlnm.Print_Area" localSheetId="18">'Երևան քաղ'!$A$1:$O$60</definedName>
    <definedName name="_xlnm.Print_Area" localSheetId="19">'Երևան քր'!$A$1:$O$60</definedName>
    <definedName name="_xlnm.Print_Area" localSheetId="11">Կոտայք!$A$1:$O$60</definedName>
    <definedName name="_xlnm.Print_Area" localSheetId="16">Հակակոռուպցիոն!$A$1:$O$62</definedName>
    <definedName name="_xlnm.Print_Area" localSheetId="13">Սյունիք!$A$1:$O$60</definedName>
    <definedName name="_xlnm.Print_Area" localSheetId="15">Սնանկ!$A$1:$O$62</definedName>
    <definedName name="_xlnm.Print_Area" localSheetId="5">Վարչական!$A$1:$O$48</definedName>
    <definedName name="_xlnm.Print_Area" localSheetId="4">Վեր.վարչ.!$A$1:$O$30</definedName>
    <definedName name="_xlnm.Print_Area" localSheetId="2">Վեր.քաղ.!$A$1:$O$48</definedName>
    <definedName name="_xlnm.Print_Area" localSheetId="3">Վեր.քր.!$A$1:$O$60</definedName>
    <definedName name="_xlnm.Print_Area" localSheetId="17">'Վերաքննիչ հակակոռուպցիոն'!$A$1:$O$62</definedName>
    <definedName name="_xlnm.Print_Area" localSheetId="1">Վճռաբեկ!$A$1:$O$60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" i="2" l="1"/>
  <c r="L77" i="2"/>
  <c r="M197" i="2"/>
  <c r="L197" i="2"/>
  <c r="I197" i="2"/>
  <c r="Q197" i="2" s="1"/>
  <c r="F197" i="2"/>
  <c r="O197" i="2" l="1"/>
  <c r="O100" i="2" l="1"/>
  <c r="M100" i="2"/>
  <c r="O53" i="2"/>
  <c r="M53" i="2"/>
  <c r="L43" i="2"/>
  <c r="O48" i="2"/>
  <c r="M48" i="2"/>
  <c r="M49" i="2"/>
  <c r="O49" i="2"/>
  <c r="I364" i="2" l="1"/>
  <c r="I363" i="2"/>
  <c r="I242" i="2"/>
  <c r="I243" i="2"/>
  <c r="I244" i="2"/>
  <c r="I245" i="2"/>
  <c r="I246" i="2"/>
  <c r="I247" i="2"/>
  <c r="I248" i="2"/>
  <c r="I249" i="2"/>
  <c r="I250" i="2"/>
  <c r="I240" i="2"/>
  <c r="I241" i="2"/>
  <c r="O88" i="2" l="1"/>
  <c r="M88" i="2"/>
  <c r="M395" i="2" l="1"/>
  <c r="L395" i="2"/>
  <c r="I395" i="2"/>
  <c r="Q395" i="2" s="1"/>
  <c r="F395" i="2"/>
  <c r="M390" i="2"/>
  <c r="L390" i="2"/>
  <c r="I390" i="2"/>
  <c r="Q390" i="2" s="1"/>
  <c r="F390" i="2"/>
  <c r="M373" i="2"/>
  <c r="L373" i="2"/>
  <c r="I373" i="2"/>
  <c r="Q373" i="2" s="1"/>
  <c r="F373" i="2"/>
  <c r="O395" i="2" l="1"/>
  <c r="O390" i="2"/>
  <c r="O373" i="2"/>
  <c r="M335" i="2" l="1"/>
  <c r="L335" i="2"/>
  <c r="I335" i="2"/>
  <c r="Q335" i="2" s="1"/>
  <c r="F335" i="2"/>
  <c r="M260" i="2"/>
  <c r="L260" i="2"/>
  <c r="I260" i="2"/>
  <c r="Q260" i="2" s="1"/>
  <c r="F260" i="2"/>
  <c r="M258" i="2"/>
  <c r="L258" i="2"/>
  <c r="I258" i="2"/>
  <c r="Q258" i="2" s="1"/>
  <c r="F258" i="2"/>
  <c r="M305" i="2"/>
  <c r="L305" i="2"/>
  <c r="I305" i="2"/>
  <c r="Q305" i="2" s="1"/>
  <c r="F305" i="2"/>
  <c r="M304" i="2"/>
  <c r="L304" i="2"/>
  <c r="I304" i="2"/>
  <c r="Q304" i="2" s="1"/>
  <c r="F304" i="2"/>
  <c r="M303" i="2"/>
  <c r="L303" i="2"/>
  <c r="I303" i="2"/>
  <c r="Q303" i="2" s="1"/>
  <c r="F303" i="2"/>
  <c r="M302" i="2"/>
  <c r="L302" i="2"/>
  <c r="I302" i="2"/>
  <c r="Q302" i="2" s="1"/>
  <c r="F302" i="2"/>
  <c r="M300" i="2"/>
  <c r="L300" i="2"/>
  <c r="I300" i="2"/>
  <c r="Q300" i="2" s="1"/>
  <c r="F300" i="2"/>
  <c r="M296" i="2"/>
  <c r="L296" i="2"/>
  <c r="I296" i="2"/>
  <c r="Q296" i="2" s="1"/>
  <c r="F296" i="2"/>
  <c r="M295" i="2"/>
  <c r="L295" i="2"/>
  <c r="I295" i="2"/>
  <c r="Q295" i="2" s="1"/>
  <c r="F295" i="2"/>
  <c r="M294" i="2"/>
  <c r="L294" i="2"/>
  <c r="I294" i="2"/>
  <c r="Q294" i="2" s="1"/>
  <c r="F294" i="2"/>
  <c r="M293" i="2"/>
  <c r="L293" i="2"/>
  <c r="I293" i="2"/>
  <c r="Q293" i="2" s="1"/>
  <c r="F293" i="2"/>
  <c r="M292" i="2"/>
  <c r="L292" i="2"/>
  <c r="I292" i="2"/>
  <c r="Q292" i="2" s="1"/>
  <c r="F292" i="2"/>
  <c r="M289" i="2"/>
  <c r="L289" i="2"/>
  <c r="I289" i="2"/>
  <c r="Q289" i="2" s="1"/>
  <c r="F289" i="2"/>
  <c r="M288" i="2"/>
  <c r="L288" i="2"/>
  <c r="I288" i="2"/>
  <c r="Q288" i="2" s="1"/>
  <c r="F288" i="2"/>
  <c r="M287" i="2"/>
  <c r="L287" i="2"/>
  <c r="I287" i="2"/>
  <c r="Q287" i="2" s="1"/>
  <c r="F287" i="2"/>
  <c r="M275" i="2"/>
  <c r="L275" i="2"/>
  <c r="I275" i="2"/>
  <c r="Q275" i="2" s="1"/>
  <c r="F275" i="2"/>
  <c r="M282" i="2"/>
  <c r="L282" i="2"/>
  <c r="I282" i="2"/>
  <c r="Q282" i="2" s="1"/>
  <c r="F282" i="2"/>
  <c r="M274" i="2"/>
  <c r="L274" i="2"/>
  <c r="I274" i="2"/>
  <c r="Q274" i="2" s="1"/>
  <c r="F274" i="2"/>
  <c r="M269" i="2"/>
  <c r="L269" i="2"/>
  <c r="I269" i="2"/>
  <c r="Q269" i="2" s="1"/>
  <c r="F269" i="2"/>
  <c r="O294" i="2" l="1"/>
  <c r="O304" i="2"/>
  <c r="O303" i="2"/>
  <c r="O335" i="2"/>
  <c r="O260" i="2"/>
  <c r="O258" i="2"/>
  <c r="O302" i="2"/>
  <c r="O305" i="2"/>
  <c r="O300" i="2"/>
  <c r="O292" i="2"/>
  <c r="O295" i="2"/>
  <c r="O293" i="2"/>
  <c r="O296" i="2"/>
  <c r="O288" i="2"/>
  <c r="O289" i="2"/>
  <c r="O287" i="2"/>
  <c r="O275" i="2"/>
  <c r="O269" i="2"/>
  <c r="O282" i="2"/>
  <c r="O274" i="2"/>
  <c r="M221" i="2" l="1"/>
  <c r="L221" i="2"/>
  <c r="I221" i="2"/>
  <c r="Q221" i="2" s="1"/>
  <c r="F221" i="2"/>
  <c r="M213" i="2"/>
  <c r="L213" i="2"/>
  <c r="I213" i="2"/>
  <c r="Q213" i="2" s="1"/>
  <c r="F213" i="2"/>
  <c r="M208" i="2"/>
  <c r="L208" i="2"/>
  <c r="I208" i="2"/>
  <c r="Q208" i="2" s="1"/>
  <c r="F208" i="2"/>
  <c r="M206" i="2"/>
  <c r="L206" i="2"/>
  <c r="I206" i="2"/>
  <c r="Q206" i="2" s="1"/>
  <c r="F206" i="2"/>
  <c r="M194" i="2"/>
  <c r="L194" i="2"/>
  <c r="I194" i="2"/>
  <c r="Q194" i="2" s="1"/>
  <c r="F194" i="2"/>
  <c r="M184" i="2"/>
  <c r="L184" i="2"/>
  <c r="I184" i="2"/>
  <c r="Q184" i="2" s="1"/>
  <c r="F184" i="2"/>
  <c r="M182" i="2"/>
  <c r="L182" i="2"/>
  <c r="I182" i="2"/>
  <c r="Q182" i="2" s="1"/>
  <c r="F182" i="2"/>
  <c r="O194" i="2" l="1"/>
  <c r="O221" i="2"/>
  <c r="O213" i="2"/>
  <c r="O208" i="2"/>
  <c r="O206" i="2"/>
  <c r="O184" i="2"/>
  <c r="O182" i="2"/>
  <c r="L240" i="2" l="1"/>
  <c r="L241" i="2"/>
  <c r="L242" i="2"/>
  <c r="L243" i="2"/>
  <c r="L244" i="2"/>
  <c r="L245" i="2"/>
  <c r="L246" i="2"/>
  <c r="L247" i="2"/>
  <c r="L248" i="2"/>
  <c r="L249" i="2"/>
  <c r="L250" i="2"/>
  <c r="M249" i="2"/>
  <c r="M243" i="2"/>
  <c r="M244" i="2"/>
  <c r="M245" i="2"/>
  <c r="M246" i="2"/>
  <c r="M247" i="2"/>
  <c r="M248" i="2"/>
  <c r="M250" i="2"/>
  <c r="M242" i="2"/>
  <c r="M239" i="2"/>
  <c r="L239" i="2"/>
  <c r="I239" i="2"/>
  <c r="Q239" i="2" s="1"/>
  <c r="F239" i="2"/>
  <c r="O249" i="2" l="1"/>
  <c r="O247" i="2"/>
  <c r="O244" i="2"/>
  <c r="O248" i="2"/>
  <c r="O243" i="2"/>
  <c r="O250" i="2"/>
  <c r="O246" i="2"/>
  <c r="O245" i="2"/>
  <c r="O239" i="2"/>
  <c r="M263" i="2" l="1"/>
  <c r="L263" i="2"/>
  <c r="I263" i="2"/>
  <c r="Q263" i="2" s="1"/>
  <c r="F263" i="2"/>
  <c r="M219" i="2"/>
  <c r="L219" i="2"/>
  <c r="I219" i="2"/>
  <c r="Q219" i="2" s="1"/>
  <c r="F219" i="2"/>
  <c r="M218" i="2"/>
  <c r="L218" i="2"/>
  <c r="I218" i="2"/>
  <c r="Q218" i="2" s="1"/>
  <c r="F218" i="2"/>
  <c r="M188" i="2"/>
  <c r="L188" i="2"/>
  <c r="I188" i="2"/>
  <c r="Q188" i="2" s="1"/>
  <c r="F188" i="2"/>
  <c r="M173" i="2"/>
  <c r="L173" i="2"/>
  <c r="I173" i="2"/>
  <c r="Q173" i="2" s="1"/>
  <c r="F173" i="2"/>
  <c r="M170" i="2"/>
  <c r="L170" i="2"/>
  <c r="I170" i="2"/>
  <c r="Q170" i="2" s="1"/>
  <c r="F170" i="2"/>
  <c r="O263" i="2" l="1"/>
  <c r="O218" i="2"/>
  <c r="O219" i="2"/>
  <c r="O188" i="2"/>
  <c r="O173" i="2"/>
  <c r="O170" i="2"/>
  <c r="L90" i="2" l="1"/>
  <c r="I77" i="2"/>
  <c r="O82" i="2"/>
  <c r="M82" i="2"/>
  <c r="O81" i="2"/>
  <c r="M81" i="2"/>
  <c r="O87" i="2"/>
  <c r="M87" i="2"/>
  <c r="I90" i="2"/>
  <c r="O46" i="5" l="1"/>
  <c r="O47" i="5"/>
  <c r="O48" i="5"/>
  <c r="F119" i="2" l="1"/>
  <c r="O13" i="2"/>
  <c r="M13" i="2"/>
  <c r="F55" i="23" l="1"/>
  <c r="F43" i="23"/>
  <c r="F37" i="23"/>
  <c r="F31" i="23"/>
  <c r="F22" i="23"/>
  <c r="F16" i="23"/>
  <c r="F10" i="23"/>
  <c r="F55" i="22"/>
  <c r="F43" i="22"/>
  <c r="F37" i="22"/>
  <c r="F31" i="22"/>
  <c r="F22" i="22"/>
  <c r="F16" i="22"/>
  <c r="F10" i="22"/>
  <c r="F55" i="21"/>
  <c r="F43" i="21"/>
  <c r="F37" i="21"/>
  <c r="F31" i="21"/>
  <c r="F22" i="21"/>
  <c r="F16" i="21"/>
  <c r="F10" i="21"/>
  <c r="F55" i="20"/>
  <c r="F43" i="20"/>
  <c r="F37" i="20"/>
  <c r="F31" i="20"/>
  <c r="F22" i="20"/>
  <c r="F16" i="20"/>
  <c r="F10" i="20"/>
  <c r="F55" i="9"/>
  <c r="F43" i="9"/>
  <c r="F37" i="9"/>
  <c r="F31" i="9"/>
  <c r="F22" i="9"/>
  <c r="F16" i="9"/>
  <c r="F10" i="9"/>
  <c r="F52" i="19"/>
  <c r="F40" i="19"/>
  <c r="F34" i="19"/>
  <c r="F28" i="19"/>
  <c r="F22" i="19"/>
  <c r="F16" i="19"/>
  <c r="F10" i="19"/>
  <c r="F55" i="18"/>
  <c r="F43" i="18"/>
  <c r="F37" i="18"/>
  <c r="F31" i="18"/>
  <c r="F22" i="18"/>
  <c r="F16" i="18"/>
  <c r="F10" i="18"/>
  <c r="F55" i="17"/>
  <c r="F43" i="17"/>
  <c r="F37" i="17"/>
  <c r="F31" i="17"/>
  <c r="F22" i="17"/>
  <c r="F16" i="17"/>
  <c r="F10" i="17"/>
  <c r="F55" i="16"/>
  <c r="F43" i="16"/>
  <c r="F37" i="16"/>
  <c r="F31" i="16"/>
  <c r="F22" i="16"/>
  <c r="F16" i="16"/>
  <c r="F10" i="16"/>
  <c r="F55" i="15"/>
  <c r="F43" i="15"/>
  <c r="F37" i="15"/>
  <c r="F31" i="15"/>
  <c r="F22" i="15"/>
  <c r="F16" i="15"/>
  <c r="F10" i="15"/>
  <c r="F55" i="14"/>
  <c r="F43" i="14"/>
  <c r="F37" i="14"/>
  <c r="F31" i="14"/>
  <c r="F22" i="14"/>
  <c r="F16" i="14"/>
  <c r="F10" i="14"/>
  <c r="F55" i="13"/>
  <c r="F43" i="13"/>
  <c r="F37" i="13"/>
  <c r="F31" i="13"/>
  <c r="F22" i="13"/>
  <c r="F16" i="13"/>
  <c r="F10" i="13"/>
  <c r="F61" i="12"/>
  <c r="F49" i="12"/>
  <c r="F43" i="12"/>
  <c r="F37" i="12"/>
  <c r="F31" i="12"/>
  <c r="F22" i="12"/>
  <c r="F16" i="12"/>
  <c r="F10" i="12"/>
  <c r="F55" i="11"/>
  <c r="F43" i="11"/>
  <c r="F37" i="11"/>
  <c r="F31" i="11"/>
  <c r="F22" i="11"/>
  <c r="F16" i="11"/>
  <c r="F10" i="11"/>
  <c r="F43" i="8"/>
  <c r="F37" i="8"/>
  <c r="F31" i="8"/>
  <c r="F22" i="8"/>
  <c r="F16" i="8"/>
  <c r="F10" i="8"/>
  <c r="F25" i="7"/>
  <c r="F19" i="7"/>
  <c r="F10" i="7"/>
  <c r="F55" i="6"/>
  <c r="F43" i="6"/>
  <c r="F37" i="6"/>
  <c r="F31" i="6"/>
  <c r="F22" i="6"/>
  <c r="F16" i="6"/>
  <c r="F10" i="6"/>
  <c r="F43" i="5"/>
  <c r="F37" i="5"/>
  <c r="F31" i="5"/>
  <c r="F22" i="5"/>
  <c r="F16" i="5"/>
  <c r="F10" i="5"/>
  <c r="F55" i="3"/>
  <c r="F43" i="3"/>
  <c r="F37" i="3"/>
  <c r="F31" i="3"/>
  <c r="F22" i="3"/>
  <c r="F16" i="3"/>
  <c r="F10" i="3"/>
  <c r="L10" i="3"/>
  <c r="M10" i="3"/>
  <c r="M13" i="3"/>
  <c r="O13" i="3"/>
  <c r="M14" i="3"/>
  <c r="O14" i="3"/>
  <c r="M15" i="3"/>
  <c r="O15" i="3"/>
  <c r="L16" i="3"/>
  <c r="M16" i="3"/>
  <c r="M19" i="3"/>
  <c r="O19" i="3"/>
  <c r="M20" i="3"/>
  <c r="O20" i="3"/>
  <c r="M21" i="3"/>
  <c r="O21" i="3"/>
  <c r="L22" i="3"/>
  <c r="M22" i="3"/>
  <c r="M25" i="3"/>
  <c r="O25" i="3"/>
  <c r="M26" i="3"/>
  <c r="O26" i="3"/>
  <c r="M27" i="3"/>
  <c r="O27" i="3"/>
  <c r="M28" i="3"/>
  <c r="O28" i="3"/>
  <c r="M29" i="3"/>
  <c r="O29" i="3"/>
  <c r="M30" i="3"/>
  <c r="O30" i="3"/>
  <c r="L31" i="3"/>
  <c r="M31" i="3"/>
  <c r="M34" i="3"/>
  <c r="O34" i="3"/>
  <c r="M35" i="3"/>
  <c r="O35" i="3"/>
  <c r="M36" i="3"/>
  <c r="O36" i="3"/>
  <c r="L37" i="3"/>
  <c r="M37" i="3"/>
  <c r="M40" i="3"/>
  <c r="O40" i="3"/>
  <c r="M41" i="3"/>
  <c r="O41" i="3"/>
  <c r="M42" i="3"/>
  <c r="O42" i="3"/>
  <c r="L43" i="3"/>
  <c r="M43" i="3"/>
  <c r="M46" i="3"/>
  <c r="O46" i="3"/>
  <c r="M47" i="3"/>
  <c r="O47" i="3"/>
  <c r="M48" i="3"/>
  <c r="O48" i="3"/>
  <c r="M49" i="3"/>
  <c r="O49" i="3"/>
  <c r="M50" i="3"/>
  <c r="O50" i="3"/>
  <c r="M51" i="3"/>
  <c r="O51" i="3"/>
  <c r="M52" i="3"/>
  <c r="O52" i="3"/>
  <c r="M53" i="3"/>
  <c r="O53" i="3"/>
  <c r="M54" i="3"/>
  <c r="O54" i="3"/>
  <c r="L55" i="3"/>
  <c r="M55" i="3"/>
  <c r="M58" i="3"/>
  <c r="O58" i="3"/>
  <c r="M59" i="3"/>
  <c r="O59" i="3"/>
  <c r="M60" i="3"/>
  <c r="O60" i="3"/>
  <c r="F423" i="2"/>
  <c r="F422" i="2"/>
  <c r="F421" i="2"/>
  <c r="F420" i="2"/>
  <c r="F419" i="2"/>
  <c r="F418" i="2"/>
  <c r="F417" i="2"/>
  <c r="F416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4" i="2"/>
  <c r="F393" i="2"/>
  <c r="F392" i="2"/>
  <c r="F391" i="2"/>
  <c r="F389" i="2"/>
  <c r="F388" i="2"/>
  <c r="F387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2" i="2"/>
  <c r="F371" i="2"/>
  <c r="F370" i="2"/>
  <c r="F369" i="2"/>
  <c r="F360" i="2"/>
  <c r="F349" i="2"/>
  <c r="F343" i="2"/>
  <c r="F342" i="2"/>
  <c r="F341" i="2"/>
  <c r="F340" i="2"/>
  <c r="F339" i="2"/>
  <c r="F338" i="2"/>
  <c r="F337" i="2"/>
  <c r="F336" i="2"/>
  <c r="F334" i="2"/>
  <c r="F333" i="2"/>
  <c r="F332" i="2"/>
  <c r="F331" i="2"/>
  <c r="F330" i="2"/>
  <c r="F329" i="2"/>
  <c r="F328" i="2"/>
  <c r="F327" i="2"/>
  <c r="F326" i="2"/>
  <c r="F325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1" i="2"/>
  <c r="F299" i="2"/>
  <c r="F298" i="2"/>
  <c r="F297" i="2"/>
  <c r="F291" i="2"/>
  <c r="F290" i="2"/>
  <c r="F286" i="2"/>
  <c r="F285" i="2"/>
  <c r="F284" i="2"/>
  <c r="F283" i="2"/>
  <c r="F281" i="2"/>
  <c r="F280" i="2"/>
  <c r="F279" i="2"/>
  <c r="F278" i="2"/>
  <c r="F277" i="2"/>
  <c r="F276" i="2"/>
  <c r="F273" i="2"/>
  <c r="F272" i="2"/>
  <c r="F271" i="2"/>
  <c r="F270" i="2"/>
  <c r="F268" i="2"/>
  <c r="F264" i="2"/>
  <c r="F262" i="2"/>
  <c r="F261" i="2"/>
  <c r="F259" i="2"/>
  <c r="F257" i="2"/>
  <c r="F256" i="2"/>
  <c r="F255" i="2"/>
  <c r="F254" i="2"/>
  <c r="F242" i="2"/>
  <c r="F241" i="2"/>
  <c r="F238" i="2"/>
  <c r="F237" i="2"/>
  <c r="F235" i="2"/>
  <c r="F236" i="2"/>
  <c r="F233" i="2"/>
  <c r="F232" i="2"/>
  <c r="F234" i="2"/>
  <c r="F231" i="2"/>
  <c r="F230" i="2"/>
  <c r="F229" i="2"/>
  <c r="F228" i="2"/>
  <c r="F226" i="2"/>
  <c r="F225" i="2"/>
  <c r="F224" i="2"/>
  <c r="F223" i="2"/>
  <c r="F222" i="2"/>
  <c r="F220" i="2"/>
  <c r="F217" i="2"/>
  <c r="F216" i="2"/>
  <c r="F215" i="2"/>
  <c r="F214" i="2"/>
  <c r="F212" i="2"/>
  <c r="F211" i="2"/>
  <c r="F210" i="2"/>
  <c r="F209" i="2"/>
  <c r="F207" i="2"/>
  <c r="F205" i="2"/>
  <c r="F204" i="2"/>
  <c r="F203" i="2"/>
  <c r="F202" i="2"/>
  <c r="F201" i="2"/>
  <c r="F200" i="2"/>
  <c r="F199" i="2"/>
  <c r="F198" i="2"/>
  <c r="F196" i="2"/>
  <c r="F195" i="2"/>
  <c r="F193" i="2"/>
  <c r="F192" i="2"/>
  <c r="F191" i="2"/>
  <c r="F190" i="2"/>
  <c r="F189" i="2"/>
  <c r="F187" i="2"/>
  <c r="F186" i="2"/>
  <c r="F185" i="2"/>
  <c r="F183" i="2"/>
  <c r="F181" i="2"/>
  <c r="F180" i="2"/>
  <c r="F179" i="2"/>
  <c r="F178" i="2"/>
  <c r="F177" i="2"/>
  <c r="F176" i="2"/>
  <c r="F175" i="2"/>
  <c r="F174" i="2"/>
  <c r="F172" i="2"/>
  <c r="F171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0" i="2"/>
  <c r="F104" i="2"/>
  <c r="F90" i="2"/>
  <c r="F77" i="2"/>
  <c r="F71" i="2"/>
  <c r="F65" i="2"/>
  <c r="F55" i="2"/>
  <c r="F43" i="2"/>
  <c r="F37" i="2"/>
  <c r="F31" i="2"/>
  <c r="F22" i="2"/>
  <c r="F16" i="2"/>
  <c r="F10" i="2"/>
  <c r="F118" i="2" l="1"/>
  <c r="F413" i="2"/>
  <c r="F386" i="2"/>
  <c r="F368" i="2"/>
  <c r="F322" i="2"/>
  <c r="F265" i="2"/>
  <c r="F251" i="2"/>
  <c r="F227" i="2"/>
  <c r="I423" i="2"/>
  <c r="I422" i="2"/>
  <c r="I421" i="2"/>
  <c r="I420" i="2"/>
  <c r="I419" i="2"/>
  <c r="I418" i="2"/>
  <c r="I417" i="2"/>
  <c r="I416" i="2"/>
  <c r="F365" i="2" l="1"/>
  <c r="F116" i="2"/>
  <c r="O359" i="2"/>
  <c r="M359" i="2"/>
  <c r="O358" i="2"/>
  <c r="M358" i="2"/>
  <c r="O357" i="2"/>
  <c r="M357" i="2"/>
  <c r="O356" i="2"/>
  <c r="M356" i="2"/>
  <c r="O355" i="2"/>
  <c r="M355" i="2"/>
  <c r="O354" i="2"/>
  <c r="M354" i="2"/>
  <c r="O353" i="2"/>
  <c r="M353" i="2"/>
  <c r="O352" i="2"/>
  <c r="M352" i="2"/>
  <c r="L364" i="2" l="1"/>
  <c r="L363" i="2" l="1"/>
  <c r="L412" i="2" l="1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4" i="2"/>
  <c r="L393" i="2"/>
  <c r="L392" i="2"/>
  <c r="L391" i="2"/>
  <c r="L389" i="2"/>
  <c r="L388" i="2"/>
  <c r="L387" i="2"/>
  <c r="L383" i="2"/>
  <c r="L382" i="2"/>
  <c r="L385" i="2"/>
  <c r="L381" i="2"/>
  <c r="L380" i="2"/>
  <c r="L384" i="2"/>
  <c r="L379" i="2"/>
  <c r="L378" i="2"/>
  <c r="L377" i="2"/>
  <c r="L376" i="2"/>
  <c r="L375" i="2"/>
  <c r="L374" i="2"/>
  <c r="L372" i="2"/>
  <c r="L371" i="2"/>
  <c r="L370" i="2"/>
  <c r="L369" i="2"/>
  <c r="M340" i="2"/>
  <c r="L340" i="2"/>
  <c r="I340" i="2"/>
  <c r="Q340" i="2" s="1"/>
  <c r="L342" i="2"/>
  <c r="L341" i="2"/>
  <c r="L339" i="2"/>
  <c r="L338" i="2"/>
  <c r="L337" i="2"/>
  <c r="L336" i="2"/>
  <c r="L334" i="2"/>
  <c r="L333" i="2"/>
  <c r="L332" i="2"/>
  <c r="L331" i="2"/>
  <c r="L330" i="2"/>
  <c r="L329" i="2"/>
  <c r="L328" i="2"/>
  <c r="L327" i="2"/>
  <c r="L326" i="2"/>
  <c r="L325" i="2"/>
  <c r="O340" i="2" l="1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1" i="2"/>
  <c r="L299" i="2"/>
  <c r="L298" i="2"/>
  <c r="L297" i="2"/>
  <c r="L291" i="2"/>
  <c r="L290" i="2"/>
  <c r="L286" i="2"/>
  <c r="L285" i="2"/>
  <c r="L284" i="2"/>
  <c r="L283" i="2"/>
  <c r="L281" i="2"/>
  <c r="L280" i="2"/>
  <c r="L279" i="2"/>
  <c r="L278" i="2"/>
  <c r="L277" i="2"/>
  <c r="L276" i="2"/>
  <c r="L273" i="2"/>
  <c r="L272" i="2"/>
  <c r="L271" i="2"/>
  <c r="L270" i="2"/>
  <c r="L268" i="2"/>
  <c r="L264" i="2" l="1"/>
  <c r="L262" i="2"/>
  <c r="L261" i="2"/>
  <c r="L259" i="2"/>
  <c r="L257" i="2"/>
  <c r="L256" i="2"/>
  <c r="L255" i="2"/>
  <c r="L254" i="2"/>
  <c r="L238" i="2"/>
  <c r="L237" i="2"/>
  <c r="L235" i="2"/>
  <c r="L236" i="2"/>
  <c r="L233" i="2"/>
  <c r="L232" i="2"/>
  <c r="L234" i="2"/>
  <c r="L231" i="2"/>
  <c r="L230" i="2"/>
  <c r="L229" i="2"/>
  <c r="L228" i="2"/>
  <c r="M216" i="2"/>
  <c r="M217" i="2"/>
  <c r="L216" i="2"/>
  <c r="L217" i="2"/>
  <c r="I216" i="2"/>
  <c r="I217" i="2"/>
  <c r="M223" i="2"/>
  <c r="L223" i="2"/>
  <c r="I223" i="2"/>
  <c r="Q223" i="2" s="1"/>
  <c r="M224" i="2"/>
  <c r="L224" i="2"/>
  <c r="I224" i="2"/>
  <c r="Q224" i="2" s="1"/>
  <c r="L227" i="2" l="1"/>
  <c r="O216" i="2"/>
  <c r="O217" i="2"/>
  <c r="O223" i="2"/>
  <c r="O224" i="2"/>
  <c r="M376" i="2" l="1"/>
  <c r="I376" i="2"/>
  <c r="Q376" i="2" s="1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4" i="2"/>
  <c r="I393" i="2"/>
  <c r="I392" i="2"/>
  <c r="I391" i="2"/>
  <c r="I389" i="2"/>
  <c r="I388" i="2"/>
  <c r="I387" i="2"/>
  <c r="I383" i="2"/>
  <c r="I382" i="2"/>
  <c r="I385" i="2"/>
  <c r="I381" i="2"/>
  <c r="I380" i="2"/>
  <c r="I384" i="2"/>
  <c r="I379" i="2"/>
  <c r="I378" i="2"/>
  <c r="I377" i="2"/>
  <c r="I375" i="2"/>
  <c r="I374" i="2"/>
  <c r="I372" i="2"/>
  <c r="I371" i="2"/>
  <c r="I370" i="2"/>
  <c r="I369" i="2"/>
  <c r="I342" i="2"/>
  <c r="I341" i="2"/>
  <c r="I339" i="2"/>
  <c r="I338" i="2"/>
  <c r="I337" i="2"/>
  <c r="I336" i="2"/>
  <c r="I334" i="2"/>
  <c r="I333" i="2"/>
  <c r="I332" i="2"/>
  <c r="I331" i="2"/>
  <c r="I330" i="2"/>
  <c r="I329" i="2"/>
  <c r="I328" i="2"/>
  <c r="I327" i="2"/>
  <c r="I326" i="2"/>
  <c r="I325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1" i="2"/>
  <c r="I299" i="2"/>
  <c r="I298" i="2"/>
  <c r="I297" i="2"/>
  <c r="I291" i="2"/>
  <c r="I290" i="2"/>
  <c r="I286" i="2"/>
  <c r="I285" i="2"/>
  <c r="I284" i="2"/>
  <c r="I283" i="2"/>
  <c r="I281" i="2"/>
  <c r="I280" i="2"/>
  <c r="I279" i="2"/>
  <c r="I278" i="2"/>
  <c r="I277" i="2"/>
  <c r="I276" i="2"/>
  <c r="I273" i="2"/>
  <c r="I272" i="2"/>
  <c r="I271" i="2"/>
  <c r="I270" i="2"/>
  <c r="I268" i="2"/>
  <c r="I264" i="2"/>
  <c r="I262" i="2"/>
  <c r="I261" i="2"/>
  <c r="I259" i="2"/>
  <c r="I257" i="2"/>
  <c r="I256" i="2"/>
  <c r="I255" i="2"/>
  <c r="I254" i="2"/>
  <c r="O242" i="2"/>
  <c r="I238" i="2"/>
  <c r="I237" i="2"/>
  <c r="I235" i="2"/>
  <c r="I236" i="2"/>
  <c r="I233" i="2"/>
  <c r="I232" i="2"/>
  <c r="I234" i="2"/>
  <c r="I231" i="2"/>
  <c r="I230" i="2"/>
  <c r="I229" i="2"/>
  <c r="I228" i="2"/>
  <c r="I167" i="2"/>
  <c r="Q167" i="2" s="1"/>
  <c r="L167" i="2"/>
  <c r="M167" i="2"/>
  <c r="I168" i="2"/>
  <c r="Q168" i="2" s="1"/>
  <c r="L168" i="2"/>
  <c r="M168" i="2"/>
  <c r="I175" i="2"/>
  <c r="Q175" i="2" s="1"/>
  <c r="L175" i="2"/>
  <c r="M175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9" i="2"/>
  <c r="I171" i="2"/>
  <c r="I172" i="2"/>
  <c r="I174" i="2"/>
  <c r="I176" i="2"/>
  <c r="I177" i="2"/>
  <c r="I178" i="2"/>
  <c r="I179" i="2"/>
  <c r="I180" i="2"/>
  <c r="I181" i="2"/>
  <c r="I183" i="2"/>
  <c r="I185" i="2"/>
  <c r="I186" i="2"/>
  <c r="I187" i="2"/>
  <c r="I189" i="2"/>
  <c r="I190" i="2"/>
  <c r="I191" i="2"/>
  <c r="I192" i="2"/>
  <c r="I193" i="2"/>
  <c r="I195" i="2"/>
  <c r="I196" i="2"/>
  <c r="I198" i="2"/>
  <c r="I199" i="2"/>
  <c r="I200" i="2"/>
  <c r="I201" i="2"/>
  <c r="I202" i="2"/>
  <c r="I203" i="2"/>
  <c r="I204" i="2"/>
  <c r="I205" i="2"/>
  <c r="I207" i="2"/>
  <c r="I220" i="2"/>
  <c r="I225" i="2"/>
  <c r="I222" i="2"/>
  <c r="I226" i="2"/>
  <c r="I210" i="2"/>
  <c r="I211" i="2"/>
  <c r="I212" i="2"/>
  <c r="I215" i="2"/>
  <c r="I209" i="2"/>
  <c r="I214" i="2"/>
  <c r="I119" i="2"/>
  <c r="I368" i="2" l="1"/>
  <c r="I118" i="2"/>
  <c r="O175" i="2"/>
  <c r="O376" i="2"/>
  <c r="O168" i="2"/>
  <c r="O167" i="2"/>
  <c r="L55" i="2" l="1"/>
  <c r="O89" i="2" l="1"/>
  <c r="M89" i="2"/>
  <c r="O86" i="2"/>
  <c r="M86" i="2"/>
  <c r="O85" i="2"/>
  <c r="M85" i="2"/>
  <c r="L16" i="23" l="1"/>
  <c r="O60" i="23"/>
  <c r="M60" i="23"/>
  <c r="O59" i="23"/>
  <c r="M59" i="23"/>
  <c r="O58" i="23"/>
  <c r="M58" i="23"/>
  <c r="M55" i="23"/>
  <c r="L55" i="23"/>
  <c r="I55" i="23"/>
  <c r="O54" i="23"/>
  <c r="M54" i="23"/>
  <c r="O53" i="23"/>
  <c r="M53" i="23"/>
  <c r="O52" i="23"/>
  <c r="M52" i="23"/>
  <c r="O51" i="23"/>
  <c r="M51" i="23"/>
  <c r="O50" i="23"/>
  <c r="M50" i="23"/>
  <c r="O49" i="23"/>
  <c r="M49" i="23"/>
  <c r="O48" i="23"/>
  <c r="M48" i="23"/>
  <c r="O47" i="23"/>
  <c r="M47" i="23"/>
  <c r="O46" i="23"/>
  <c r="M46" i="23"/>
  <c r="M43" i="23"/>
  <c r="L43" i="23"/>
  <c r="I43" i="23"/>
  <c r="O42" i="23"/>
  <c r="M42" i="23"/>
  <c r="O41" i="23"/>
  <c r="M41" i="23"/>
  <c r="O40" i="23"/>
  <c r="M40" i="23"/>
  <c r="M37" i="23"/>
  <c r="L37" i="23"/>
  <c r="I37" i="23"/>
  <c r="O36" i="23"/>
  <c r="M36" i="23"/>
  <c r="O35" i="23"/>
  <c r="M35" i="23"/>
  <c r="O34" i="23"/>
  <c r="M34" i="23"/>
  <c r="M31" i="23"/>
  <c r="L31" i="23"/>
  <c r="O31" i="23" s="1"/>
  <c r="I31" i="23"/>
  <c r="O30" i="23"/>
  <c r="M30" i="23"/>
  <c r="O29" i="23"/>
  <c r="M29" i="23"/>
  <c r="O28" i="23"/>
  <c r="M28" i="23"/>
  <c r="O27" i="23"/>
  <c r="M27" i="23"/>
  <c r="O26" i="23"/>
  <c r="M26" i="23"/>
  <c r="O25" i="23"/>
  <c r="M25" i="23"/>
  <c r="M22" i="23"/>
  <c r="L22" i="23"/>
  <c r="I22" i="23"/>
  <c r="O21" i="23"/>
  <c r="M21" i="23"/>
  <c r="O20" i="23"/>
  <c r="M20" i="23"/>
  <c r="O19" i="23"/>
  <c r="M19" i="23"/>
  <c r="M16" i="23"/>
  <c r="I16" i="23"/>
  <c r="O16" i="23" s="1"/>
  <c r="O15" i="23"/>
  <c r="M15" i="23"/>
  <c r="O14" i="23"/>
  <c r="M14" i="23"/>
  <c r="O13" i="23"/>
  <c r="M13" i="23"/>
  <c r="M10" i="23"/>
  <c r="L10" i="23"/>
  <c r="I10" i="23"/>
  <c r="O60" i="22"/>
  <c r="M60" i="22"/>
  <c r="O59" i="22"/>
  <c r="M59" i="22"/>
  <c r="O58" i="22"/>
  <c r="M58" i="22"/>
  <c r="M55" i="22"/>
  <c r="L55" i="22"/>
  <c r="I55" i="22"/>
  <c r="O54" i="22"/>
  <c r="M54" i="22"/>
  <c r="O53" i="22"/>
  <c r="M53" i="22"/>
  <c r="O52" i="22"/>
  <c r="M52" i="22"/>
  <c r="O51" i="22"/>
  <c r="M51" i="22"/>
  <c r="O50" i="22"/>
  <c r="M50" i="22"/>
  <c r="O49" i="22"/>
  <c r="M49" i="22"/>
  <c r="O48" i="22"/>
  <c r="M48" i="22"/>
  <c r="O47" i="22"/>
  <c r="M47" i="22"/>
  <c r="O46" i="22"/>
  <c r="M46" i="22"/>
  <c r="M43" i="22"/>
  <c r="L43" i="22"/>
  <c r="I43" i="22"/>
  <c r="O42" i="22"/>
  <c r="M42" i="22"/>
  <c r="O41" i="22"/>
  <c r="M41" i="22"/>
  <c r="O40" i="22"/>
  <c r="M40" i="22"/>
  <c r="M37" i="22"/>
  <c r="L37" i="22"/>
  <c r="I37" i="22"/>
  <c r="O36" i="22"/>
  <c r="M36" i="22"/>
  <c r="O35" i="22"/>
  <c r="M35" i="22"/>
  <c r="O34" i="22"/>
  <c r="M34" i="22"/>
  <c r="M31" i="22"/>
  <c r="L31" i="22"/>
  <c r="I31" i="22"/>
  <c r="O30" i="22"/>
  <c r="M30" i="22"/>
  <c r="O29" i="22"/>
  <c r="M29" i="22"/>
  <c r="O28" i="22"/>
  <c r="M28" i="22"/>
  <c r="O27" i="22"/>
  <c r="M27" i="22"/>
  <c r="O26" i="22"/>
  <c r="M26" i="22"/>
  <c r="O25" i="22"/>
  <c r="M25" i="22"/>
  <c r="M22" i="22"/>
  <c r="L22" i="22"/>
  <c r="I22" i="22"/>
  <c r="O21" i="22"/>
  <c r="M21" i="22"/>
  <c r="O20" i="22"/>
  <c r="M20" i="22"/>
  <c r="O19" i="22"/>
  <c r="M19" i="22"/>
  <c r="M16" i="22"/>
  <c r="L16" i="22"/>
  <c r="I16" i="22"/>
  <c r="O15" i="22"/>
  <c r="M15" i="22"/>
  <c r="O14" i="22"/>
  <c r="M14" i="22"/>
  <c r="O13" i="22"/>
  <c r="M13" i="22"/>
  <c r="M10" i="22"/>
  <c r="L10" i="22"/>
  <c r="I10" i="22"/>
  <c r="O60" i="21"/>
  <c r="M60" i="21"/>
  <c r="O59" i="21"/>
  <c r="M59" i="21"/>
  <c r="O58" i="21"/>
  <c r="M58" i="21"/>
  <c r="M55" i="21"/>
  <c r="L55" i="21"/>
  <c r="I55" i="21"/>
  <c r="O54" i="21"/>
  <c r="M54" i="21"/>
  <c r="O53" i="21"/>
  <c r="M53" i="21"/>
  <c r="O52" i="21"/>
  <c r="M52" i="21"/>
  <c r="O51" i="21"/>
  <c r="M51" i="21"/>
  <c r="O50" i="21"/>
  <c r="M50" i="21"/>
  <c r="O49" i="21"/>
  <c r="M49" i="21"/>
  <c r="O48" i="21"/>
  <c r="M48" i="21"/>
  <c r="O47" i="21"/>
  <c r="M47" i="21"/>
  <c r="O46" i="21"/>
  <c r="M46" i="21"/>
  <c r="M43" i="21"/>
  <c r="L43" i="21"/>
  <c r="I43" i="21"/>
  <c r="O42" i="21"/>
  <c r="M42" i="21"/>
  <c r="O41" i="21"/>
  <c r="M41" i="21"/>
  <c r="O40" i="21"/>
  <c r="M40" i="21"/>
  <c r="M37" i="21"/>
  <c r="L37" i="21"/>
  <c r="I37" i="21"/>
  <c r="O36" i="21"/>
  <c r="M36" i="21"/>
  <c r="O35" i="21"/>
  <c r="M35" i="21"/>
  <c r="O34" i="21"/>
  <c r="M34" i="21"/>
  <c r="M31" i="21"/>
  <c r="L31" i="21"/>
  <c r="I31" i="21"/>
  <c r="O30" i="21"/>
  <c r="M30" i="21"/>
  <c r="O29" i="21"/>
  <c r="M29" i="21"/>
  <c r="O28" i="21"/>
  <c r="M28" i="21"/>
  <c r="O27" i="21"/>
  <c r="M27" i="21"/>
  <c r="O26" i="21"/>
  <c r="M26" i="21"/>
  <c r="O25" i="21"/>
  <c r="M25" i="21"/>
  <c r="M22" i="21"/>
  <c r="L22" i="21"/>
  <c r="I22" i="21"/>
  <c r="O21" i="21"/>
  <c r="M21" i="21"/>
  <c r="O20" i="21"/>
  <c r="M20" i="21"/>
  <c r="O19" i="21"/>
  <c r="M19" i="21"/>
  <c r="M16" i="21"/>
  <c r="L16" i="21"/>
  <c r="I16" i="21"/>
  <c r="O15" i="21"/>
  <c r="M15" i="21"/>
  <c r="O14" i="21"/>
  <c r="M14" i="21"/>
  <c r="O13" i="21"/>
  <c r="M13" i="21"/>
  <c r="M10" i="21"/>
  <c r="L10" i="21"/>
  <c r="I10" i="21"/>
  <c r="O55" i="22" l="1"/>
  <c r="O10" i="23"/>
  <c r="O22" i="23"/>
  <c r="O16" i="22"/>
  <c r="O55" i="21"/>
  <c r="O16" i="21"/>
  <c r="O55" i="23"/>
  <c r="O43" i="23"/>
  <c r="O37" i="23"/>
  <c r="O43" i="22"/>
  <c r="O37" i="22"/>
  <c r="O31" i="22"/>
  <c r="O22" i="22"/>
  <c r="O10" i="22"/>
  <c r="O31" i="21"/>
  <c r="O22" i="21"/>
  <c r="O43" i="21"/>
  <c r="O37" i="21"/>
  <c r="O10" i="21"/>
  <c r="M120" i="2" l="1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9" i="2"/>
  <c r="L171" i="2"/>
  <c r="L172" i="2"/>
  <c r="L174" i="2"/>
  <c r="L176" i="2"/>
  <c r="L177" i="2"/>
  <c r="L178" i="2"/>
  <c r="L179" i="2"/>
  <c r="L180" i="2"/>
  <c r="L181" i="2"/>
  <c r="L183" i="2"/>
  <c r="L185" i="2"/>
  <c r="L186" i="2"/>
  <c r="L187" i="2"/>
  <c r="L189" i="2"/>
  <c r="L190" i="2"/>
  <c r="L191" i="2"/>
  <c r="L192" i="2"/>
  <c r="L193" i="2"/>
  <c r="L195" i="2"/>
  <c r="L196" i="2"/>
  <c r="L198" i="2"/>
  <c r="L199" i="2"/>
  <c r="L200" i="2"/>
  <c r="L201" i="2"/>
  <c r="L202" i="2"/>
  <c r="L203" i="2"/>
  <c r="L204" i="2"/>
  <c r="L205" i="2"/>
  <c r="L207" i="2"/>
  <c r="L220" i="2"/>
  <c r="L225" i="2"/>
  <c r="L222" i="2"/>
  <c r="L226" i="2"/>
  <c r="L210" i="2"/>
  <c r="L211" i="2"/>
  <c r="L212" i="2"/>
  <c r="L215" i="2"/>
  <c r="L209" i="2"/>
  <c r="L214" i="2"/>
  <c r="L119" i="2"/>
  <c r="I413" i="2" l="1"/>
  <c r="I10" i="18" l="1"/>
  <c r="I16" i="18"/>
  <c r="I22" i="18"/>
  <c r="I31" i="18"/>
  <c r="I37" i="18"/>
  <c r="I43" i="18"/>
  <c r="I55" i="18"/>
  <c r="I10" i="12"/>
  <c r="I16" i="12"/>
  <c r="I22" i="12"/>
  <c r="I31" i="12"/>
  <c r="I37" i="12"/>
  <c r="I43" i="12"/>
  <c r="I49" i="12"/>
  <c r="I61" i="12"/>
  <c r="I16" i="14"/>
  <c r="L16" i="14"/>
  <c r="Q402" i="2" l="1"/>
  <c r="O402" i="2"/>
  <c r="M402" i="2"/>
  <c r="Q401" i="2"/>
  <c r="O401" i="2"/>
  <c r="M401" i="2"/>
  <c r="M369" i="2"/>
  <c r="M370" i="2"/>
  <c r="M371" i="2"/>
  <c r="M372" i="2"/>
  <c r="M374" i="2"/>
  <c r="M375" i="2"/>
  <c r="M377" i="2"/>
  <c r="M378" i="2"/>
  <c r="M379" i="2"/>
  <c r="L118" i="2"/>
  <c r="L343" i="2" l="1"/>
  <c r="L360" i="2" l="1"/>
  <c r="I360" i="2"/>
  <c r="Q363" i="2"/>
  <c r="O363" i="2"/>
  <c r="M363" i="2"/>
  <c r="L349" i="2" l="1"/>
  <c r="Q383" i="2"/>
  <c r="O383" i="2"/>
  <c r="M383" i="2"/>
  <c r="Q382" i="2"/>
  <c r="O382" i="2"/>
  <c r="M382" i="2"/>
  <c r="Q385" i="2"/>
  <c r="O385" i="2"/>
  <c r="M385" i="2"/>
  <c r="Q381" i="2"/>
  <c r="O381" i="2"/>
  <c r="M381" i="2"/>
  <c r="Q321" i="2" l="1"/>
  <c r="O321" i="2"/>
  <c r="M321" i="2"/>
  <c r="Q320" i="2"/>
  <c r="O320" i="2"/>
  <c r="M320" i="2"/>
  <c r="Q319" i="2"/>
  <c r="O319" i="2"/>
  <c r="M319" i="2"/>
  <c r="Q318" i="2"/>
  <c r="O318" i="2"/>
  <c r="M318" i="2"/>
  <c r="Q317" i="2"/>
  <c r="O317" i="2"/>
  <c r="M317" i="2"/>
  <c r="Q316" i="2"/>
  <c r="O316" i="2"/>
  <c r="M316" i="2"/>
  <c r="Q315" i="2"/>
  <c r="O315" i="2"/>
  <c r="M315" i="2"/>
  <c r="Q314" i="2"/>
  <c r="O314" i="2"/>
  <c r="M314" i="2"/>
  <c r="Q313" i="2"/>
  <c r="O313" i="2"/>
  <c r="M313" i="2"/>
  <c r="Q312" i="2"/>
  <c r="O312" i="2"/>
  <c r="M312" i="2"/>
  <c r="Q242" i="2"/>
  <c r="Q209" i="2"/>
  <c r="O209" i="2"/>
  <c r="M209" i="2"/>
  <c r="Q214" i="2"/>
  <c r="O214" i="2"/>
  <c r="M214" i="2"/>
  <c r="Q380" i="2"/>
  <c r="Q384" i="2"/>
  <c r="Q379" i="2"/>
  <c r="Q378" i="2"/>
  <c r="Q375" i="2"/>
  <c r="Q344" i="2"/>
  <c r="Q345" i="2"/>
  <c r="Q346" i="2"/>
  <c r="Q347" i="2"/>
  <c r="Q348" i="2"/>
  <c r="Q350" i="2"/>
  <c r="Q351" i="2"/>
  <c r="Q361" i="2"/>
  <c r="Q362" i="2"/>
  <c r="Q364" i="2"/>
  <c r="Q366" i="2"/>
  <c r="Q367" i="2"/>
  <c r="Q369" i="2"/>
  <c r="Q370" i="2"/>
  <c r="Q371" i="2"/>
  <c r="Q372" i="2"/>
  <c r="Q374" i="2"/>
  <c r="Q377" i="2"/>
  <c r="Q387" i="2"/>
  <c r="Q388" i="2"/>
  <c r="Q389" i="2"/>
  <c r="Q391" i="2"/>
  <c r="Q392" i="2"/>
  <c r="Q393" i="2"/>
  <c r="Q394" i="2"/>
  <c r="Q396" i="2"/>
  <c r="Q397" i="2"/>
  <c r="Q398" i="2"/>
  <c r="Q399" i="2"/>
  <c r="Q400" i="2"/>
  <c r="Q403" i="2"/>
  <c r="Q404" i="2"/>
  <c r="Q405" i="2"/>
  <c r="Q406" i="2"/>
  <c r="Q407" i="2"/>
  <c r="Q408" i="2"/>
  <c r="Q409" i="2"/>
  <c r="Q410" i="2"/>
  <c r="Q411" i="2"/>
  <c r="Q41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6" i="2"/>
  <c r="Q337" i="2"/>
  <c r="Q338" i="2"/>
  <c r="Q339" i="2"/>
  <c r="Q341" i="2"/>
  <c r="Q342" i="2"/>
  <c r="Q266" i="2"/>
  <c r="Q267" i="2"/>
  <c r="Q268" i="2"/>
  <c r="Q270" i="2"/>
  <c r="Q271" i="2"/>
  <c r="Q272" i="2"/>
  <c r="Q273" i="2"/>
  <c r="Q276" i="2"/>
  <c r="Q277" i="2"/>
  <c r="Q278" i="2"/>
  <c r="Q279" i="2"/>
  <c r="Q280" i="2"/>
  <c r="Q281" i="2"/>
  <c r="Q283" i="2"/>
  <c r="Q284" i="2"/>
  <c r="Q285" i="2"/>
  <c r="Q286" i="2"/>
  <c r="Q290" i="2"/>
  <c r="Q291" i="2"/>
  <c r="Q297" i="2"/>
  <c r="Q298" i="2"/>
  <c r="Q299" i="2"/>
  <c r="Q301" i="2"/>
  <c r="Q306" i="2"/>
  <c r="Q307" i="2"/>
  <c r="Q308" i="2"/>
  <c r="Q309" i="2"/>
  <c r="Q310" i="2"/>
  <c r="Q311" i="2"/>
  <c r="Q252" i="2"/>
  <c r="Q253" i="2"/>
  <c r="Q254" i="2"/>
  <c r="Q255" i="2"/>
  <c r="Q256" i="2"/>
  <c r="Q257" i="2"/>
  <c r="Q259" i="2"/>
  <c r="Q261" i="2"/>
  <c r="Q262" i="2"/>
  <c r="Q264" i="2"/>
  <c r="Q228" i="2"/>
  <c r="Q229" i="2"/>
  <c r="Q230" i="2"/>
  <c r="Q231" i="2"/>
  <c r="Q234" i="2"/>
  <c r="Q232" i="2"/>
  <c r="Q233" i="2"/>
  <c r="Q236" i="2"/>
  <c r="Q235" i="2"/>
  <c r="Q237" i="2"/>
  <c r="Q238" i="2"/>
  <c r="Q241" i="2"/>
  <c r="Q211" i="2"/>
  <c r="Q210" i="2"/>
  <c r="Q225" i="2"/>
  <c r="Q207" i="2"/>
  <c r="Q203" i="2"/>
  <c r="Q198" i="2"/>
  <c r="Q195" i="2"/>
  <c r="Q191" i="2"/>
  <c r="Q185" i="2"/>
  <c r="Q183" i="2"/>
  <c r="Q177" i="2"/>
  <c r="Q171" i="2"/>
  <c r="Q169" i="2"/>
  <c r="Q163" i="2"/>
  <c r="Q162" i="2"/>
  <c r="Q161" i="2"/>
  <c r="Q156" i="2"/>
  <c r="Q151" i="2"/>
  <c r="Q150" i="2"/>
  <c r="Q149" i="2"/>
  <c r="Q144" i="2"/>
  <c r="Q139" i="2"/>
  <c r="Q138" i="2"/>
  <c r="Q137" i="2"/>
  <c r="Q136" i="2"/>
  <c r="Q132" i="2"/>
  <c r="Q127" i="2"/>
  <c r="Q126" i="2"/>
  <c r="Q125" i="2"/>
  <c r="Q124" i="2"/>
  <c r="Q120" i="2"/>
  <c r="Q119" i="2"/>
  <c r="Q121" i="2"/>
  <c r="Q122" i="2"/>
  <c r="Q123" i="2"/>
  <c r="Q128" i="2"/>
  <c r="Q129" i="2"/>
  <c r="Q130" i="2"/>
  <c r="Q131" i="2"/>
  <c r="Q133" i="2"/>
  <c r="Q134" i="2"/>
  <c r="Q135" i="2"/>
  <c r="Q140" i="2"/>
  <c r="Q141" i="2"/>
  <c r="Q142" i="2"/>
  <c r="Q143" i="2"/>
  <c r="Q145" i="2"/>
  <c r="Q146" i="2"/>
  <c r="Q147" i="2"/>
  <c r="Q148" i="2"/>
  <c r="Q152" i="2"/>
  <c r="Q153" i="2"/>
  <c r="Q154" i="2"/>
  <c r="Q155" i="2"/>
  <c r="Q157" i="2"/>
  <c r="Q158" i="2"/>
  <c r="Q159" i="2"/>
  <c r="Q160" i="2"/>
  <c r="Q164" i="2"/>
  <c r="Q165" i="2"/>
  <c r="Q166" i="2"/>
  <c r="Q172" i="2"/>
  <c r="Q174" i="2"/>
  <c r="Q176" i="2"/>
  <c r="Q178" i="2"/>
  <c r="Q179" i="2"/>
  <c r="Q180" i="2"/>
  <c r="Q181" i="2"/>
  <c r="Q186" i="2"/>
  <c r="Q187" i="2"/>
  <c r="Q189" i="2"/>
  <c r="Q190" i="2"/>
  <c r="Q192" i="2"/>
  <c r="Q193" i="2"/>
  <c r="Q196" i="2"/>
  <c r="Q199" i="2"/>
  <c r="Q200" i="2"/>
  <c r="Q201" i="2"/>
  <c r="Q202" i="2"/>
  <c r="Q204" i="2"/>
  <c r="Q205" i="2"/>
  <c r="Q220" i="2"/>
  <c r="Q222" i="2"/>
  <c r="Q226" i="2"/>
  <c r="Q212" i="2"/>
  <c r="Q215" i="2"/>
  <c r="M103" i="2" l="1"/>
  <c r="O103" i="2"/>
  <c r="O60" i="20" l="1"/>
  <c r="M60" i="20"/>
  <c r="O59" i="20"/>
  <c r="M59" i="20"/>
  <c r="O58" i="20"/>
  <c r="M58" i="20"/>
  <c r="M55" i="20"/>
  <c r="L55" i="20"/>
  <c r="I55" i="20"/>
  <c r="O54" i="20"/>
  <c r="M54" i="20"/>
  <c r="O53" i="20"/>
  <c r="M53" i="20"/>
  <c r="O52" i="20"/>
  <c r="M52" i="20"/>
  <c r="O51" i="20"/>
  <c r="M51" i="20"/>
  <c r="O50" i="20"/>
  <c r="M50" i="20"/>
  <c r="O49" i="20"/>
  <c r="M49" i="20"/>
  <c r="O48" i="20"/>
  <c r="M48" i="20"/>
  <c r="O47" i="20"/>
  <c r="M47" i="20"/>
  <c r="O46" i="20"/>
  <c r="M46" i="20"/>
  <c r="M43" i="20"/>
  <c r="L43" i="20"/>
  <c r="I43" i="20"/>
  <c r="O42" i="20"/>
  <c r="M42" i="20"/>
  <c r="O41" i="20"/>
  <c r="M41" i="20"/>
  <c r="O40" i="20"/>
  <c r="M40" i="20"/>
  <c r="M37" i="20"/>
  <c r="L37" i="20"/>
  <c r="I37" i="20"/>
  <c r="O36" i="20"/>
  <c r="M36" i="20"/>
  <c r="O35" i="20"/>
  <c r="M35" i="20"/>
  <c r="O34" i="20"/>
  <c r="M34" i="20"/>
  <c r="M31" i="20"/>
  <c r="L31" i="20"/>
  <c r="I31" i="20"/>
  <c r="O30" i="20"/>
  <c r="M30" i="20"/>
  <c r="O29" i="20"/>
  <c r="M29" i="20"/>
  <c r="O28" i="20"/>
  <c r="M28" i="20"/>
  <c r="O27" i="20"/>
  <c r="M27" i="20"/>
  <c r="O26" i="20"/>
  <c r="M26" i="20"/>
  <c r="O25" i="20"/>
  <c r="M25" i="20"/>
  <c r="M22" i="20"/>
  <c r="L22" i="20"/>
  <c r="I22" i="20"/>
  <c r="O21" i="20"/>
  <c r="M21" i="20"/>
  <c r="O20" i="20"/>
  <c r="M20" i="20"/>
  <c r="O19" i="20"/>
  <c r="M19" i="20"/>
  <c r="M16" i="20"/>
  <c r="L16" i="20"/>
  <c r="I16" i="20"/>
  <c r="O15" i="20"/>
  <c r="M15" i="20"/>
  <c r="O14" i="20"/>
  <c r="M14" i="20"/>
  <c r="O13" i="20"/>
  <c r="M13" i="20"/>
  <c r="M10" i="20"/>
  <c r="L10" i="20"/>
  <c r="I10" i="20"/>
  <c r="O43" i="20" l="1"/>
  <c r="O31" i="20"/>
  <c r="O16" i="20"/>
  <c r="O10" i="20"/>
  <c r="O55" i="20"/>
  <c r="O37" i="20"/>
  <c r="O22" i="20"/>
  <c r="L413" i="2" l="1"/>
  <c r="Q360" i="2"/>
  <c r="O364" i="2" l="1"/>
  <c r="M364" i="2"/>
  <c r="M360" i="2"/>
  <c r="O423" i="2"/>
  <c r="M423" i="2"/>
  <c r="O422" i="2"/>
  <c r="M422" i="2"/>
  <c r="O421" i="2"/>
  <c r="M421" i="2"/>
  <c r="O420" i="2"/>
  <c r="M420" i="2"/>
  <c r="O419" i="2"/>
  <c r="M419" i="2"/>
  <c r="O418" i="2"/>
  <c r="M418" i="2"/>
  <c r="O417" i="2"/>
  <c r="M417" i="2"/>
  <c r="O416" i="2"/>
  <c r="M416" i="2"/>
  <c r="M413" i="2"/>
  <c r="O413" i="2"/>
  <c r="M349" i="2"/>
  <c r="I349" i="2"/>
  <c r="Q349" i="2" s="1"/>
  <c r="O349" i="2" l="1"/>
  <c r="I386" i="2"/>
  <c r="Q386" i="2" s="1"/>
  <c r="Q368" i="2"/>
  <c r="L386" i="2"/>
  <c r="I365" i="2" l="1"/>
  <c r="Q365" i="2" s="1"/>
  <c r="O360" i="2"/>
  <c r="O386" i="2"/>
  <c r="M387" i="2"/>
  <c r="O387" i="2"/>
  <c r="M20" i="15" l="1"/>
  <c r="M341" i="2" l="1"/>
  <c r="O341" i="2"/>
  <c r="M342" i="2"/>
  <c r="O342" i="2"/>
  <c r="M230" i="2" l="1"/>
  <c r="O230" i="2"/>
  <c r="M211" i="2"/>
  <c r="O211" i="2"/>
  <c r="M212" i="2"/>
  <c r="O212" i="2"/>
  <c r="M215" i="2"/>
  <c r="O215" i="2"/>
  <c r="O48" i="9" l="1"/>
  <c r="O49" i="9"/>
  <c r="O50" i="9"/>
  <c r="O51" i="9"/>
  <c r="O52" i="9"/>
  <c r="O53" i="9"/>
  <c r="O27" i="9"/>
  <c r="O28" i="9"/>
  <c r="O29" i="9"/>
  <c r="O45" i="19"/>
  <c r="O46" i="19"/>
  <c r="O47" i="19"/>
  <c r="O48" i="19"/>
  <c r="O49" i="19"/>
  <c r="O50" i="19"/>
  <c r="O27" i="19"/>
  <c r="O48" i="18"/>
  <c r="O49" i="18"/>
  <c r="O50" i="18"/>
  <c r="O51" i="18"/>
  <c r="O52" i="18"/>
  <c r="O53" i="18"/>
  <c r="O27" i="18"/>
  <c r="O28" i="18"/>
  <c r="O29" i="18"/>
  <c r="O48" i="17"/>
  <c r="O49" i="17"/>
  <c r="O50" i="17"/>
  <c r="O51" i="17"/>
  <c r="O52" i="17"/>
  <c r="O53" i="17"/>
  <c r="O54" i="17"/>
  <c r="O27" i="17"/>
  <c r="O28" i="17"/>
  <c r="O29" i="17"/>
  <c r="O48" i="16"/>
  <c r="O49" i="16"/>
  <c r="O50" i="16"/>
  <c r="O51" i="16"/>
  <c r="O52" i="16"/>
  <c r="O53" i="16"/>
  <c r="O54" i="16"/>
  <c r="O27" i="16"/>
  <c r="O28" i="16"/>
  <c r="O29" i="16"/>
  <c r="O48" i="15"/>
  <c r="O49" i="15"/>
  <c r="O50" i="15"/>
  <c r="O51" i="15"/>
  <c r="O52" i="15"/>
  <c r="O53" i="15"/>
  <c r="O27" i="15"/>
  <c r="O28" i="15"/>
  <c r="O29" i="15"/>
  <c r="O30" i="15"/>
  <c r="O48" i="14"/>
  <c r="O49" i="14"/>
  <c r="O50" i="14"/>
  <c r="O51" i="14"/>
  <c r="O52" i="14"/>
  <c r="O53" i="14"/>
  <c r="O54" i="14"/>
  <c r="O27" i="14"/>
  <c r="O28" i="14"/>
  <c r="O29" i="14"/>
  <c r="O30" i="14"/>
  <c r="O48" i="13"/>
  <c r="O49" i="13"/>
  <c r="O50" i="13"/>
  <c r="O51" i="13"/>
  <c r="O52" i="13"/>
  <c r="O53" i="13"/>
  <c r="O27" i="13"/>
  <c r="O28" i="13"/>
  <c r="O29" i="13"/>
  <c r="O54" i="12"/>
  <c r="O55" i="12"/>
  <c r="O56" i="12"/>
  <c r="O57" i="12"/>
  <c r="O58" i="12"/>
  <c r="O59" i="12"/>
  <c r="O27" i="12"/>
  <c r="O28" i="12"/>
  <c r="O29" i="12"/>
  <c r="O30" i="12"/>
  <c r="O48" i="11"/>
  <c r="O49" i="11"/>
  <c r="O50" i="11"/>
  <c r="O51" i="11"/>
  <c r="O52" i="11"/>
  <c r="O53" i="11"/>
  <c r="O54" i="11"/>
  <c r="O27" i="11"/>
  <c r="O28" i="11"/>
  <c r="O29" i="11"/>
  <c r="O30" i="11"/>
  <c r="O27" i="8"/>
  <c r="O28" i="8"/>
  <c r="O29" i="8"/>
  <c r="O30" i="8"/>
  <c r="O15" i="7"/>
  <c r="O16" i="7"/>
  <c r="O17" i="7"/>
  <c r="O27" i="6"/>
  <c r="O28" i="6"/>
  <c r="O29" i="6"/>
  <c r="O30" i="6"/>
  <c r="O27" i="5"/>
  <c r="O28" i="5"/>
  <c r="O29" i="5"/>
  <c r="O95" i="2"/>
  <c r="O96" i="2"/>
  <c r="O97" i="2"/>
  <c r="O98" i="2"/>
  <c r="O99" i="2"/>
  <c r="O101" i="2"/>
  <c r="O28" i="2"/>
  <c r="O29" i="2"/>
  <c r="O27" i="2"/>
  <c r="O50" i="2"/>
  <c r="O51" i="2"/>
  <c r="O52" i="2"/>
  <c r="O54" i="2"/>
  <c r="O60" i="2"/>
  <c r="O61" i="2"/>
  <c r="O62" i="2"/>
  <c r="O63" i="2"/>
  <c r="O64" i="2"/>
  <c r="L43" i="12" l="1"/>
  <c r="M43" i="12"/>
  <c r="M46" i="12"/>
  <c r="O46" i="12"/>
  <c r="M47" i="12"/>
  <c r="O47" i="12"/>
  <c r="M48" i="12"/>
  <c r="O48" i="12"/>
  <c r="O102" i="2"/>
  <c r="M102" i="2"/>
  <c r="O43" i="12" l="1"/>
  <c r="M264" i="2" l="1"/>
  <c r="O264" i="2"/>
  <c r="L251" i="2" l="1"/>
  <c r="L322" i="2" l="1"/>
  <c r="I251" i="2" l="1"/>
  <c r="Q251" i="2" s="1"/>
  <c r="O251" i="2" l="1"/>
  <c r="M411" i="2" l="1"/>
  <c r="O411" i="2"/>
  <c r="M412" i="2"/>
  <c r="O412" i="2"/>
  <c r="O241" i="2" l="1"/>
  <c r="M241" i="2"/>
  <c r="O238" i="2"/>
  <c r="M238" i="2"/>
  <c r="O237" i="2"/>
  <c r="M237" i="2"/>
  <c r="O235" i="2"/>
  <c r="M235" i="2"/>
  <c r="O236" i="2"/>
  <c r="M236" i="2"/>
  <c r="O233" i="2"/>
  <c r="M233" i="2"/>
  <c r="O232" i="2"/>
  <c r="M232" i="2"/>
  <c r="O234" i="2"/>
  <c r="M234" i="2"/>
  <c r="O231" i="2"/>
  <c r="M231" i="2"/>
  <c r="O229" i="2"/>
  <c r="M229" i="2"/>
  <c r="O228" i="2"/>
  <c r="M228" i="2"/>
  <c r="O409" i="2"/>
  <c r="M408" i="2"/>
  <c r="O408" i="2"/>
  <c r="M409" i="2"/>
  <c r="M410" i="2"/>
  <c r="O410" i="2"/>
  <c r="I322" i="2" l="1"/>
  <c r="Q322" i="2" s="1"/>
  <c r="M384" i="2" l="1"/>
  <c r="O384" i="2"/>
  <c r="M380" i="2"/>
  <c r="O380" i="2"/>
  <c r="M388" i="2"/>
  <c r="O388" i="2"/>
  <c r="M389" i="2"/>
  <c r="O389" i="2"/>
  <c r="M391" i="2"/>
  <c r="O391" i="2"/>
  <c r="M392" i="2"/>
  <c r="O392" i="2"/>
  <c r="M393" i="2"/>
  <c r="O393" i="2"/>
  <c r="M394" i="2"/>
  <c r="O394" i="2"/>
  <c r="M396" i="2"/>
  <c r="O396" i="2"/>
  <c r="M397" i="2"/>
  <c r="O397" i="2"/>
  <c r="M398" i="2"/>
  <c r="O398" i="2"/>
  <c r="M399" i="2"/>
  <c r="O399" i="2"/>
  <c r="M400" i="2"/>
  <c r="O400" i="2"/>
  <c r="M403" i="2"/>
  <c r="O403" i="2"/>
  <c r="M404" i="2"/>
  <c r="O404" i="2"/>
  <c r="M405" i="2"/>
  <c r="O405" i="2"/>
  <c r="M406" i="2"/>
  <c r="O406" i="2"/>
  <c r="M407" i="2"/>
  <c r="O407" i="2"/>
  <c r="M368" i="2" l="1"/>
  <c r="M118" i="2"/>
  <c r="M262" i="2"/>
  <c r="O262" i="2"/>
  <c r="M261" i="2"/>
  <c r="O118" i="2" l="1"/>
  <c r="M227" i="2"/>
  <c r="I227" i="2"/>
  <c r="I116" i="2" l="1"/>
  <c r="Q227" i="2"/>
  <c r="O227" i="2"/>
  <c r="M322" i="2"/>
  <c r="M271" i="2"/>
  <c r="O271" i="2"/>
  <c r="M272" i="2"/>
  <c r="O272" i="2"/>
  <c r="M273" i="2"/>
  <c r="O273" i="2"/>
  <c r="M276" i="2"/>
  <c r="O276" i="2"/>
  <c r="M277" i="2"/>
  <c r="O277" i="2"/>
  <c r="M278" i="2"/>
  <c r="O278" i="2"/>
  <c r="M279" i="2"/>
  <c r="O279" i="2"/>
  <c r="M280" i="2"/>
  <c r="O280" i="2"/>
  <c r="M281" i="2"/>
  <c r="O281" i="2"/>
  <c r="M283" i="2"/>
  <c r="O283" i="2"/>
  <c r="M284" i="2"/>
  <c r="O284" i="2"/>
  <c r="M285" i="2"/>
  <c r="O285" i="2"/>
  <c r="M286" i="2"/>
  <c r="O286" i="2"/>
  <c r="M290" i="2"/>
  <c r="O290" i="2"/>
  <c r="M291" i="2"/>
  <c r="O291" i="2"/>
  <c r="M297" i="2"/>
  <c r="O297" i="2"/>
  <c r="M298" i="2"/>
  <c r="O298" i="2"/>
  <c r="M299" i="2"/>
  <c r="O299" i="2"/>
  <c r="M301" i="2"/>
  <c r="O301" i="2"/>
  <c r="M306" i="2"/>
  <c r="O306" i="2"/>
  <c r="M307" i="2"/>
  <c r="O307" i="2"/>
  <c r="M308" i="2"/>
  <c r="O308" i="2"/>
  <c r="M309" i="2"/>
  <c r="O309" i="2"/>
  <c r="M310" i="2"/>
  <c r="O310" i="2"/>
  <c r="M311" i="2"/>
  <c r="O311" i="2"/>
  <c r="M325" i="2"/>
  <c r="O325" i="2"/>
  <c r="M326" i="2"/>
  <c r="O326" i="2"/>
  <c r="M327" i="2"/>
  <c r="O327" i="2"/>
  <c r="M328" i="2"/>
  <c r="O328" i="2"/>
  <c r="M329" i="2"/>
  <c r="O329" i="2"/>
  <c r="M330" i="2"/>
  <c r="O330" i="2"/>
  <c r="M331" i="2"/>
  <c r="O331" i="2"/>
  <c r="M332" i="2"/>
  <c r="O332" i="2"/>
  <c r="M333" i="2"/>
  <c r="O333" i="2"/>
  <c r="M334" i="2"/>
  <c r="O334" i="2"/>
  <c r="M336" i="2"/>
  <c r="O336" i="2"/>
  <c r="M337" i="2"/>
  <c r="O337" i="2"/>
  <c r="M338" i="2"/>
  <c r="O338" i="2"/>
  <c r="M339" i="2"/>
  <c r="O339" i="2"/>
  <c r="M256" i="2"/>
  <c r="O256" i="2"/>
  <c r="M257" i="2"/>
  <c r="O257" i="2"/>
  <c r="M259" i="2"/>
  <c r="O259" i="2"/>
  <c r="O261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M145" i="2"/>
  <c r="O145" i="2"/>
  <c r="M146" i="2"/>
  <c r="O146" i="2"/>
  <c r="M147" i="2"/>
  <c r="O147" i="2"/>
  <c r="M148" i="2"/>
  <c r="O148" i="2"/>
  <c r="M149" i="2"/>
  <c r="O149" i="2"/>
  <c r="M150" i="2"/>
  <c r="O150" i="2"/>
  <c r="M151" i="2"/>
  <c r="O151" i="2"/>
  <c r="M152" i="2"/>
  <c r="O152" i="2"/>
  <c r="M153" i="2"/>
  <c r="O153" i="2"/>
  <c r="M154" i="2"/>
  <c r="O154" i="2"/>
  <c r="M155" i="2"/>
  <c r="O155" i="2"/>
  <c r="M156" i="2"/>
  <c r="O156" i="2"/>
  <c r="M157" i="2"/>
  <c r="O157" i="2"/>
  <c r="M158" i="2"/>
  <c r="O158" i="2"/>
  <c r="M159" i="2"/>
  <c r="O159" i="2"/>
  <c r="M160" i="2"/>
  <c r="O160" i="2"/>
  <c r="M161" i="2"/>
  <c r="O161" i="2"/>
  <c r="M162" i="2"/>
  <c r="O162" i="2"/>
  <c r="M163" i="2"/>
  <c r="O163" i="2"/>
  <c r="M164" i="2"/>
  <c r="O164" i="2"/>
  <c r="M165" i="2"/>
  <c r="O165" i="2"/>
  <c r="M166" i="2"/>
  <c r="O166" i="2"/>
  <c r="M169" i="2"/>
  <c r="O169" i="2"/>
  <c r="M171" i="2"/>
  <c r="O171" i="2"/>
  <c r="M172" i="2"/>
  <c r="O172" i="2"/>
  <c r="M174" i="2"/>
  <c r="O174" i="2"/>
  <c r="M176" i="2"/>
  <c r="O176" i="2"/>
  <c r="M177" i="2"/>
  <c r="O177" i="2"/>
  <c r="M178" i="2"/>
  <c r="O178" i="2"/>
  <c r="M179" i="2"/>
  <c r="O179" i="2"/>
  <c r="M180" i="2"/>
  <c r="O180" i="2"/>
  <c r="M181" i="2"/>
  <c r="O181" i="2"/>
  <c r="M183" i="2"/>
  <c r="O183" i="2"/>
  <c r="M185" i="2"/>
  <c r="O185" i="2"/>
  <c r="M186" i="2"/>
  <c r="O186" i="2"/>
  <c r="M187" i="2"/>
  <c r="O187" i="2"/>
  <c r="M189" i="2"/>
  <c r="O189" i="2"/>
  <c r="M190" i="2"/>
  <c r="O190" i="2"/>
  <c r="M191" i="2"/>
  <c r="O191" i="2"/>
  <c r="M192" i="2"/>
  <c r="O192" i="2"/>
  <c r="M193" i="2"/>
  <c r="O193" i="2"/>
  <c r="M195" i="2"/>
  <c r="O195" i="2"/>
  <c r="M196" i="2"/>
  <c r="O196" i="2"/>
  <c r="M198" i="2"/>
  <c r="O198" i="2"/>
  <c r="M199" i="2"/>
  <c r="O199" i="2"/>
  <c r="M200" i="2"/>
  <c r="O200" i="2"/>
  <c r="M201" i="2"/>
  <c r="O201" i="2"/>
  <c r="M202" i="2"/>
  <c r="O202" i="2"/>
  <c r="M203" i="2"/>
  <c r="O203" i="2"/>
  <c r="M204" i="2"/>
  <c r="O204" i="2"/>
  <c r="M205" i="2"/>
  <c r="O205" i="2"/>
  <c r="M207" i="2"/>
  <c r="O207" i="2"/>
  <c r="M220" i="2"/>
  <c r="O220" i="2"/>
  <c r="M225" i="2"/>
  <c r="O225" i="2"/>
  <c r="M222" i="2"/>
  <c r="O222" i="2"/>
  <c r="M226" i="2"/>
  <c r="O226" i="2"/>
  <c r="M210" i="2"/>
  <c r="O210" i="2"/>
  <c r="I25" i="7" l="1"/>
  <c r="L25" i="7"/>
  <c r="M25" i="7"/>
  <c r="M28" i="7"/>
  <c r="O28" i="7"/>
  <c r="M29" i="7"/>
  <c r="O29" i="7"/>
  <c r="M30" i="7"/>
  <c r="O30" i="7"/>
  <c r="O25" i="7" l="1"/>
  <c r="I43" i="5" l="1"/>
  <c r="L43" i="5"/>
  <c r="M43" i="5"/>
  <c r="M46" i="5"/>
  <c r="M47" i="5"/>
  <c r="M48" i="5"/>
  <c r="O43" i="5" l="1"/>
  <c r="O57" i="19" l="1"/>
  <c r="M57" i="19"/>
  <c r="O56" i="19"/>
  <c r="M56" i="19"/>
  <c r="O55" i="19"/>
  <c r="M55" i="19"/>
  <c r="M52" i="19"/>
  <c r="L52" i="19"/>
  <c r="I52" i="19"/>
  <c r="O51" i="19"/>
  <c r="M51" i="19"/>
  <c r="M50" i="19"/>
  <c r="M49" i="19"/>
  <c r="M48" i="19"/>
  <c r="M47" i="19"/>
  <c r="M46" i="19"/>
  <c r="M45" i="19"/>
  <c r="O44" i="19"/>
  <c r="M44" i="19"/>
  <c r="O43" i="19"/>
  <c r="M43" i="19"/>
  <c r="M40" i="19"/>
  <c r="L40" i="19"/>
  <c r="I40" i="19"/>
  <c r="O39" i="19"/>
  <c r="M39" i="19"/>
  <c r="O38" i="19"/>
  <c r="M38" i="19"/>
  <c r="O37" i="19"/>
  <c r="M37" i="19"/>
  <c r="M34" i="19"/>
  <c r="L34" i="19"/>
  <c r="I34" i="19"/>
  <c r="O33" i="19"/>
  <c r="M33" i="19"/>
  <c r="O32" i="19"/>
  <c r="M32" i="19"/>
  <c r="O31" i="19"/>
  <c r="M31" i="19"/>
  <c r="M28" i="19"/>
  <c r="L28" i="19"/>
  <c r="I28" i="19"/>
  <c r="M27" i="19"/>
  <c r="O26" i="19"/>
  <c r="M26" i="19"/>
  <c r="O25" i="19"/>
  <c r="M25" i="19"/>
  <c r="M22" i="19"/>
  <c r="L22" i="19"/>
  <c r="I22" i="19"/>
  <c r="O21" i="19"/>
  <c r="M21" i="19"/>
  <c r="O20" i="19"/>
  <c r="M20" i="19"/>
  <c r="O19" i="19"/>
  <c r="M19" i="19"/>
  <c r="M16" i="19"/>
  <c r="L16" i="19"/>
  <c r="I16" i="19"/>
  <c r="O15" i="19"/>
  <c r="M15" i="19"/>
  <c r="O14" i="19"/>
  <c r="M14" i="19"/>
  <c r="O13" i="19"/>
  <c r="M13" i="19"/>
  <c r="M10" i="19"/>
  <c r="L10" i="19"/>
  <c r="I10" i="19"/>
  <c r="O60" i="18"/>
  <c r="M60" i="18"/>
  <c r="O59" i="18"/>
  <c r="M59" i="18"/>
  <c r="O58" i="18"/>
  <c r="M58" i="18"/>
  <c r="M55" i="18"/>
  <c r="L55" i="18"/>
  <c r="O54" i="18"/>
  <c r="M54" i="18"/>
  <c r="M53" i="18"/>
  <c r="M52" i="18"/>
  <c r="M51" i="18"/>
  <c r="M50" i="18"/>
  <c r="M49" i="18"/>
  <c r="M48" i="18"/>
  <c r="O47" i="18"/>
  <c r="M47" i="18"/>
  <c r="O46" i="18"/>
  <c r="M46" i="18"/>
  <c r="M43" i="18"/>
  <c r="L43" i="18"/>
  <c r="O42" i="18"/>
  <c r="M42" i="18"/>
  <c r="O41" i="18"/>
  <c r="M41" i="18"/>
  <c r="O40" i="18"/>
  <c r="M40" i="18"/>
  <c r="M37" i="18"/>
  <c r="L37" i="18"/>
  <c r="O36" i="18"/>
  <c r="M36" i="18"/>
  <c r="O35" i="18"/>
  <c r="M35" i="18"/>
  <c r="O34" i="18"/>
  <c r="M34" i="18"/>
  <c r="M31" i="18"/>
  <c r="L31" i="18"/>
  <c r="O30" i="18"/>
  <c r="M30" i="18"/>
  <c r="M29" i="18"/>
  <c r="M28" i="18"/>
  <c r="M27" i="18"/>
  <c r="O26" i="18"/>
  <c r="M26" i="18"/>
  <c r="O25" i="18"/>
  <c r="M25" i="18"/>
  <c r="M22" i="18"/>
  <c r="L22" i="18"/>
  <c r="O21" i="18"/>
  <c r="M21" i="18"/>
  <c r="O20" i="18"/>
  <c r="M20" i="18"/>
  <c r="O19" i="18"/>
  <c r="M19" i="18"/>
  <c r="M16" i="18"/>
  <c r="L16" i="18"/>
  <c r="O15" i="18"/>
  <c r="M15" i="18"/>
  <c r="O14" i="18"/>
  <c r="M14" i="18"/>
  <c r="O13" i="18"/>
  <c r="M13" i="18"/>
  <c r="M10" i="18"/>
  <c r="L10" i="18"/>
  <c r="O60" i="17"/>
  <c r="M60" i="17"/>
  <c r="O59" i="17"/>
  <c r="M59" i="17"/>
  <c r="O58" i="17"/>
  <c r="M58" i="17"/>
  <c r="M55" i="17"/>
  <c r="L55" i="17"/>
  <c r="I55" i="17"/>
  <c r="M54" i="17"/>
  <c r="M53" i="17"/>
  <c r="M52" i="17"/>
  <c r="M51" i="17"/>
  <c r="M50" i="17"/>
  <c r="M49" i="17"/>
  <c r="M48" i="17"/>
  <c r="O47" i="17"/>
  <c r="M47" i="17"/>
  <c r="O46" i="17"/>
  <c r="M46" i="17"/>
  <c r="M43" i="17"/>
  <c r="L43" i="17"/>
  <c r="I43" i="17"/>
  <c r="O42" i="17"/>
  <c r="M42" i="17"/>
  <c r="O41" i="17"/>
  <c r="M41" i="17"/>
  <c r="O40" i="17"/>
  <c r="M40" i="17"/>
  <c r="M37" i="17"/>
  <c r="L37" i="17"/>
  <c r="I37" i="17"/>
  <c r="O36" i="17"/>
  <c r="M36" i="17"/>
  <c r="O35" i="17"/>
  <c r="M35" i="17"/>
  <c r="O34" i="17"/>
  <c r="M34" i="17"/>
  <c r="M31" i="17"/>
  <c r="L31" i="17"/>
  <c r="I31" i="17"/>
  <c r="O30" i="17"/>
  <c r="M30" i="17"/>
  <c r="M29" i="17"/>
  <c r="M28" i="17"/>
  <c r="M27" i="17"/>
  <c r="O26" i="17"/>
  <c r="M26" i="17"/>
  <c r="O25" i="17"/>
  <c r="M25" i="17"/>
  <c r="M22" i="17"/>
  <c r="L22" i="17"/>
  <c r="I22" i="17"/>
  <c r="O21" i="17"/>
  <c r="M21" i="17"/>
  <c r="O20" i="17"/>
  <c r="M20" i="17"/>
  <c r="O19" i="17"/>
  <c r="M19" i="17"/>
  <c r="M16" i="17"/>
  <c r="L16" i="17"/>
  <c r="I16" i="17"/>
  <c r="O15" i="17"/>
  <c r="M15" i="17"/>
  <c r="O14" i="17"/>
  <c r="M14" i="17"/>
  <c r="O13" i="17"/>
  <c r="M13" i="17"/>
  <c r="M10" i="17"/>
  <c r="L10" i="17"/>
  <c r="I10" i="17"/>
  <c r="O60" i="16"/>
  <c r="M60" i="16"/>
  <c r="O59" i="16"/>
  <c r="M59" i="16"/>
  <c r="O58" i="16"/>
  <c r="M58" i="16"/>
  <c r="M55" i="16"/>
  <c r="L55" i="16"/>
  <c r="I55" i="16"/>
  <c r="M54" i="16"/>
  <c r="M53" i="16"/>
  <c r="M52" i="16"/>
  <c r="M51" i="16"/>
  <c r="M50" i="16"/>
  <c r="M49" i="16"/>
  <c r="M48" i="16"/>
  <c r="O47" i="16"/>
  <c r="M47" i="16"/>
  <c r="O46" i="16"/>
  <c r="M46" i="16"/>
  <c r="M43" i="16"/>
  <c r="L43" i="16"/>
  <c r="I43" i="16"/>
  <c r="O42" i="16"/>
  <c r="M42" i="16"/>
  <c r="O41" i="16"/>
  <c r="M41" i="16"/>
  <c r="O40" i="16"/>
  <c r="M40" i="16"/>
  <c r="M37" i="16"/>
  <c r="L37" i="16"/>
  <c r="I37" i="16"/>
  <c r="O36" i="16"/>
  <c r="M36" i="16"/>
  <c r="O35" i="16"/>
  <c r="M35" i="16"/>
  <c r="O34" i="16"/>
  <c r="M34" i="16"/>
  <c r="M31" i="16"/>
  <c r="L31" i="16"/>
  <c r="I31" i="16"/>
  <c r="O30" i="16"/>
  <c r="M30" i="16"/>
  <c r="M29" i="16"/>
  <c r="M28" i="16"/>
  <c r="M27" i="16"/>
  <c r="O26" i="16"/>
  <c r="M26" i="16"/>
  <c r="O25" i="16"/>
  <c r="M25" i="16"/>
  <c r="M22" i="16"/>
  <c r="L22" i="16"/>
  <c r="I22" i="16"/>
  <c r="O21" i="16"/>
  <c r="M21" i="16"/>
  <c r="O20" i="16"/>
  <c r="M20" i="16"/>
  <c r="O19" i="16"/>
  <c r="M19" i="16"/>
  <c r="M16" i="16"/>
  <c r="L16" i="16"/>
  <c r="I16" i="16"/>
  <c r="O15" i="16"/>
  <c r="M15" i="16"/>
  <c r="O14" i="16"/>
  <c r="M14" i="16"/>
  <c r="O13" i="16"/>
  <c r="M13" i="16"/>
  <c r="M10" i="16"/>
  <c r="L10" i="16"/>
  <c r="I10" i="16"/>
  <c r="O60" i="15"/>
  <c r="M60" i="15"/>
  <c r="O59" i="15"/>
  <c r="M59" i="15"/>
  <c r="O58" i="15"/>
  <c r="M58" i="15"/>
  <c r="M55" i="15"/>
  <c r="L55" i="15"/>
  <c r="I55" i="15"/>
  <c r="O54" i="15"/>
  <c r="M54" i="15"/>
  <c r="M53" i="15"/>
  <c r="M52" i="15"/>
  <c r="M51" i="15"/>
  <c r="M50" i="15"/>
  <c r="M49" i="15"/>
  <c r="M48" i="15"/>
  <c r="O47" i="15"/>
  <c r="M47" i="15"/>
  <c r="O46" i="15"/>
  <c r="M46" i="15"/>
  <c r="M43" i="15"/>
  <c r="L43" i="15"/>
  <c r="I43" i="15"/>
  <c r="O42" i="15"/>
  <c r="M42" i="15"/>
  <c r="O41" i="15"/>
  <c r="M41" i="15"/>
  <c r="O40" i="15"/>
  <c r="M40" i="15"/>
  <c r="M37" i="15"/>
  <c r="L37" i="15"/>
  <c r="I37" i="15"/>
  <c r="O36" i="15"/>
  <c r="M36" i="15"/>
  <c r="O35" i="15"/>
  <c r="M35" i="15"/>
  <c r="O34" i="15"/>
  <c r="M34" i="15"/>
  <c r="M31" i="15"/>
  <c r="L31" i="15"/>
  <c r="I31" i="15"/>
  <c r="M30" i="15"/>
  <c r="M29" i="15"/>
  <c r="M28" i="15"/>
  <c r="M27" i="15"/>
  <c r="O26" i="15"/>
  <c r="M26" i="15"/>
  <c r="O25" i="15"/>
  <c r="M25" i="15"/>
  <c r="M22" i="15"/>
  <c r="L22" i="15"/>
  <c r="I22" i="15"/>
  <c r="O21" i="15"/>
  <c r="M21" i="15"/>
  <c r="O20" i="15"/>
  <c r="O19" i="15"/>
  <c r="M19" i="15"/>
  <c r="M16" i="15"/>
  <c r="L16" i="15"/>
  <c r="I16" i="15"/>
  <c r="O15" i="15"/>
  <c r="M15" i="15"/>
  <c r="O14" i="15"/>
  <c r="M14" i="15"/>
  <c r="O13" i="15"/>
  <c r="M13" i="15"/>
  <c r="M10" i="15"/>
  <c r="L10" i="15"/>
  <c r="I10" i="15"/>
  <c r="O60" i="14"/>
  <c r="M60" i="14"/>
  <c r="O59" i="14"/>
  <c r="M59" i="14"/>
  <c r="O58" i="14"/>
  <c r="M58" i="14"/>
  <c r="M55" i="14"/>
  <c r="L55" i="14"/>
  <c r="I55" i="14"/>
  <c r="M54" i="14"/>
  <c r="M53" i="14"/>
  <c r="M52" i="14"/>
  <c r="M51" i="14"/>
  <c r="M50" i="14"/>
  <c r="M49" i="14"/>
  <c r="M48" i="14"/>
  <c r="O47" i="14"/>
  <c r="M47" i="14"/>
  <c r="O46" i="14"/>
  <c r="M46" i="14"/>
  <c r="M43" i="14"/>
  <c r="L43" i="14"/>
  <c r="I43" i="14"/>
  <c r="O42" i="14"/>
  <c r="M42" i="14"/>
  <c r="O41" i="14"/>
  <c r="M41" i="14"/>
  <c r="O40" i="14"/>
  <c r="M40" i="14"/>
  <c r="M37" i="14"/>
  <c r="L37" i="14"/>
  <c r="I37" i="14"/>
  <c r="O36" i="14"/>
  <c r="M36" i="14"/>
  <c r="O35" i="14"/>
  <c r="M35" i="14"/>
  <c r="O34" i="14"/>
  <c r="M34" i="14"/>
  <c r="M31" i="14"/>
  <c r="L31" i="14"/>
  <c r="I31" i="14"/>
  <c r="M30" i="14"/>
  <c r="M29" i="14"/>
  <c r="M28" i="14"/>
  <c r="M27" i="14"/>
  <c r="O26" i="14"/>
  <c r="M26" i="14"/>
  <c r="O25" i="14"/>
  <c r="M25" i="14"/>
  <c r="M22" i="14"/>
  <c r="L22" i="14"/>
  <c r="I22" i="14"/>
  <c r="O21" i="14"/>
  <c r="M21" i="14"/>
  <c r="O20" i="14"/>
  <c r="M20" i="14"/>
  <c r="O19" i="14"/>
  <c r="M19" i="14"/>
  <c r="M16" i="14"/>
  <c r="O15" i="14"/>
  <c r="M15" i="14"/>
  <c r="O14" i="14"/>
  <c r="M14" i="14"/>
  <c r="O13" i="14"/>
  <c r="M13" i="14"/>
  <c r="M10" i="14"/>
  <c r="L10" i="14"/>
  <c r="I10" i="14"/>
  <c r="O60" i="13"/>
  <c r="M60" i="13"/>
  <c r="O59" i="13"/>
  <c r="M59" i="13"/>
  <c r="O58" i="13"/>
  <c r="M58" i="13"/>
  <c r="M55" i="13"/>
  <c r="L55" i="13"/>
  <c r="I55" i="13"/>
  <c r="O54" i="13"/>
  <c r="M54" i="13"/>
  <c r="M53" i="13"/>
  <c r="M52" i="13"/>
  <c r="M51" i="13"/>
  <c r="M50" i="13"/>
  <c r="M49" i="13"/>
  <c r="M48" i="13"/>
  <c r="O47" i="13"/>
  <c r="M47" i="13"/>
  <c r="O46" i="13"/>
  <c r="M46" i="13"/>
  <c r="M43" i="13"/>
  <c r="L43" i="13"/>
  <c r="I43" i="13"/>
  <c r="O42" i="13"/>
  <c r="M42" i="13"/>
  <c r="O41" i="13"/>
  <c r="M41" i="13"/>
  <c r="O40" i="13"/>
  <c r="M40" i="13"/>
  <c r="M37" i="13"/>
  <c r="L37" i="13"/>
  <c r="I37" i="13"/>
  <c r="O36" i="13"/>
  <c r="M36" i="13"/>
  <c r="O35" i="13"/>
  <c r="M35" i="13"/>
  <c r="O34" i="13"/>
  <c r="M34" i="13"/>
  <c r="M31" i="13"/>
  <c r="L31" i="13"/>
  <c r="I31" i="13"/>
  <c r="O30" i="13"/>
  <c r="M30" i="13"/>
  <c r="M29" i="13"/>
  <c r="M28" i="13"/>
  <c r="M27" i="13"/>
  <c r="O26" i="13"/>
  <c r="M26" i="13"/>
  <c r="O25" i="13"/>
  <c r="M25" i="13"/>
  <c r="M22" i="13"/>
  <c r="L22" i="13"/>
  <c r="I22" i="13"/>
  <c r="O21" i="13"/>
  <c r="M21" i="13"/>
  <c r="O20" i="13"/>
  <c r="M20" i="13"/>
  <c r="O19" i="13"/>
  <c r="M19" i="13"/>
  <c r="M16" i="13"/>
  <c r="L16" i="13"/>
  <c r="I16" i="13"/>
  <c r="O15" i="13"/>
  <c r="M15" i="13"/>
  <c r="O14" i="13"/>
  <c r="M14" i="13"/>
  <c r="O13" i="13"/>
  <c r="M13" i="13"/>
  <c r="M10" i="13"/>
  <c r="L10" i="13"/>
  <c r="I10" i="13"/>
  <c r="O66" i="12"/>
  <c r="M66" i="12"/>
  <c r="O65" i="12"/>
  <c r="M65" i="12"/>
  <c r="O64" i="12"/>
  <c r="M64" i="12"/>
  <c r="M61" i="12"/>
  <c r="L61" i="12"/>
  <c r="O60" i="12"/>
  <c r="M60" i="12"/>
  <c r="M59" i="12"/>
  <c r="M58" i="12"/>
  <c r="M57" i="12"/>
  <c r="M56" i="12"/>
  <c r="M55" i="12"/>
  <c r="M54" i="12"/>
  <c r="O53" i="12"/>
  <c r="M53" i="12"/>
  <c r="O52" i="12"/>
  <c r="M52" i="12"/>
  <c r="M49" i="12"/>
  <c r="L49" i="12"/>
  <c r="O42" i="12"/>
  <c r="M42" i="12"/>
  <c r="O41" i="12"/>
  <c r="M41" i="12"/>
  <c r="O40" i="12"/>
  <c r="M40" i="12"/>
  <c r="M37" i="12"/>
  <c r="L37" i="12"/>
  <c r="O36" i="12"/>
  <c r="M36" i="12"/>
  <c r="O35" i="12"/>
  <c r="M35" i="12"/>
  <c r="O34" i="12"/>
  <c r="M34" i="12"/>
  <c r="M31" i="12"/>
  <c r="L31" i="12"/>
  <c r="M30" i="12"/>
  <c r="M29" i="12"/>
  <c r="M28" i="12"/>
  <c r="M27" i="12"/>
  <c r="O26" i="12"/>
  <c r="M26" i="12"/>
  <c r="O25" i="12"/>
  <c r="M25" i="12"/>
  <c r="M22" i="12"/>
  <c r="L22" i="12"/>
  <c r="O21" i="12"/>
  <c r="M21" i="12"/>
  <c r="O20" i="12"/>
  <c r="M20" i="12"/>
  <c r="O19" i="12"/>
  <c r="M19" i="12"/>
  <c r="M16" i="12"/>
  <c r="L16" i="12"/>
  <c r="O15" i="12"/>
  <c r="M15" i="12"/>
  <c r="O14" i="12"/>
  <c r="M14" i="12"/>
  <c r="O13" i="12"/>
  <c r="M13" i="12"/>
  <c r="M10" i="12"/>
  <c r="L10" i="12"/>
  <c r="O60" i="11"/>
  <c r="M60" i="11"/>
  <c r="O59" i="11"/>
  <c r="M59" i="11"/>
  <c r="O58" i="11"/>
  <c r="M58" i="11"/>
  <c r="M55" i="11"/>
  <c r="L55" i="11"/>
  <c r="I55" i="11"/>
  <c r="M54" i="11"/>
  <c r="M53" i="11"/>
  <c r="M52" i="11"/>
  <c r="M51" i="11"/>
  <c r="M50" i="11"/>
  <c r="M49" i="11"/>
  <c r="M48" i="11"/>
  <c r="O47" i="11"/>
  <c r="M47" i="11"/>
  <c r="O46" i="11"/>
  <c r="M46" i="11"/>
  <c r="M43" i="11"/>
  <c r="L43" i="11"/>
  <c r="I43" i="11"/>
  <c r="O42" i="11"/>
  <c r="M42" i="11"/>
  <c r="O41" i="11"/>
  <c r="M41" i="11"/>
  <c r="O40" i="11"/>
  <c r="M40" i="11"/>
  <c r="M37" i="11"/>
  <c r="L37" i="11"/>
  <c r="I37" i="11"/>
  <c r="O36" i="11"/>
  <c r="M36" i="11"/>
  <c r="O35" i="11"/>
  <c r="M35" i="11"/>
  <c r="O34" i="11"/>
  <c r="M34" i="11"/>
  <c r="M31" i="11"/>
  <c r="L31" i="11"/>
  <c r="I31" i="11"/>
  <c r="M30" i="11"/>
  <c r="M29" i="11"/>
  <c r="M28" i="11"/>
  <c r="M27" i="11"/>
  <c r="O26" i="11"/>
  <c r="M26" i="11"/>
  <c r="O25" i="11"/>
  <c r="M25" i="11"/>
  <c r="M22" i="11"/>
  <c r="L22" i="11"/>
  <c r="I22" i="11"/>
  <c r="O21" i="11"/>
  <c r="M21" i="11"/>
  <c r="O20" i="11"/>
  <c r="M20" i="11"/>
  <c r="O19" i="11"/>
  <c r="M19" i="11"/>
  <c r="M16" i="11"/>
  <c r="L16" i="11"/>
  <c r="I16" i="11"/>
  <c r="O15" i="11"/>
  <c r="M15" i="11"/>
  <c r="O14" i="11"/>
  <c r="M14" i="11"/>
  <c r="O13" i="11"/>
  <c r="M13" i="11"/>
  <c r="M10" i="11"/>
  <c r="L10" i="11"/>
  <c r="I10" i="11"/>
  <c r="O48" i="8"/>
  <c r="M48" i="8"/>
  <c r="O47" i="8"/>
  <c r="M47" i="8"/>
  <c r="O46" i="8"/>
  <c r="M46" i="8"/>
  <c r="M43" i="8"/>
  <c r="L43" i="8"/>
  <c r="I43" i="8"/>
  <c r="O42" i="8"/>
  <c r="M42" i="8"/>
  <c r="O41" i="8"/>
  <c r="M41" i="8"/>
  <c r="O40" i="8"/>
  <c r="M40" i="8"/>
  <c r="M37" i="8"/>
  <c r="L37" i="8"/>
  <c r="I37" i="8"/>
  <c r="O36" i="8"/>
  <c r="M36" i="8"/>
  <c r="O35" i="8"/>
  <c r="M35" i="8"/>
  <c r="O34" i="8"/>
  <c r="M34" i="8"/>
  <c r="M31" i="8"/>
  <c r="L31" i="8"/>
  <c r="I31" i="8"/>
  <c r="M30" i="8"/>
  <c r="M29" i="8"/>
  <c r="M28" i="8"/>
  <c r="M27" i="8"/>
  <c r="O26" i="8"/>
  <c r="M26" i="8"/>
  <c r="O25" i="8"/>
  <c r="M25" i="8"/>
  <c r="M22" i="8"/>
  <c r="L22" i="8"/>
  <c r="I22" i="8"/>
  <c r="O21" i="8"/>
  <c r="M21" i="8"/>
  <c r="O20" i="8"/>
  <c r="M20" i="8"/>
  <c r="O19" i="8"/>
  <c r="M19" i="8"/>
  <c r="M16" i="8"/>
  <c r="L16" i="8"/>
  <c r="I16" i="8"/>
  <c r="O15" i="8"/>
  <c r="M15" i="8"/>
  <c r="O14" i="8"/>
  <c r="M14" i="8"/>
  <c r="O13" i="8"/>
  <c r="M13" i="8"/>
  <c r="M10" i="8"/>
  <c r="L10" i="8"/>
  <c r="I10" i="8"/>
  <c r="O24" i="7"/>
  <c r="M24" i="7"/>
  <c r="O23" i="7"/>
  <c r="M23" i="7"/>
  <c r="O22" i="7"/>
  <c r="M22" i="7"/>
  <c r="M19" i="7"/>
  <c r="L19" i="7"/>
  <c r="I19" i="7"/>
  <c r="O18" i="7"/>
  <c r="M18" i="7"/>
  <c r="M17" i="7"/>
  <c r="M16" i="7"/>
  <c r="M15" i="7"/>
  <c r="O14" i="7"/>
  <c r="M14" i="7"/>
  <c r="O13" i="7"/>
  <c r="M13" i="7"/>
  <c r="M10" i="7"/>
  <c r="L10" i="7"/>
  <c r="I10" i="7"/>
  <c r="O60" i="6"/>
  <c r="M60" i="6"/>
  <c r="O59" i="6"/>
  <c r="M59" i="6"/>
  <c r="O58" i="6"/>
  <c r="M58" i="6"/>
  <c r="M55" i="6"/>
  <c r="L55" i="6"/>
  <c r="I55" i="6"/>
  <c r="O54" i="6"/>
  <c r="M54" i="6"/>
  <c r="M53" i="6"/>
  <c r="M52" i="6"/>
  <c r="M51" i="6"/>
  <c r="M50" i="6"/>
  <c r="M49" i="6"/>
  <c r="M48" i="6"/>
  <c r="O47" i="6"/>
  <c r="M47" i="6"/>
  <c r="O46" i="6"/>
  <c r="M46" i="6"/>
  <c r="M43" i="6"/>
  <c r="L43" i="6"/>
  <c r="I43" i="6"/>
  <c r="O42" i="6"/>
  <c r="M42" i="6"/>
  <c r="O41" i="6"/>
  <c r="M41" i="6"/>
  <c r="O40" i="6"/>
  <c r="M40" i="6"/>
  <c r="M37" i="6"/>
  <c r="L37" i="6"/>
  <c r="I37" i="6"/>
  <c r="O36" i="6"/>
  <c r="M36" i="6"/>
  <c r="O35" i="6"/>
  <c r="M35" i="6"/>
  <c r="O34" i="6"/>
  <c r="M34" i="6"/>
  <c r="M31" i="6"/>
  <c r="L31" i="6"/>
  <c r="I31" i="6"/>
  <c r="M30" i="6"/>
  <c r="M29" i="6"/>
  <c r="M28" i="6"/>
  <c r="M27" i="6"/>
  <c r="O26" i="6"/>
  <c r="M26" i="6"/>
  <c r="O25" i="6"/>
  <c r="M25" i="6"/>
  <c r="M22" i="6"/>
  <c r="L22" i="6"/>
  <c r="I22" i="6"/>
  <c r="O21" i="6"/>
  <c r="M21" i="6"/>
  <c r="O20" i="6"/>
  <c r="M20" i="6"/>
  <c r="O19" i="6"/>
  <c r="M19" i="6"/>
  <c r="M16" i="6"/>
  <c r="L16" i="6"/>
  <c r="I16" i="6"/>
  <c r="O15" i="6"/>
  <c r="M15" i="6"/>
  <c r="O14" i="6"/>
  <c r="M14" i="6"/>
  <c r="O13" i="6"/>
  <c r="M13" i="6"/>
  <c r="M10" i="6"/>
  <c r="L10" i="6"/>
  <c r="I10" i="6"/>
  <c r="O42" i="5"/>
  <c r="M42" i="5"/>
  <c r="O41" i="5"/>
  <c r="M41" i="5"/>
  <c r="O40" i="5"/>
  <c r="M40" i="5"/>
  <c r="M37" i="5"/>
  <c r="L37" i="5"/>
  <c r="I37" i="5"/>
  <c r="O36" i="5"/>
  <c r="M36" i="5"/>
  <c r="O35" i="5"/>
  <c r="M35" i="5"/>
  <c r="O34" i="5"/>
  <c r="M34" i="5"/>
  <c r="M31" i="5"/>
  <c r="L31" i="5"/>
  <c r="I31" i="5"/>
  <c r="O30" i="5"/>
  <c r="M30" i="5"/>
  <c r="M29" i="5"/>
  <c r="M28" i="5"/>
  <c r="M27" i="5"/>
  <c r="O26" i="5"/>
  <c r="M26" i="5"/>
  <c r="O25" i="5"/>
  <c r="M25" i="5"/>
  <c r="M22" i="5"/>
  <c r="L22" i="5"/>
  <c r="I22" i="5"/>
  <c r="O21" i="5"/>
  <c r="M21" i="5"/>
  <c r="O20" i="5"/>
  <c r="M20" i="5"/>
  <c r="O19" i="5"/>
  <c r="M19" i="5"/>
  <c r="M16" i="5"/>
  <c r="L16" i="5"/>
  <c r="I16" i="5"/>
  <c r="O15" i="5"/>
  <c r="M15" i="5"/>
  <c r="O14" i="5"/>
  <c r="M14" i="5"/>
  <c r="O13" i="5"/>
  <c r="M13" i="5"/>
  <c r="M10" i="5"/>
  <c r="L10" i="5"/>
  <c r="I10" i="5"/>
  <c r="I55" i="3"/>
  <c r="O55" i="3" s="1"/>
  <c r="I43" i="3"/>
  <c r="O43" i="3" s="1"/>
  <c r="I37" i="3"/>
  <c r="O37" i="3" s="1"/>
  <c r="I31" i="3"/>
  <c r="O31" i="3" s="1"/>
  <c r="I22" i="3"/>
  <c r="O22" i="3" s="1"/>
  <c r="I16" i="3"/>
  <c r="O16" i="3" s="1"/>
  <c r="I10" i="3"/>
  <c r="O10" i="3" s="1"/>
  <c r="M365" i="2"/>
  <c r="O348" i="2"/>
  <c r="M348" i="2"/>
  <c r="O347" i="2"/>
  <c r="M347" i="2"/>
  <c r="O346" i="2"/>
  <c r="M346" i="2"/>
  <c r="M343" i="2"/>
  <c r="I343" i="2"/>
  <c r="Q343" i="2" s="1"/>
  <c r="O270" i="2"/>
  <c r="M270" i="2"/>
  <c r="O268" i="2"/>
  <c r="M268" i="2"/>
  <c r="M265" i="2"/>
  <c r="L265" i="2"/>
  <c r="I265" i="2"/>
  <c r="Q265" i="2" s="1"/>
  <c r="O255" i="2"/>
  <c r="M255" i="2"/>
  <c r="O254" i="2"/>
  <c r="M254" i="2"/>
  <c r="M251" i="2"/>
  <c r="O119" i="2"/>
  <c r="M119" i="2"/>
  <c r="M116" i="2"/>
  <c r="O115" i="2"/>
  <c r="M115" i="2"/>
  <c r="O114" i="2"/>
  <c r="M114" i="2"/>
  <c r="O113" i="2"/>
  <c r="M113" i="2"/>
  <c r="M110" i="2"/>
  <c r="L110" i="2"/>
  <c r="I110" i="2"/>
  <c r="O109" i="2"/>
  <c r="M109" i="2"/>
  <c r="O108" i="2"/>
  <c r="M108" i="2"/>
  <c r="O107" i="2"/>
  <c r="M107" i="2"/>
  <c r="M104" i="2"/>
  <c r="L104" i="2"/>
  <c r="I104" i="2"/>
  <c r="M101" i="2"/>
  <c r="M99" i="2"/>
  <c r="M98" i="2"/>
  <c r="M97" i="2"/>
  <c r="M96" i="2"/>
  <c r="M95" i="2"/>
  <c r="O94" i="2"/>
  <c r="M94" i="2"/>
  <c r="O93" i="2"/>
  <c r="M93" i="2"/>
  <c r="M90" i="2"/>
  <c r="O84" i="2"/>
  <c r="M84" i="2"/>
  <c r="O83" i="2"/>
  <c r="M83" i="2"/>
  <c r="O80" i="2"/>
  <c r="M80" i="2"/>
  <c r="M77" i="2"/>
  <c r="O76" i="2"/>
  <c r="M76" i="2"/>
  <c r="O75" i="2"/>
  <c r="M75" i="2"/>
  <c r="O74" i="2"/>
  <c r="M74" i="2"/>
  <c r="M71" i="2"/>
  <c r="L71" i="2"/>
  <c r="I71" i="2"/>
  <c r="O70" i="2"/>
  <c r="M70" i="2"/>
  <c r="O69" i="2"/>
  <c r="M69" i="2"/>
  <c r="O68" i="2"/>
  <c r="M68" i="2"/>
  <c r="M65" i="2"/>
  <c r="L65" i="2"/>
  <c r="I65" i="2"/>
  <c r="M64" i="2"/>
  <c r="M63" i="2"/>
  <c r="M62" i="2"/>
  <c r="M61" i="2"/>
  <c r="M60" i="2"/>
  <c r="O59" i="2"/>
  <c r="M59" i="2"/>
  <c r="O58" i="2"/>
  <c r="M58" i="2"/>
  <c r="M55" i="2"/>
  <c r="I55" i="2"/>
  <c r="M54" i="2"/>
  <c r="M52" i="2"/>
  <c r="M50" i="2"/>
  <c r="O47" i="2"/>
  <c r="M47" i="2"/>
  <c r="O46" i="2"/>
  <c r="M46" i="2"/>
  <c r="M43" i="2"/>
  <c r="I43" i="2"/>
  <c r="O42" i="2"/>
  <c r="M42" i="2"/>
  <c r="O41" i="2"/>
  <c r="M41" i="2"/>
  <c r="O40" i="2"/>
  <c r="M40" i="2"/>
  <c r="M37" i="2"/>
  <c r="L37" i="2"/>
  <c r="I37" i="2"/>
  <c r="O36" i="2"/>
  <c r="M36" i="2"/>
  <c r="O35" i="2"/>
  <c r="M35" i="2"/>
  <c r="O34" i="2"/>
  <c r="M34" i="2"/>
  <c r="M31" i="2"/>
  <c r="L31" i="2"/>
  <c r="I31" i="2"/>
  <c r="O30" i="2"/>
  <c r="M30" i="2"/>
  <c r="M27" i="2"/>
  <c r="M29" i="2"/>
  <c r="M28" i="2"/>
  <c r="O26" i="2"/>
  <c r="M26" i="2"/>
  <c r="O25" i="2"/>
  <c r="M25" i="2"/>
  <c r="M22" i="2"/>
  <c r="L22" i="2"/>
  <c r="I22" i="2"/>
  <c r="O21" i="2"/>
  <c r="M21" i="2"/>
  <c r="O20" i="2"/>
  <c r="M20" i="2"/>
  <c r="O19" i="2"/>
  <c r="M19" i="2"/>
  <c r="M16" i="2"/>
  <c r="L16" i="2"/>
  <c r="I16" i="2"/>
  <c r="O15" i="2"/>
  <c r="M15" i="2"/>
  <c r="O14" i="2"/>
  <c r="M14" i="2"/>
  <c r="M10" i="2"/>
  <c r="L10" i="2"/>
  <c r="I10" i="2"/>
  <c r="M48" i="9"/>
  <c r="M49" i="9"/>
  <c r="M50" i="9"/>
  <c r="M51" i="9"/>
  <c r="M52" i="9"/>
  <c r="M53" i="9"/>
  <c r="M54" i="9"/>
  <c r="O54" i="9"/>
  <c r="L22" i="9"/>
  <c r="I22" i="9"/>
  <c r="M27" i="9"/>
  <c r="M28" i="9"/>
  <c r="M29" i="9"/>
  <c r="O37" i="14" l="1"/>
  <c r="O10" i="17"/>
  <c r="O37" i="17"/>
  <c r="O34" i="19"/>
  <c r="O16" i="18"/>
  <c r="O31" i="14"/>
  <c r="O37" i="2"/>
  <c r="O37" i="18"/>
  <c r="O55" i="15"/>
  <c r="O37" i="11"/>
  <c r="O10" i="2"/>
  <c r="O110" i="2"/>
  <c r="O16" i="2"/>
  <c r="O65" i="2"/>
  <c r="O43" i="18"/>
  <c r="O43" i="15"/>
  <c r="O37" i="16"/>
  <c r="O55" i="16"/>
  <c r="O16" i="15"/>
  <c r="O37" i="15"/>
  <c r="O16" i="14"/>
  <c r="O55" i="11"/>
  <c r="O16" i="12"/>
  <c r="O16" i="13"/>
  <c r="O37" i="13"/>
  <c r="O31" i="11"/>
  <c r="O16" i="11"/>
  <c r="O265" i="2"/>
  <c r="O343" i="2"/>
  <c r="O104" i="2"/>
  <c r="O55" i="18"/>
  <c r="O22" i="16"/>
  <c r="O16" i="16"/>
  <c r="O22" i="13"/>
  <c r="O43" i="13"/>
  <c r="O22" i="11"/>
  <c r="O322" i="2"/>
  <c r="O116" i="2"/>
  <c r="O71" i="2"/>
  <c r="O31" i="2"/>
  <c r="O90" i="2"/>
  <c r="O22" i="8"/>
  <c r="O37" i="6"/>
  <c r="O55" i="6"/>
  <c r="O22" i="6"/>
  <c r="O37" i="5"/>
  <c r="O16" i="5"/>
  <c r="O31" i="5"/>
  <c r="O22" i="5"/>
  <c r="O52" i="19"/>
  <c r="O55" i="17"/>
  <c r="O55" i="14"/>
  <c r="O55" i="13"/>
  <c r="O43" i="8"/>
  <c r="O40" i="19"/>
  <c r="O43" i="17"/>
  <c r="O43" i="16"/>
  <c r="O43" i="14"/>
  <c r="O43" i="11"/>
  <c r="O43" i="6"/>
  <c r="O77" i="2"/>
  <c r="O55" i="2"/>
  <c r="O37" i="12"/>
  <c r="O10" i="12"/>
  <c r="O49" i="12"/>
  <c r="O61" i="12"/>
  <c r="O10" i="8"/>
  <c r="O31" i="8"/>
  <c r="O37" i="8"/>
  <c r="O43" i="2"/>
  <c r="O31" i="18"/>
  <c r="O31" i="17"/>
  <c r="O31" i="16"/>
  <c r="O31" i="15"/>
  <c r="O31" i="13"/>
  <c r="O31" i="12"/>
  <c r="O19" i="7"/>
  <c r="O31" i="6"/>
  <c r="O22" i="18"/>
  <c r="O22" i="17"/>
  <c r="O22" i="15"/>
  <c r="O22" i="14"/>
  <c r="O22" i="12"/>
  <c r="O10" i="7"/>
  <c r="O22" i="2"/>
  <c r="O28" i="19"/>
  <c r="O22" i="19"/>
  <c r="O16" i="19"/>
  <c r="O10" i="19"/>
  <c r="O10" i="18"/>
  <c r="O16" i="17"/>
  <c r="O10" i="16"/>
  <c r="O10" i="15"/>
  <c r="O10" i="14"/>
  <c r="O10" i="13"/>
  <c r="O10" i="11"/>
  <c r="O16" i="8"/>
  <c r="O16" i="6"/>
  <c r="O10" i="6"/>
  <c r="O10" i="5"/>
  <c r="O60" i="9"/>
  <c r="M60" i="9"/>
  <c r="O59" i="9"/>
  <c r="M59" i="9"/>
  <c r="O58" i="9"/>
  <c r="M58" i="9"/>
  <c r="M55" i="9"/>
  <c r="L55" i="9"/>
  <c r="I55" i="9"/>
  <c r="O47" i="9"/>
  <c r="M47" i="9"/>
  <c r="O46" i="9"/>
  <c r="M46" i="9"/>
  <c r="M43" i="9"/>
  <c r="L43" i="9"/>
  <c r="I43" i="9"/>
  <c r="O42" i="9"/>
  <c r="M42" i="9"/>
  <c r="O41" i="9"/>
  <c r="M41" i="9"/>
  <c r="O40" i="9"/>
  <c r="M40" i="9"/>
  <c r="M37" i="9"/>
  <c r="L37" i="9"/>
  <c r="I37" i="9"/>
  <c r="O36" i="9"/>
  <c r="M36" i="9"/>
  <c r="O35" i="9"/>
  <c r="M35" i="9"/>
  <c r="O34" i="9"/>
  <c r="M34" i="9"/>
  <c r="M31" i="9"/>
  <c r="L31" i="9"/>
  <c r="I31" i="9"/>
  <c r="O30" i="9"/>
  <c r="M30" i="9"/>
  <c r="O26" i="9"/>
  <c r="M26" i="9"/>
  <c r="O25" i="9"/>
  <c r="M25" i="9"/>
  <c r="O22" i="9"/>
  <c r="M22" i="9"/>
  <c r="O21" i="9"/>
  <c r="M21" i="9"/>
  <c r="O20" i="9"/>
  <c r="M20" i="9"/>
  <c r="O19" i="9"/>
  <c r="M19" i="9"/>
  <c r="M16" i="9"/>
  <c r="L16" i="9"/>
  <c r="I16" i="9"/>
  <c r="O15" i="9"/>
  <c r="M15" i="9"/>
  <c r="O14" i="9"/>
  <c r="M14" i="9"/>
  <c r="O13" i="9"/>
  <c r="M13" i="9"/>
  <c r="M10" i="9"/>
  <c r="L10" i="9"/>
  <c r="I10" i="9"/>
  <c r="O31" i="9" l="1"/>
  <c r="O55" i="9"/>
  <c r="O37" i="9"/>
  <c r="O10" i="9"/>
  <c r="O16" i="9"/>
  <c r="O43" i="9"/>
  <c r="O370" i="2" l="1"/>
  <c r="O377" i="2"/>
  <c r="L368" i="2"/>
  <c r="L365" i="2" s="1"/>
  <c r="O365" i="2" s="1"/>
  <c r="O374" i="2"/>
  <c r="O369" i="2"/>
  <c r="O371" i="2"/>
  <c r="O375" i="2"/>
  <c r="O379" i="2"/>
  <c r="O378" i="2"/>
  <c r="O372" i="2"/>
  <c r="O368" i="2" l="1"/>
</calcChain>
</file>

<file path=xl/sharedStrings.xml><?xml version="1.0" encoding="utf-8"?>
<sst xmlns="http://schemas.openxmlformats.org/spreadsheetml/2006/main" count="2622" uniqueCount="376">
  <si>
    <t>Ձև N 3</t>
  </si>
  <si>
    <t>Կառավարման  ապարատ</t>
  </si>
  <si>
    <t xml:space="preserve">Հայտատուի  անվանումը </t>
  </si>
  <si>
    <t xml:space="preserve"> /հազ. դրամ/</t>
  </si>
  <si>
    <t>NN</t>
  </si>
  <si>
    <t>Բյուջետային ծախսերի տնտեսագիտական դասակարգման հոդվածի անվանումը</t>
  </si>
  <si>
    <t>հոդվածի կոդը</t>
  </si>
  <si>
    <t>Քանակը</t>
  </si>
  <si>
    <t xml:space="preserve">Ընդհանուր գումարը            </t>
  </si>
  <si>
    <t>Էներգետիկ ծառայություններ</t>
  </si>
  <si>
    <t>այդ թվում`</t>
  </si>
  <si>
    <t>լրացնել ապրանքի կամ ծառայության նկարագրությունը</t>
  </si>
  <si>
    <t>x</t>
  </si>
  <si>
    <t>Կոմունալ ծառայություններ</t>
  </si>
  <si>
    <t>Կապի ծառայություններ</t>
  </si>
  <si>
    <t>Ապահովագրական ծախսեր</t>
  </si>
  <si>
    <t>Վարչական ծառայություններ</t>
  </si>
  <si>
    <t>Համակարգչային ծառայություններ</t>
  </si>
  <si>
    <t>Տեղեկատվական ծառայություններ</t>
  </si>
  <si>
    <t>4239</t>
  </si>
  <si>
    <t>Ընդհանուր բնույթի այլ ծառայություններ</t>
  </si>
  <si>
    <t>4241</t>
  </si>
  <si>
    <t>Մասնագիտական ծառայություններ</t>
  </si>
  <si>
    <t>Շենքերի և կառույցների ընթացիկ նորոգում և պահպանում</t>
  </si>
  <si>
    <t>Կառավարչական ծառայություններ</t>
  </si>
  <si>
    <t>4251</t>
  </si>
  <si>
    <t>4252</t>
  </si>
  <si>
    <t>Մեքենաների և սարքավորումների ընթացիկ նորոգում և պահպանում</t>
  </si>
  <si>
    <t>4261</t>
  </si>
  <si>
    <t>Գրասենյակային նյութեր և հագուստ</t>
  </si>
  <si>
    <t>4264</t>
  </si>
  <si>
    <t>Տրանսպորտային նյութեր /բենզին,յուղեր,այլ նյութեր տրանսպորտային միջոցների համար/</t>
  </si>
  <si>
    <t>4267</t>
  </si>
  <si>
    <t>Կենցաղային և հանրային սննդի նյութեր /մաքրիչ նյութեր, հիգիենիկ նյութեր, սնունդ և ըմպելիք/</t>
  </si>
  <si>
    <t>Հատուկ նպատակային այլ նյութեր</t>
  </si>
  <si>
    <t>4823</t>
  </si>
  <si>
    <t>Պարտադիր վճարներ</t>
  </si>
  <si>
    <t>Վարչական  սարքավորումներ</t>
  </si>
  <si>
    <t>ԲԱՐՁՐԱԳՈՒՅՆ ԴԱՏԱԿԱՆ ԽՈՐՀՈՒՐԴ</t>
  </si>
  <si>
    <t>Վճռաբեկ դատարան</t>
  </si>
  <si>
    <t>Վերաքննիչ քաղաքացիական դատարան</t>
  </si>
  <si>
    <t>Վերաքննիչ քրեական դատարան</t>
  </si>
  <si>
    <t>Վարչական դատարան</t>
  </si>
  <si>
    <t xml:space="preserve">Սնանկության դատարան </t>
  </si>
  <si>
    <t>Ջեռուցման ծառայություններ</t>
  </si>
  <si>
    <t>Էլեկտրաէներգիայով ջեռուցման ծառայություններ</t>
  </si>
  <si>
    <t>Ջրամատակարարման և ջրահեռացման ծառայություններ</t>
  </si>
  <si>
    <t>Շենքերի պահպանման ծառայություններ /դեռատիզացիա/</t>
  </si>
  <si>
    <t>Փոստային ծառայություններ</t>
  </si>
  <si>
    <t>Ինտերնետ  ցանցի մուտքի ապահովման ծառայություն</t>
  </si>
  <si>
    <t>Տվյալների մուտքի ծառայություն</t>
  </si>
  <si>
    <t>Թվային հեռուստատեսություն /հազ.դրամ/</t>
  </si>
  <si>
    <t>Առանձնացված ցանցի կապի գործնական սպասարկման ծառայություններ /հազ.դրամ/</t>
  </si>
  <si>
    <t>Ֆեմիդա նիստերի ձայնագրառման համակարգի սպասարկում</t>
  </si>
  <si>
    <t>Տեղեկատվական տեսածրագրերի արտադրություն</t>
  </si>
  <si>
    <t>ՀԾ սպասարկում</t>
  </si>
  <si>
    <t>E-CITIZEN էլեկտրոնային փոստի ծառայություններ</t>
  </si>
  <si>
    <t>Թերթերում, ամսագրերում և պարբերական հրատարակություններում հայտարարությունների հրապարակման ծառայություններ</t>
  </si>
  <si>
    <t>Բացիկներ, շնորհավորական բացիկներ և այլ տպագիր նյութեր</t>
  </si>
  <si>
    <t>Ձևաթղթերի տպագրական աշխատանքներ</t>
  </si>
  <si>
    <t>Մատյանների տպագրություն</t>
  </si>
  <si>
    <t>Ամփոփաթերթերի տպագրման աշխատանքներ</t>
  </si>
  <si>
    <t>Ներկայացուցչական ծախսեր</t>
  </si>
  <si>
    <t>Վեհաժողովների կազմակերպման ծառայություններ</t>
  </si>
  <si>
    <t>Ծաղկային կոմպոզիցիաների ձեռք բերման ծառայություններ</t>
  </si>
  <si>
    <t xml:space="preserve">Շենքի ճակատային վիտրաժների և պատուհանների լվացում </t>
  </si>
  <si>
    <t>Հսկողության համակարգերի ծառայություններ</t>
  </si>
  <si>
    <t>Հակահրդեհային անվտան-գության փորձաքննություն</t>
  </si>
  <si>
    <t>Ծխաօդատարների ստուգման ծառայություն</t>
  </si>
  <si>
    <t>Գազասպառման համակարգի տեխնիկական սպասարկում և կարգաբերում</t>
  </si>
  <si>
    <t>Կաթսաների տեխնիկական անվտանգության  փորձաքննության ծառայություն</t>
  </si>
  <si>
    <t>Ջեռուցման համակարգերի շահագործում</t>
  </si>
  <si>
    <t>Վերելակի փորձաքննությունների կատարման ծառայություններ /վերելակների/</t>
  </si>
  <si>
    <t>Կաթսաների վերանորոգման, պահպանման ծառայություններ</t>
  </si>
  <si>
    <t>Գնահատման հետ կապված խորհրդատվական ծառայություններ</t>
  </si>
  <si>
    <t>Շենքերի պահպանման և շահագործման ծառայություններ</t>
  </si>
  <si>
    <t>Մարդատար ավտոմեքենաների նորոգման ծառայություններ</t>
  </si>
  <si>
    <t>Գրասենյակային մեքենաների և սարքավորումների տեխնիկական սպասարկման և նորոգման ծառայություններ</t>
  </si>
  <si>
    <t>Տեխնիկական զննություն</t>
  </si>
  <si>
    <t>թերթերին բաժանորդագրման ծառայություններ</t>
  </si>
  <si>
    <t>Դատական համակարգ ծրագրի ամենամյա սպասարկում</t>
  </si>
  <si>
    <t>Հակահրդեհային անվտանգության փորձաքննություն</t>
  </si>
  <si>
    <t>Աղբահանություն</t>
  </si>
  <si>
    <t xml:space="preserve">Ծրար (A3)  </t>
  </si>
  <si>
    <t>Ծրար (A4)</t>
  </si>
  <si>
    <t>Ծրար (A5)</t>
  </si>
  <si>
    <t>Նշումների տետր</t>
  </si>
  <si>
    <t xml:space="preserve">Քանոն </t>
  </si>
  <si>
    <t>Համակարգչի օպերատիվ հիշողության սարքեր (RAM DDR2)  1 GB</t>
  </si>
  <si>
    <t>Համակարգչի օպերատիվ հիշողության սարքեր (RAM DDR2)  2 GB</t>
  </si>
  <si>
    <t>Համակարգչի օպերատիվ հիշողության սարքեր (RAM DDR3)  2 GB</t>
  </si>
  <si>
    <t>Կոշտ սկավառակ (HDD) 500 գիգաբայթ ներքին</t>
  </si>
  <si>
    <t>Կոշտ սկավառակ (HDD)  1 տեռաբայթ ներքին</t>
  </si>
  <si>
    <t>Կոշտ սկավառակ (HDD) 500 գիգաբայթ արտաքին</t>
  </si>
  <si>
    <t>Կոշտ սկավառակ (HDD) 1 տեռաբայթ արտաքին</t>
  </si>
  <si>
    <t>Մարտկոց նախատեսված անխափան սնուցման սարքերի համար, 12V7Ah</t>
  </si>
  <si>
    <t>Հագուստ և համազգեստ</t>
  </si>
  <si>
    <t>Մասնագիտական համազգեստ (դատավորի պատմուճան)</t>
  </si>
  <si>
    <t xml:space="preserve">Ձեռնոցներ </t>
  </si>
  <si>
    <t>Զուգարանի խոզանակ</t>
  </si>
  <si>
    <t>Ստեղնաշար</t>
  </si>
  <si>
    <t>Եռագույն դրոշ (պատվանդանով)</t>
  </si>
  <si>
    <t>Զինանշան</t>
  </si>
  <si>
    <t>Գրասենյակային նյութեր</t>
  </si>
  <si>
    <t>Լվացող նյութեր /հատակի համար/</t>
  </si>
  <si>
    <t>Աղբարկղեր, պլաստմասե 5լ</t>
  </si>
  <si>
    <t>Աղբարկղեր, պլաստմասե 10լ</t>
  </si>
  <si>
    <t>Սվիտեր /կարճաթև/</t>
  </si>
  <si>
    <t>Գունավոր լազերային տպիչ</t>
  </si>
  <si>
    <t>Աշխատանքային աթոռ</t>
  </si>
  <si>
    <t>Համակարգչային աթոռ</t>
  </si>
  <si>
    <t>Գրապահարան</t>
  </si>
  <si>
    <t>Մետաղյա պահարան</t>
  </si>
  <si>
    <t>Չհրկիզվող պահարան</t>
  </si>
  <si>
    <t>Զգեստապահարան</t>
  </si>
  <si>
    <t xml:space="preserve">Տավուշի մարզի առաջին ատյանի ընդհանուր իրավասության դատարան </t>
  </si>
  <si>
    <t xml:space="preserve">Սյունիքի մարզի առաջին ատյանի ընդհանուր իրավասության դատարան </t>
  </si>
  <si>
    <t xml:space="preserve">Շիրակի մարզի առաջին ատյանի ընդհանուր իրավասության դատարան </t>
  </si>
  <si>
    <t xml:space="preserve">Կոտայքի մարզի առաջին ատյանի ընդհանուր իրավասության դատարան </t>
  </si>
  <si>
    <t xml:space="preserve">Լոռու մարզի առաջին ատյանի ընդհանուր իրավասության դատարան </t>
  </si>
  <si>
    <t xml:space="preserve">Գեղարքունիքի մարզի առաջին ատյանի ընդհանուր իրավասության դատարան </t>
  </si>
  <si>
    <t xml:space="preserve">Արմավիրի մարզի առաջին ատյանի ընդհանուր իրավասության դատարան </t>
  </si>
  <si>
    <t>Արարատի Վայոց Ձորի մարզերի առաջին ատյանի ընդհանուր իրավասության դատարան</t>
  </si>
  <si>
    <t xml:space="preserve">Արագածոտնի մարզի առաջին ատյանի ընդհանուր իրավասության դատարան </t>
  </si>
  <si>
    <t xml:space="preserve">Երևան քաղաքի առաջին ատյանի ընդհանուր իրավասության դատարան </t>
  </si>
  <si>
    <t>Վերաքննիչ վարչական դատարան</t>
  </si>
  <si>
    <t>Դյուրակիր համակարգիչ</t>
  </si>
  <si>
    <t>Կիսաշրջազգեստ</t>
  </si>
  <si>
    <t>Վերնաշապիկ /կարճաթև/</t>
  </si>
  <si>
    <t>Վերնաշապիկ /երկարաթև/</t>
  </si>
  <si>
    <t>Ծրագրային ապահովման օժանդակ ծառայություններ</t>
  </si>
  <si>
    <t>Mulbery էլեկտրոնային համակարգի  սպասարկում</t>
  </si>
  <si>
    <t>Աուդիտորական ծառայություններ</t>
  </si>
  <si>
    <t>Դատավորների և դատական կարգադրիչների հատուկ պատրաստականության դասընթացների անցկացման ծախսեր</t>
  </si>
  <si>
    <t>Քաղաքացիական ծառայողների վերապատրաստման ծառայություններ</t>
  </si>
  <si>
    <t>Գրասենյակային գույք</t>
  </si>
  <si>
    <t>Համակարգչային սարքավորումներ</t>
  </si>
  <si>
    <t>Շենքերի և շինությունների կառուցում</t>
  </si>
  <si>
    <t>Նախագծահետազոտական ծախսեր</t>
  </si>
  <si>
    <t>Տրանսպորտային սարքավորումներ</t>
  </si>
  <si>
    <t xml:space="preserve">Հակակոռուպցիոն դատարան </t>
  </si>
  <si>
    <t>www.court.am կայքի համար Positive SSL սերտիֆիկատի ձեռք բերում</t>
  </si>
  <si>
    <t xml:space="preserve"> Գերատեսչական նորմատիվ ակտերի տեղեկագիր և Պաշտոնական տեղեկագիր</t>
  </si>
  <si>
    <t>Քարտրիջ` նախատեսված Canon LBP 3110  սարքի համար, տպաքանակը` առնվազն 2500 էջ (5% ծածկույթով, A4):</t>
  </si>
  <si>
    <t>Քարտրիջ` նախատեսված Xerox WorkCentre 3325 սարքի համար, տպաքանակը` առնվազն 3000 էջ (5% ծածկույթով, A4):</t>
  </si>
  <si>
    <t>Կեպի /տղամարդու/</t>
  </si>
  <si>
    <t>Պիլոտկա /կանացի/</t>
  </si>
  <si>
    <t xml:space="preserve">Տաբատ /տղամարդու/ </t>
  </si>
  <si>
    <t xml:space="preserve">Տաբատ /կանացի/ </t>
  </si>
  <si>
    <t>Սվիտեր /ձմեռային/</t>
  </si>
  <si>
    <t>Կաշվե գոտի</t>
  </si>
  <si>
    <t>Գլխարկ /ամենօրյա կամ տոնական/</t>
  </si>
  <si>
    <t>Ֆեմիդա ձայնագրման համակարգ,</t>
  </si>
  <si>
    <t>Գրասեղան /դատավորի/ /լրակազմ 180սմ/</t>
  </si>
  <si>
    <t>ԼԵԴ լամպ 13 ՎՏ, Ե 27</t>
  </si>
  <si>
    <t>Այլ</t>
  </si>
  <si>
    <t>Ավտոմեքենա</t>
  </si>
  <si>
    <t>Միավորի գինը /դրամ/</t>
  </si>
  <si>
    <t xml:space="preserve">Վերաքննիչ հակակոռուպցիոն դատարան </t>
  </si>
  <si>
    <t>Բանվորական ծառայություններ</t>
  </si>
  <si>
    <t>Կնիքների դրոշմակնիքների պատրաստման ծառայություններ</t>
  </si>
  <si>
    <t>Գույքի տեղափոխման ծառայություններ</t>
  </si>
  <si>
    <t>Ավտոմեքենաների լվացման ծառայություններ</t>
  </si>
  <si>
    <t>Բաճկոն հանովի ուսադիրներով տղամարդու</t>
  </si>
  <si>
    <t>Բաճկոն հանովի ուսադիրներով կանացի</t>
  </si>
  <si>
    <t xml:space="preserve">Քարթրիջ՝ նախատեսված HP LaserJet  M203dn սարքի համար, տպաքանակը` առնվազն 3500 էջ (5% ծածկույթով, A4): </t>
  </si>
  <si>
    <t>Քարտրիջ` նախատեսված Pantum BM5100ADN և BP5100DN սարքերի համար, տպաքանակը` առնվազն 3000 էջ (5% ծածկույթով, A4):</t>
  </si>
  <si>
    <t xml:space="preserve">Քարտրիջ` նախատեսված HP LaserJet M211dw սարքի համար, տպաքանակը` առնվազն 2600 էջ (5% ծածկույթով, A4): </t>
  </si>
  <si>
    <t>Տնտեսագիտական դասակարգման հոդվածների գծով 2025թ. ընթացքում նախատեսվող ծախսերը՝ ըստ ապրանքների և ծառայությունների տեսակների</t>
  </si>
  <si>
    <t>Հանրային հեռախոսային ծառայություններ</t>
  </si>
  <si>
    <t>ԱՀԿ-ի սպասարկման աշխատանքներ</t>
  </si>
  <si>
    <t>Արխիվացման ծառայություններ /մշտական պահպանության և պահպանության ոչ ենթակա գործերի արխիվացում/</t>
  </si>
  <si>
    <t>Արխիվացված գործերի թվայնացում</t>
  </si>
  <si>
    <t xml:space="preserve"> </t>
  </si>
  <si>
    <t>Փոշի (Տոներ)՝ նախատեսված  Kyocera KM-1500 սարքի համար, փաթեթավորումը` պլաստիկ տարայով, պարունակությունը՝ 295 գրամ:</t>
  </si>
  <si>
    <t>Փոշի (Տոներ)՝ նախատեսված HP LJ 1010,2014,1160 կամ Canon LBP 6000 լազերային տպիչների համար, փաթեթավորումը` պլաստիկ տարայով, պարունակությունը՝ 150-500 գրամ:</t>
  </si>
  <si>
    <t xml:space="preserve">Փոշի (Տոներ)՝ նախատեսված Samsung ml 2020 կամ XEROX Phaser 3117 լազերային տպիչների համար, փաթեթավորումը` պլաստիկ տարայով, պարունակությունը՝ 70 գրամ: </t>
  </si>
  <si>
    <t>Փոշի (Տոներ)՝ նախատեսված  HP LaserJet Pro M203dn սարքի համար, փաթեթավորումը` պլաստիկ տարայով, պարունակությունը՝ 80 գրամ:</t>
  </si>
  <si>
    <t>Փոշի (Տոներ)՝ նախատեսված  Pantum BM5100ADN և BP5100DN սարքերի համար, փաթեթավորումը` պլաստիկ տարայով, պարունակությունը՝ 150-500 գրամ:</t>
  </si>
  <si>
    <t xml:space="preserve">Փոշի (Տոներ)՝ նախատեսված HP LaserJet Pro MFP4103dw սարքի համար, փաթեթավորումը` պլաստիկ տարայով, պարունակությունը՝ 150-500 գրամ: </t>
  </si>
  <si>
    <t xml:space="preserve">Քարտրիջ՝ նախատեսված HP LaserJet Pro P1102 սարքի համար, տպաքանակը` առնվազն 2500 էջ (5% ծածկույթով, A4): </t>
  </si>
  <si>
    <t xml:space="preserve">Քարտրիջ՝ նախատեսված HP LaserJet 1010 սարքի համար, տպաքանակը` առնվազն 3000 էջ (5% ծածկույթով, A4): </t>
  </si>
  <si>
    <t xml:space="preserve">Քարտրիջ՝ նախատեսված HP LJ  P2014, P2015 սարքերի համար, տպաքանակը` առնվազն 3000 էջ (5% ծածկույթով, A4): </t>
  </si>
  <si>
    <t xml:space="preserve">Քարտրիջ` նախատեսված Kyocera  FS-1040 սարքի համար, տպաքանակը` առնվազն 2500 էջ (5% ծածկույթով, A4): </t>
  </si>
  <si>
    <t xml:space="preserve">Քարտրիջ՝ նախատեսված HP LJ M5025 սարքի համար, տպաքանակը` առնվազն 15000 էջ (5% ծածկույթով, A4): </t>
  </si>
  <si>
    <t xml:space="preserve">Քարտրիջ` նախատեսված Samsung ML2020 Laserjet սարքի համար, տպաքանակը` առնվազն 1800 էջ (5% ծածկույթով, A4): </t>
  </si>
  <si>
    <t xml:space="preserve">Քարտրիջ՝ նախատեսված HP LJ P2035 սարքի համար, տպաքանակը` առնվազն 2300 էջ (5% ծածկույթով, A4): </t>
  </si>
  <si>
    <t>Քարտրիջ՝ նախատեսված HP LJ PRO M402dn, M426dx սարքերի համար, տպաքանակը` առնվազն 9000 էջ (5% ծածկույթով, A4):</t>
  </si>
  <si>
    <t xml:space="preserve">Քարտրիջ` նախատեսված Canon MF 4410 սարքի համար, տպաքանակը` առնվազն 2100 էջ (5% ծածկույթով, A4): </t>
  </si>
  <si>
    <t xml:space="preserve">Քարտրիջ` նախատեսված Kyocera ECOSYS P2135dn սարքի համար, տպաքանակը` առնվազն 3000 էջ (5% ծածկույթով, A4): </t>
  </si>
  <si>
    <t xml:space="preserve">Քարտրիջ` նախատեսված CANON IR 2520 սարքի համար, տպաքանակը` առնվազն 14000 էջ (5% ծածկույթով, A4): </t>
  </si>
  <si>
    <t>Քարտրիջ (տոներ-տուբա TK3190)` նախատեսված Kyocera ECOSYS P3155dn սարքի համար, տպաքանակը` առնվազն 25000 էջ (5% ծածկույթով, A4):</t>
  </si>
  <si>
    <t xml:space="preserve">Քարտրիջ` նախատեսված Kyocera ECOSYS P2335d սարքի համար, տպաքանակը` առնվազն 3000 էջ (5% ծածկույթով, A4): </t>
  </si>
  <si>
    <t xml:space="preserve">Քարտրիջ` նախատեսված Kyocera  Ecosys P2040dn սարքի համար, տպաքանակը` առնվազն 7200 էջ (5% ծածկույթով, A4): </t>
  </si>
  <si>
    <t>Քարտրիջ՝ նախատեսված HP LJ PRO M404dn, M428dw սարքերի համար, տպաքանակը` առնվազն 10000 էջ (5% ծածկույթով, A4):</t>
  </si>
  <si>
    <t xml:space="preserve">Քարտրիջ-հավաքածու՝ նախատեսված HP 1025 գունավոր լազերային տպիչի համար, 4 գույնի: Տպաքանակը` սև գույնի համար` առնվազն 1200 էջ, մնացած գույների համար՝ առնվազն 1000 էջ (5% ծածկույթով, A4): </t>
  </si>
  <si>
    <t>Քարտրիջ` նախատեսված HP LaserJet Pro MFP4103dw սարքի համար, տպաքանակը` առնվազն 3000 էջ (5% ծածկույթով, A4):</t>
  </si>
  <si>
    <t xml:space="preserve">Չիպ` նախատեսված Pantum BM5100ADN և BP5100DN սարքերի քարթրիջի համար (TL-5120X), տպաքանակը` առնվազն 15000 էջ (5% ծածկույթով, A4): </t>
  </si>
  <si>
    <t xml:space="preserve">Չիպ` նախատեսված Pantum BM5100ADN և BP5100DN սարքերի թմբուկ-քարթրիջի համար (DL-5120), տպաքանակը` առնվազն 30000 էջ (5% ծածկույթով, A4): </t>
  </si>
  <si>
    <t>Խալաթ /արտադրական հատուկ հագուստ/</t>
  </si>
  <si>
    <t>Բենզին, ռեգուլյար</t>
  </si>
  <si>
    <t>Բենզին, պրեմիում</t>
  </si>
  <si>
    <t>Բնական գազ</t>
  </si>
  <si>
    <t>Կուտակիչ մարտկոցներ 65A</t>
  </si>
  <si>
    <t>Ձեռքի հեղուկ օճառ</t>
  </si>
  <si>
    <t>Մաքրող նյութեր (ժավել )</t>
  </si>
  <si>
    <t>Մաքրող փոշիներ / Ռակշա/</t>
  </si>
  <si>
    <t>Մաքրող փոշիներ / լվացքի փոշի/</t>
  </si>
  <si>
    <t>Լվացող նյութեր (զուգարանի համար)</t>
  </si>
  <si>
    <t>Աղբարկղեր, մետաղյա</t>
  </si>
  <si>
    <t xml:space="preserve">Զուգարանի թուղթ </t>
  </si>
  <si>
    <t>Պլաստմասայից դույլ 10լ</t>
  </si>
  <si>
    <t>Օդի հոտավետ հոտազերծիչ</t>
  </si>
  <si>
    <t>Աղբի տոպրակ /35լ/</t>
  </si>
  <si>
    <t>Ցերեկային լամպ 60սմ T8 G13</t>
  </si>
  <si>
    <t>Ցերեկային լամպ 120սմ T8 G13</t>
  </si>
  <si>
    <t>ԼԵԴ լուսատու՝ երկարությունը` 120 սմ, լայնությունը՝ ոչ պակաս 6 սմ</t>
  </si>
  <si>
    <t>ԼԵԴ լուսատու՝ երկարությունը` 60 սմ, լայնությունը՝ ոչ պակաս 6 սմ</t>
  </si>
  <si>
    <t>ԼԵԴ պանել՝ 30*30 սմ, արտաքին ձգվող</t>
  </si>
  <si>
    <t>ԼԵԴ լամպ՝ C37, 8-10 ՎՏ, լուսային հոսքը՝ ոչ պակաս 90 ԼՄ/ՎՏ, գունային ջերմաստիճանը՝ 2700-4000 Կ, կոթառը՝ Ե 27</t>
  </si>
  <si>
    <t>ԼԵԴ պանել՝ կլոր, տրամագիծը՝ 30 սմ, արտաքին ձգվող</t>
  </si>
  <si>
    <t xml:space="preserve">ԼԵԴ լուսարձակ՝ իր ամրակով 50 ՎՏ (տիպ կոնսոլային), </t>
  </si>
  <si>
    <t>Սպունգ, լվացարանները մաքրելու համար, կոշտ և փափուկ կողմերով</t>
  </si>
  <si>
    <t>Առաստաղի մաքրման համար նախատեսված պլաստմասե խոզանակ</t>
  </si>
  <si>
    <t>Խոզանակներ՝ ապակիների լվացման համար</t>
  </si>
  <si>
    <t>Համակարգչային մկնիկ, լարով</t>
  </si>
  <si>
    <t>Սվիչ 8 պորտ (զանազան համակարգչային սարքեր)</t>
  </si>
  <si>
    <t>Սվիչ 16 պորտ (զանազան համակարգչային սարքեր)</t>
  </si>
  <si>
    <t>Սվիչ 24 պորտ (զանազան համակարգչային սարքեր)</t>
  </si>
  <si>
    <t>Հեռախոս/լարով/</t>
  </si>
  <si>
    <t>Կոնեկտոր (կցորդներ)</t>
  </si>
  <si>
    <t>Եռագույն դրոշ /1x2մ/</t>
  </si>
  <si>
    <t>Ցանցային քարտ</t>
  </si>
  <si>
    <t>Բազմաֆունկցիոնալ լազերային տպիչ</t>
  </si>
  <si>
    <t>Դատավորի աթոռ</t>
  </si>
  <si>
    <t>Փողկապ/ տղամարդու/</t>
  </si>
  <si>
    <t>Փողկապ/ կանացի/</t>
  </si>
  <si>
    <t>Վզպատ թաշկինակ</t>
  </si>
  <si>
    <t>տարազաբաճկոն /կարվող ուսադիրներով/</t>
  </si>
  <si>
    <t xml:space="preserve">Գլխարկ ձմեռային </t>
  </si>
  <si>
    <t>Աշնանա-ձմեռային բաճկոն /տղամարդու/</t>
  </si>
  <si>
    <t>Աշնանա-ձմեռային բաճկոն /կանացի/</t>
  </si>
  <si>
    <t>Վերարկու ձմեռային</t>
  </si>
  <si>
    <t>Փոշի (Տոներ)՝ նախատեսված Xerox WorkCentre 3325 պատճենահանման մեքենայի համար, փաթեթավորումը` պլաստիկ տարայով, պարունակությունը՝ ոչ ավել 150 գրամ:</t>
  </si>
  <si>
    <t xml:space="preserve">Քարտրիջ-հավաքածու՝ նախատեսված HP M254dw սարքի համար, 4 գույնի՝ յուրաքանչյուրի տպաքանակը` առնվազն 1200 էջ (5% ծածկույթով, A4): </t>
  </si>
  <si>
    <t xml:space="preserve">Քարտրիջ` նախատեսված Kyocera  Ecosys P3145dn սարքի համար, տպաքանակը` առնվազն 12500 էջ (5% ծածկույթով, A4): </t>
  </si>
  <si>
    <t xml:space="preserve">Մատիտ </t>
  </si>
  <si>
    <t>Օճառ</t>
  </si>
  <si>
    <t>Լվացող նյութեր (ապակիների համար)</t>
  </si>
  <si>
    <t>Կահույքի փայլեցման միջոց</t>
  </si>
  <si>
    <t>Ավել սովորական</t>
  </si>
  <si>
    <t>Հատակ մաքրելու ձողափայտ</t>
  </si>
  <si>
    <t>Հատակ մաքրելու շոր</t>
  </si>
  <si>
    <t xml:space="preserve">Փոշին մաքրելու ջնջոց </t>
  </si>
  <si>
    <t>Փաթեթավորման թել</t>
  </si>
  <si>
    <t>Ավել գոգաթիակի հետ, պլաստմասայից</t>
  </si>
  <si>
    <t>Շենքի մուտքի մոտ դրվող մետաղյա աղբաման</t>
  </si>
  <si>
    <t>Էլեկտրական երկարացման լար 3 տեղանոց 5 մետր</t>
  </si>
  <si>
    <t>Ավտոմեքենաների անիվներ (ամառային 215/60-R16)</t>
  </si>
  <si>
    <t>Ավտոմեքենաների անիվներ (ձմեռային 215/60-R16)</t>
  </si>
  <si>
    <t>Ավտոմեքենաների անիվներ  (ձմեռային 205/55-R16)</t>
  </si>
  <si>
    <t>Ավտոմեքենաների անիվներ  (ամառային 205/55-R16)</t>
  </si>
  <si>
    <t>Ավտոմեքենաների անիվներ (ձմեռային 275/70-R16)</t>
  </si>
  <si>
    <t>Ավտոմեքենաների անիվներ (ձմեռային245/45-R18)</t>
  </si>
  <si>
    <t xml:space="preserve">Սնուցման մարտկոց BAT-12V 7AH /անխափան սնուցման սարքերի համար/ </t>
  </si>
  <si>
    <t xml:space="preserve">Սկաներ </t>
  </si>
  <si>
    <t>Պատճենահանման մեքենա</t>
  </si>
  <si>
    <t>Կողմերի սեղան /140սմ/</t>
  </si>
  <si>
    <t>Վկայի ամբիոն</t>
  </si>
  <si>
    <t>Թուղթ աղացող սարք</t>
  </si>
  <si>
    <t>Սառնարան</t>
  </si>
  <si>
    <t>2024թ. փաստացի</t>
  </si>
  <si>
    <t>2025թ. հաստատված</t>
  </si>
  <si>
    <t>2026թ. բյուջետային հայտ</t>
  </si>
  <si>
    <t>2026թ. բյուջետային հայտի և  2025թ. հաստատվածի տարբերությունը</t>
  </si>
  <si>
    <t>Ավտոտրանսպորտային փոխադրման ծառայության ձեռքբերում</t>
  </si>
  <si>
    <t>Գազասպառման համակարգի տեխնիկական սպասարկում</t>
  </si>
  <si>
    <t>Հակահրդեհային ծառայություններ</t>
  </si>
  <si>
    <t>Կաթսայի տեխնիկական անվտանգության փորձաքննության ծառայություն</t>
  </si>
  <si>
    <t>Վերելակների վերանորոգման և պահպանման ծառայություններ</t>
  </si>
  <si>
    <t xml:space="preserve">Թուղթ, A4 ֆորմատի </t>
  </si>
  <si>
    <t>Սոսնձամատիտ, գրասենյակային</t>
  </si>
  <si>
    <t>Թանաք, կնիքի բարձիկի համար</t>
  </si>
  <si>
    <t>Թանաքի բարձիկներ</t>
  </si>
  <si>
    <t>Շտրիխներ</t>
  </si>
  <si>
    <t>Փաստաթղթերի համար նախատեսված, սեղանի վրա դրվող դարակաշարեր</t>
  </si>
  <si>
    <t xml:space="preserve">Ռետին </t>
  </si>
  <si>
    <t>Ծրար (փոքր) նամակի EUROSTANDARD</t>
  </si>
  <si>
    <t xml:space="preserve">Սկավառակի թղթե տուփ /մեկանգամյա օգտագործման թղթե արտադրանք/ </t>
  </si>
  <si>
    <t>Գրասենյակային գիրք, մատյան, 100 էջ</t>
  </si>
  <si>
    <t>Գրասենյակային գիրք, մատյան, 200 էջ</t>
  </si>
  <si>
    <t>Թղթապանակ, պոլիմերային թաղանթ, ֆայլ</t>
  </si>
  <si>
    <t>Թղթապանակ, արագակար, թղթյա</t>
  </si>
  <si>
    <t>Թղթապանակ, թղթե, թելով</t>
  </si>
  <si>
    <t>Թղթապանակ, կոշտ կազմով (ռեգիստր)</t>
  </si>
  <si>
    <t>Թուղթ նշումների համար սոսնձվացքով</t>
  </si>
  <si>
    <t>Թուղթ նշումների, տրցակներով</t>
  </si>
  <si>
    <t xml:space="preserve">Դանակ գրասենյակային </t>
  </si>
  <si>
    <t>Մկրատ, գրասենյակային</t>
  </si>
  <si>
    <t>Ինքնակպչուն ժապավեն /սկոչ/ 19 մմ</t>
  </si>
  <si>
    <t>Ինքնակպչուն ժապավեն /սկոչ/ 48*100մմ</t>
  </si>
  <si>
    <t>Սրիչ (սովորական)</t>
  </si>
  <si>
    <t>Կարիչի մետաղալարե կապեր, փոքր N10</t>
  </si>
  <si>
    <t>Կարիչի մետաղալարե կապեր, միջին 26/6</t>
  </si>
  <si>
    <t>Կարիչի մետաղալարե կապեր, մեծ 23/17</t>
  </si>
  <si>
    <t>Կարիչի մետաղալարե կապեր, մեծ մեծ 23/23</t>
  </si>
  <si>
    <t>Ապակարիչներ</t>
  </si>
  <si>
    <t>Ամրակ, մետաղյա, փոքր 33մմ</t>
  </si>
  <si>
    <t>Ամրակ, մետաղյա, մեծ 50մմ</t>
  </si>
  <si>
    <t>Սեղմակ, փոքր 19մմ</t>
  </si>
  <si>
    <t xml:space="preserve">Սեղմակ, միջին 25մմ </t>
  </si>
  <si>
    <t>Սեղմակ, միջին 32մմ</t>
  </si>
  <si>
    <t>Սեղմակ, մեծ,51</t>
  </si>
  <si>
    <t>Կարիչներ, մինչև 20 թերթի համար</t>
  </si>
  <si>
    <t>Կարիչներ, 20-50 թերթի համար</t>
  </si>
  <si>
    <t>Կարիչներ, 100-200 թերթի համար</t>
  </si>
  <si>
    <t>Հաշվասարք, սեղանի (սեղանի հաշվիչներ)</t>
  </si>
  <si>
    <t>Գնդիկավոր գրիչ</t>
  </si>
  <si>
    <t>Գելային գրիչ</t>
  </si>
  <si>
    <t>Գելային գրիչ (ղեկավարների համար)</t>
  </si>
  <si>
    <t xml:space="preserve">Դակիչ, քանոնով </t>
  </si>
  <si>
    <t>Գծանշիչ /մարկեր /</t>
  </si>
  <si>
    <t>Ֆլեշ հիշողություններ, 16GB</t>
  </si>
  <si>
    <t>Պլաստիկ քարտ</t>
  </si>
  <si>
    <t>Դատարկ սկավառակ, առանց տուփի, CD</t>
  </si>
  <si>
    <t>Դատարկ սկավառակ, առանց տուփի, DVD</t>
  </si>
  <si>
    <t xml:space="preserve">Փոշի (տոներ)՝ նախատեսված Kyocera Ecosys MA4500 սարքի համար, փաթեթավորումը` պլաստիկ տարայով, պարունակությունը՝ 150-500 գրամ: </t>
  </si>
  <si>
    <t>Քարտրիջ` նախատեսված Kyocera Ecosys MA4500 սարքի համար, տպաքանակը` առնվազն 12500 էջ (5% ծածկույթով, A4):</t>
  </si>
  <si>
    <t>Քարտրիջ-հավաքածու՝ նախատեսված նախատեսված Kyosera Ecosys PA2100cx սարքի համար, 4 գույնի՝ յուրաքանչյուրի տպաքանակը` առնվազն 2200 էջ (5% ծածկույթով, A4):</t>
  </si>
  <si>
    <t>Քարտրիջ՝ նախատեսված Kyosera Ecosys PA2100cx սարքի համար, միայն սև գույնը՝ առնվազն 2200 էջ (5% ծածկույթով, A4):</t>
  </si>
  <si>
    <t>Լեդ լուսատու 595*595մմ. արտաքին ձգվող</t>
  </si>
  <si>
    <t>Լեդ լուսատու 595*595մմ. Ներկառուցվող</t>
  </si>
  <si>
    <t>Հեռախոսային սարք</t>
  </si>
  <si>
    <t>Մալուխ, համակարգչի, UTP cable 6 level, 1 տուփը (305մ)</t>
  </si>
  <si>
    <t>Համակարգիչ, մոնիտոր, ստեղնաշար, մկնիկ/ լրակազմ</t>
  </si>
  <si>
    <t>Անխափան սնուցման սարք 1100 one</t>
  </si>
  <si>
    <t>Լազերային տպիչ /P 5100/</t>
  </si>
  <si>
    <t>Գրասեղան  /160սմ/</t>
  </si>
  <si>
    <t>Քարտուղարի սեղան /120սմ/</t>
  </si>
  <si>
    <t>Օդորակիչ 9000 BTU</t>
  </si>
  <si>
    <t>Օդորակիչ 12000 BTU</t>
  </si>
  <si>
    <t>Օպերատորի տվյալների մշակման կենտրոնում սերվերների վարձակալություն</t>
  </si>
  <si>
    <t>«Էլեկտրոնային դատարան» դատական գործերի էլեկտրոնային կառավարման միասնական համակարգի քաղաքացիական գործերով մոդուլի ծրագրային ապահովման գործարկման նպատակով կարճ հաղորդագրությունների (sms) ուղարկման ծառայություննե</t>
  </si>
  <si>
    <t>Հակահրդեհային անվտանգության սարքավորումների վերանորոգման ծառայություններ</t>
  </si>
  <si>
    <t xml:space="preserve">Կոշտ սկավառակ ներքին SSD 240 գիգաբայթ </t>
  </si>
  <si>
    <t>DVD RV Drive</t>
  </si>
  <si>
    <t>SATA 3,0 Cable</t>
  </si>
  <si>
    <t>12v 4pin -ից SATA փոխակերպիչ (Molex)</t>
  </si>
  <si>
    <t>PCI express LAN card</t>
  </si>
  <si>
    <t>Քարթրիջ՝ նախատեսված HP LaserJet  M203dn սարքի համար, թմբուկի բլոկ</t>
  </si>
  <si>
    <t>Կոշտ սկավառակ (SSD) 500 Gb ներքին</t>
  </si>
  <si>
    <t>Համակարգչի օպերատիվ հիշողության սարքեր (RAM DDR4) 8GB</t>
  </si>
  <si>
    <t>Ավտոմեքենաների անիվներ Ամառային 185/65-R15)</t>
  </si>
  <si>
    <t xml:space="preserve">Ջրի ծորակ,  1 փականով  </t>
  </si>
  <si>
    <t>Ջրի ծորակ 2 փականով</t>
  </si>
  <si>
    <t>Ջրի համակարգման մեխանիզմ (զուգարանակոնքի համար)</t>
  </si>
  <si>
    <t>Հոսանքի մալուխ 2x2,5</t>
  </si>
  <si>
    <t>Աղբի տոպրակ /60լ/</t>
  </si>
  <si>
    <t>Ծորակ նիկելից</t>
  </si>
  <si>
    <t>Ծորակ պլաստմասե 1տեղ</t>
  </si>
  <si>
    <t>Սավոկ</t>
  </si>
  <si>
    <t>Վարդակ երկբևեռանի</t>
  </si>
  <si>
    <t>Հոսանքի լար</t>
  </si>
  <si>
    <t>էլ.խրոց</t>
  </si>
  <si>
    <t>դրոսել նախատեսված արտաքին ձգվող 30*30 սմ  ԼԵԴ պանելի</t>
  </si>
  <si>
    <t>դրոսել նախատեսված արտաքին ձգվող 60*60 սմ  ԼԵԴ պանելի</t>
  </si>
  <si>
    <t>Ջրի ապարատ, դիսպենսեր</t>
  </si>
  <si>
    <t>Դարպասների ավտոմատացված փական</t>
  </si>
  <si>
    <t>Համակարգչի փոշեկուլ</t>
  </si>
  <si>
    <t>Մետաղյա սանդուղք բացվող 5 մ</t>
  </si>
  <si>
    <t>Ձեռքի Էլեկտրական պտուտակահան</t>
  </si>
  <si>
    <t>Ձեռքի էլեկտրական պերֆարատոր</t>
  </si>
  <si>
    <t>Հեռուստացույց</t>
  </si>
  <si>
    <t>Խմելու ջրի սարք</t>
  </si>
  <si>
    <t>Հեռուստացույց 42 դյում</t>
  </si>
  <si>
    <t>Տումբա երեք դարակով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</si>
</sst>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9.5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2"/>
      <color indexed="8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sz val="8"/>
      <color indexed="8"/>
      <name val="GHEA Grapalat"/>
      <family val="3"/>
    </font>
    <font>
      <sz val="8"/>
      <name val="GHEA Grapalat"/>
      <family val="3"/>
    </font>
    <font>
      <b/>
      <i/>
      <sz val="10"/>
      <color indexed="8"/>
      <name val="GHEA Grapalat"/>
      <family val="3"/>
    </font>
    <font>
      <b/>
      <i/>
      <sz val="10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1"/>
      <name val="GHEA Grapalat"/>
      <family val="3"/>
    </font>
    <font>
      <b/>
      <sz val="9"/>
      <color rgb="FFFF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89">
    <xf numFmtId="0" fontId="0" fillId="0" borderId="0" xfId="0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Continuous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Continuous" wrapText="1"/>
    </xf>
    <xf numFmtId="0" fontId="4" fillId="0" borderId="0" xfId="0" applyFont="1" applyBorder="1"/>
    <xf numFmtId="0" fontId="5" fillId="2" borderId="2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4" borderId="11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wrapText="1"/>
    </xf>
    <xf numFmtId="164" fontId="11" fillId="4" borderId="11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0" xfId="0" applyFont="1"/>
    <xf numFmtId="0" fontId="1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12" fillId="4" borderId="11" xfId="0" applyFont="1" applyFill="1" applyBorder="1" applyAlignment="1">
      <alignment horizontal="center" wrapText="1"/>
    </xf>
    <xf numFmtId="165" fontId="3" fillId="2" borderId="0" xfId="0" applyNumberFormat="1" applyFont="1" applyFill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165" fontId="4" fillId="2" borderId="0" xfId="0" applyNumberFormat="1" applyFont="1" applyFill="1"/>
    <xf numFmtId="165" fontId="8" fillId="0" borderId="9" xfId="0" applyNumberFormat="1" applyFont="1" applyBorder="1" applyAlignment="1">
      <alignment horizontal="center" vertical="center" wrapText="1"/>
    </xf>
    <xf numFmtId="165" fontId="11" fillId="4" borderId="11" xfId="0" applyNumberFormat="1" applyFont="1" applyFill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165" fontId="4" fillId="0" borderId="0" xfId="0" applyNumberFormat="1" applyFont="1"/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Border="1"/>
    <xf numFmtId="165" fontId="8" fillId="0" borderId="7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/>
    <xf numFmtId="165" fontId="2" fillId="2" borderId="0" xfId="0" applyNumberFormat="1" applyFont="1" applyFill="1" applyBorder="1" applyAlignment="1">
      <alignment horizont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0" borderId="11" xfId="0" applyFont="1" applyFill="1" applyBorder="1" applyAlignment="1">
      <alignment horizontal="left" wrapText="1"/>
    </xf>
    <xf numFmtId="1" fontId="9" fillId="0" borderId="4" xfId="0" applyNumberFormat="1" applyFont="1" applyBorder="1" applyAlignment="1">
      <alignment horizontal="center"/>
    </xf>
    <xf numFmtId="0" fontId="19" fillId="2" borderId="1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4" fillId="2" borderId="3" xfId="0" applyFont="1" applyFill="1" applyBorder="1" applyAlignment="1"/>
    <xf numFmtId="0" fontId="7" fillId="0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Continuous" vertical="center" wrapText="1"/>
    </xf>
    <xf numFmtId="0" fontId="4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165" fontId="11" fillId="4" borderId="11" xfId="0" applyNumberFormat="1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Continuous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2" xfId="0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11" fillId="0" borderId="0" xfId="0" applyFont="1" applyFill="1"/>
    <xf numFmtId="0" fontId="10" fillId="0" borderId="11" xfId="0" applyFont="1" applyFill="1" applyBorder="1" applyAlignment="1">
      <alignment horizontal="center" vertical="top" wrapText="1"/>
    </xf>
    <xf numFmtId="0" fontId="7" fillId="0" borderId="0" xfId="0" applyFont="1" applyFill="1"/>
    <xf numFmtId="0" fontId="13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/>
    </xf>
    <xf numFmtId="165" fontId="9" fillId="0" borderId="4" xfId="0" applyNumberFormat="1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Continuous" wrapText="1"/>
    </xf>
    <xf numFmtId="165" fontId="4" fillId="0" borderId="0" xfId="0" applyNumberFormat="1" applyFont="1" applyBorder="1"/>
    <xf numFmtId="165" fontId="11" fillId="4" borderId="11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Border="1" applyAlignment="1">
      <alignment wrapText="1"/>
    </xf>
    <xf numFmtId="165" fontId="4" fillId="2" borderId="0" xfId="0" applyNumberFormat="1" applyFont="1" applyFill="1" applyBorder="1" applyAlignment="1"/>
    <xf numFmtId="165" fontId="4" fillId="2" borderId="3" xfId="0" applyNumberFormat="1" applyFont="1" applyFill="1" applyBorder="1" applyAlignment="1"/>
    <xf numFmtId="165" fontId="9" fillId="0" borderId="4" xfId="0" applyNumberFormat="1" applyFont="1" applyBorder="1" applyAlignment="1">
      <alignment horizontal="center"/>
    </xf>
    <xf numFmtId="165" fontId="5" fillId="2" borderId="1" xfId="0" applyNumberFormat="1" applyFont="1" applyFill="1" applyBorder="1" applyAlignment="1">
      <alignment wrapText="1"/>
    </xf>
    <xf numFmtId="165" fontId="15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/>
    <xf numFmtId="165" fontId="4" fillId="0" borderId="11" xfId="0" applyNumberFormat="1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Continuous" wrapText="1"/>
    </xf>
    <xf numFmtId="165" fontId="3" fillId="0" borderId="0" xfId="0" applyNumberFormat="1" applyFont="1" applyFill="1" applyAlignment="1">
      <alignment wrapText="1"/>
    </xf>
    <xf numFmtId="165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wrapText="1"/>
    </xf>
    <xf numFmtId="165" fontId="4" fillId="0" borderId="0" xfId="0" applyNumberFormat="1" applyFont="1" applyFill="1"/>
    <xf numFmtId="165" fontId="4" fillId="0" borderId="0" xfId="0" applyNumberFormat="1" applyFont="1" applyFill="1" applyBorder="1"/>
    <xf numFmtId="165" fontId="5" fillId="0" borderId="2" xfId="0" applyNumberFormat="1" applyFont="1" applyFill="1" applyBorder="1" applyAlignment="1">
      <alignment wrapText="1"/>
    </xf>
    <xf numFmtId="165" fontId="11" fillId="5" borderId="11" xfId="0" applyNumberFormat="1" applyFont="1" applyFill="1" applyBorder="1" applyAlignment="1">
      <alignment horizontal="center" wrapText="1"/>
    </xf>
    <xf numFmtId="165" fontId="11" fillId="5" borderId="11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165" fontId="7" fillId="0" borderId="11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Fill="1" applyBorder="1" applyAlignment="1">
      <alignment horizontal="center" vertical="center" wrapText="1"/>
    </xf>
    <xf numFmtId="165" fontId="20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5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" fillId="2" borderId="0" xfId="0" applyNumberFormat="1" applyFont="1" applyFill="1" applyBorder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4" fillId="0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2" fillId="3" borderId="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wrapText="1"/>
    </xf>
    <xf numFmtId="165" fontId="2" fillId="3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wrapText="1"/>
    </xf>
  </cellXfs>
  <cellStyles count="6">
    <cellStyle name="Normal" xfId="0" builtinId="0"/>
    <cellStyle name="Normal 12" xfId="3"/>
    <cellStyle name="Обычный 10" xfId="4"/>
    <cellStyle name="Обычный 2" xfId="2"/>
    <cellStyle name="Обычный 2 3 2" xfId="5"/>
    <cellStyle name="Обычный 4" xfId="1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423"/>
  <sheetViews>
    <sheetView topLeftCell="A7" zoomScaleNormal="100" workbookViewId="0">
      <pane xSplit="3" ySplit="3" topLeftCell="D10" activePane="bottomRight" state="frozen"/>
      <selection activeCell="A7" sqref="A7"/>
      <selection pane="topRight" activeCell="D7" sqref="D7"/>
      <selection pane="bottomLeft" activeCell="A10" sqref="A10"/>
      <selection pane="bottomRight" activeCell="B31" sqref="B31"/>
    </sheetView>
  </sheetViews>
  <sheetFormatPr defaultRowHeight="13.5" x14ac:dyDescent="0.25"/>
  <cols>
    <col min="1" max="1" width="4.85546875" style="173" customWidth="1"/>
    <col min="2" max="2" width="43.28515625" style="158" customWidth="1"/>
    <col min="3" max="3" width="8.28515625" style="80" bestFit="1" customWidth="1"/>
    <col min="4" max="4" width="9.7109375" style="84" bestFit="1" customWidth="1"/>
    <col min="5" max="5" width="10.7109375" style="84" bestFit="1" customWidth="1"/>
    <col min="6" max="6" width="15.85546875" style="84" customWidth="1"/>
    <col min="7" max="7" width="11" style="84" bestFit="1" customWidth="1"/>
    <col min="8" max="8" width="12.5703125" style="84" bestFit="1" customWidth="1"/>
    <col min="9" max="9" width="15.85546875" style="84" customWidth="1"/>
    <col min="10" max="10" width="10.85546875" style="84" bestFit="1" customWidth="1"/>
    <col min="11" max="11" width="12.42578125" style="84" bestFit="1" customWidth="1"/>
    <col min="12" max="12" width="18" style="84" bestFit="1" customWidth="1"/>
    <col min="13" max="13" width="11.42578125" style="174" customWidth="1"/>
    <col min="14" max="14" width="10.28515625" style="174" customWidth="1"/>
    <col min="15" max="15" width="18" style="174" bestFit="1" customWidth="1"/>
    <col min="16" max="246" width="9.140625" style="35"/>
    <col min="247" max="247" width="4.85546875" style="35" customWidth="1"/>
    <col min="248" max="248" width="49.42578125" style="35" customWidth="1"/>
    <col min="249" max="250" width="10.28515625" style="35" customWidth="1"/>
    <col min="251" max="251" width="20.7109375" style="35" customWidth="1"/>
    <col min="252" max="252" width="8.140625" style="35" bestFit="1" customWidth="1"/>
    <col min="253" max="253" width="20.85546875" style="35" customWidth="1"/>
    <col min="254" max="254" width="8.140625" style="35" bestFit="1" customWidth="1"/>
    <col min="255" max="255" width="21" style="35" customWidth="1"/>
    <col min="256" max="256" width="13.5703125" style="35" customWidth="1"/>
    <col min="257" max="502" width="9.140625" style="35"/>
    <col min="503" max="503" width="4.85546875" style="35" customWidth="1"/>
    <col min="504" max="504" width="49.42578125" style="35" customWidth="1"/>
    <col min="505" max="506" width="10.28515625" style="35" customWidth="1"/>
    <col min="507" max="507" width="20.7109375" style="35" customWidth="1"/>
    <col min="508" max="508" width="8.140625" style="35" bestFit="1" customWidth="1"/>
    <col min="509" max="509" width="20.85546875" style="35" customWidth="1"/>
    <col min="510" max="510" width="8.140625" style="35" bestFit="1" customWidth="1"/>
    <col min="511" max="511" width="21" style="35" customWidth="1"/>
    <col min="512" max="512" width="13.5703125" style="35" customWidth="1"/>
    <col min="513" max="758" width="9.140625" style="35"/>
    <col min="759" max="759" width="4.85546875" style="35" customWidth="1"/>
    <col min="760" max="760" width="49.42578125" style="35" customWidth="1"/>
    <col min="761" max="762" width="10.28515625" style="35" customWidth="1"/>
    <col min="763" max="763" width="20.7109375" style="35" customWidth="1"/>
    <col min="764" max="764" width="8.140625" style="35" bestFit="1" customWidth="1"/>
    <col min="765" max="765" width="20.85546875" style="35" customWidth="1"/>
    <col min="766" max="766" width="8.140625" style="35" bestFit="1" customWidth="1"/>
    <col min="767" max="767" width="21" style="35" customWidth="1"/>
    <col min="768" max="768" width="13.5703125" style="35" customWidth="1"/>
    <col min="769" max="1014" width="9.140625" style="35"/>
    <col min="1015" max="1015" width="4.85546875" style="35" customWidth="1"/>
    <col min="1016" max="1016" width="49.42578125" style="35" customWidth="1"/>
    <col min="1017" max="1018" width="10.28515625" style="35" customWidth="1"/>
    <col min="1019" max="1019" width="20.7109375" style="35" customWidth="1"/>
    <col min="1020" max="1020" width="8.140625" style="35" bestFit="1" customWidth="1"/>
    <col min="1021" max="1021" width="20.85546875" style="35" customWidth="1"/>
    <col min="1022" max="1022" width="8.140625" style="35" bestFit="1" customWidth="1"/>
    <col min="1023" max="1023" width="21" style="35" customWidth="1"/>
    <col min="1024" max="1024" width="13.5703125" style="35" customWidth="1"/>
    <col min="1025" max="1270" width="9.140625" style="35"/>
    <col min="1271" max="1271" width="4.85546875" style="35" customWidth="1"/>
    <col min="1272" max="1272" width="49.42578125" style="35" customWidth="1"/>
    <col min="1273" max="1274" width="10.28515625" style="35" customWidth="1"/>
    <col min="1275" max="1275" width="20.7109375" style="35" customWidth="1"/>
    <col min="1276" max="1276" width="8.140625" style="35" bestFit="1" customWidth="1"/>
    <col min="1277" max="1277" width="20.85546875" style="35" customWidth="1"/>
    <col min="1278" max="1278" width="8.140625" style="35" bestFit="1" customWidth="1"/>
    <col min="1279" max="1279" width="21" style="35" customWidth="1"/>
    <col min="1280" max="1280" width="13.5703125" style="35" customWidth="1"/>
    <col min="1281" max="1526" width="9.140625" style="35"/>
    <col min="1527" max="1527" width="4.85546875" style="35" customWidth="1"/>
    <col min="1528" max="1528" width="49.42578125" style="35" customWidth="1"/>
    <col min="1529" max="1530" width="10.28515625" style="35" customWidth="1"/>
    <col min="1531" max="1531" width="20.7109375" style="35" customWidth="1"/>
    <col min="1532" max="1532" width="8.140625" style="35" bestFit="1" customWidth="1"/>
    <col min="1533" max="1533" width="20.85546875" style="35" customWidth="1"/>
    <col min="1534" max="1534" width="8.140625" style="35" bestFit="1" customWidth="1"/>
    <col min="1535" max="1535" width="21" style="35" customWidth="1"/>
    <col min="1536" max="1536" width="13.5703125" style="35" customWidth="1"/>
    <col min="1537" max="1782" width="9.140625" style="35"/>
    <col min="1783" max="1783" width="4.85546875" style="35" customWidth="1"/>
    <col min="1784" max="1784" width="49.42578125" style="35" customWidth="1"/>
    <col min="1785" max="1786" width="10.28515625" style="35" customWidth="1"/>
    <col min="1787" max="1787" width="20.7109375" style="35" customWidth="1"/>
    <col min="1788" max="1788" width="8.140625" style="35" bestFit="1" customWidth="1"/>
    <col min="1789" max="1789" width="20.85546875" style="35" customWidth="1"/>
    <col min="1790" max="1790" width="8.140625" style="35" bestFit="1" customWidth="1"/>
    <col min="1791" max="1791" width="21" style="35" customWidth="1"/>
    <col min="1792" max="1792" width="13.5703125" style="35" customWidth="1"/>
    <col min="1793" max="2038" width="9.140625" style="35"/>
    <col min="2039" max="2039" width="4.85546875" style="35" customWidth="1"/>
    <col min="2040" max="2040" width="49.42578125" style="35" customWidth="1"/>
    <col min="2041" max="2042" width="10.28515625" style="35" customWidth="1"/>
    <col min="2043" max="2043" width="20.7109375" style="35" customWidth="1"/>
    <col min="2044" max="2044" width="8.140625" style="35" bestFit="1" customWidth="1"/>
    <col min="2045" max="2045" width="20.85546875" style="35" customWidth="1"/>
    <col min="2046" max="2046" width="8.140625" style="35" bestFit="1" customWidth="1"/>
    <col min="2047" max="2047" width="21" style="35" customWidth="1"/>
    <col min="2048" max="2048" width="13.5703125" style="35" customWidth="1"/>
    <col min="2049" max="2294" width="9.140625" style="35"/>
    <col min="2295" max="2295" width="4.85546875" style="35" customWidth="1"/>
    <col min="2296" max="2296" width="49.42578125" style="35" customWidth="1"/>
    <col min="2297" max="2298" width="10.28515625" style="35" customWidth="1"/>
    <col min="2299" max="2299" width="20.7109375" style="35" customWidth="1"/>
    <col min="2300" max="2300" width="8.140625" style="35" bestFit="1" customWidth="1"/>
    <col min="2301" max="2301" width="20.85546875" style="35" customWidth="1"/>
    <col min="2302" max="2302" width="8.140625" style="35" bestFit="1" customWidth="1"/>
    <col min="2303" max="2303" width="21" style="35" customWidth="1"/>
    <col min="2304" max="2304" width="13.5703125" style="35" customWidth="1"/>
    <col min="2305" max="2550" width="9.140625" style="35"/>
    <col min="2551" max="2551" width="4.85546875" style="35" customWidth="1"/>
    <col min="2552" max="2552" width="49.42578125" style="35" customWidth="1"/>
    <col min="2553" max="2554" width="10.28515625" style="35" customWidth="1"/>
    <col min="2555" max="2555" width="20.7109375" style="35" customWidth="1"/>
    <col min="2556" max="2556" width="8.140625" style="35" bestFit="1" customWidth="1"/>
    <col min="2557" max="2557" width="20.85546875" style="35" customWidth="1"/>
    <col min="2558" max="2558" width="8.140625" style="35" bestFit="1" customWidth="1"/>
    <col min="2559" max="2559" width="21" style="35" customWidth="1"/>
    <col min="2560" max="2560" width="13.5703125" style="35" customWidth="1"/>
    <col min="2561" max="2806" width="9.140625" style="35"/>
    <col min="2807" max="2807" width="4.85546875" style="35" customWidth="1"/>
    <col min="2808" max="2808" width="49.42578125" style="35" customWidth="1"/>
    <col min="2809" max="2810" width="10.28515625" style="35" customWidth="1"/>
    <col min="2811" max="2811" width="20.7109375" style="35" customWidth="1"/>
    <col min="2812" max="2812" width="8.140625" style="35" bestFit="1" customWidth="1"/>
    <col min="2813" max="2813" width="20.85546875" style="35" customWidth="1"/>
    <col min="2814" max="2814" width="8.140625" style="35" bestFit="1" customWidth="1"/>
    <col min="2815" max="2815" width="21" style="35" customWidth="1"/>
    <col min="2816" max="2816" width="13.5703125" style="35" customWidth="1"/>
    <col min="2817" max="3062" width="9.140625" style="35"/>
    <col min="3063" max="3063" width="4.85546875" style="35" customWidth="1"/>
    <col min="3064" max="3064" width="49.42578125" style="35" customWidth="1"/>
    <col min="3065" max="3066" width="10.28515625" style="35" customWidth="1"/>
    <col min="3067" max="3067" width="20.7109375" style="35" customWidth="1"/>
    <col min="3068" max="3068" width="8.140625" style="35" bestFit="1" customWidth="1"/>
    <col min="3069" max="3069" width="20.85546875" style="35" customWidth="1"/>
    <col min="3070" max="3070" width="8.140625" style="35" bestFit="1" customWidth="1"/>
    <col min="3071" max="3071" width="21" style="35" customWidth="1"/>
    <col min="3072" max="3072" width="13.5703125" style="35" customWidth="1"/>
    <col min="3073" max="3318" width="9.140625" style="35"/>
    <col min="3319" max="3319" width="4.85546875" style="35" customWidth="1"/>
    <col min="3320" max="3320" width="49.42578125" style="35" customWidth="1"/>
    <col min="3321" max="3322" width="10.28515625" style="35" customWidth="1"/>
    <col min="3323" max="3323" width="20.7109375" style="35" customWidth="1"/>
    <col min="3324" max="3324" width="8.140625" style="35" bestFit="1" customWidth="1"/>
    <col min="3325" max="3325" width="20.85546875" style="35" customWidth="1"/>
    <col min="3326" max="3326" width="8.140625" style="35" bestFit="1" customWidth="1"/>
    <col min="3327" max="3327" width="21" style="35" customWidth="1"/>
    <col min="3328" max="3328" width="13.5703125" style="35" customWidth="1"/>
    <col min="3329" max="3574" width="9.140625" style="35"/>
    <col min="3575" max="3575" width="4.85546875" style="35" customWidth="1"/>
    <col min="3576" max="3576" width="49.42578125" style="35" customWidth="1"/>
    <col min="3577" max="3578" width="10.28515625" style="35" customWidth="1"/>
    <col min="3579" max="3579" width="20.7109375" style="35" customWidth="1"/>
    <col min="3580" max="3580" width="8.140625" style="35" bestFit="1" customWidth="1"/>
    <col min="3581" max="3581" width="20.85546875" style="35" customWidth="1"/>
    <col min="3582" max="3582" width="8.140625" style="35" bestFit="1" customWidth="1"/>
    <col min="3583" max="3583" width="21" style="35" customWidth="1"/>
    <col min="3584" max="3584" width="13.5703125" style="35" customWidth="1"/>
    <col min="3585" max="3830" width="9.140625" style="35"/>
    <col min="3831" max="3831" width="4.85546875" style="35" customWidth="1"/>
    <col min="3832" max="3832" width="49.42578125" style="35" customWidth="1"/>
    <col min="3833" max="3834" width="10.28515625" style="35" customWidth="1"/>
    <col min="3835" max="3835" width="20.7109375" style="35" customWidth="1"/>
    <col min="3836" max="3836" width="8.140625" style="35" bestFit="1" customWidth="1"/>
    <col min="3837" max="3837" width="20.85546875" style="35" customWidth="1"/>
    <col min="3838" max="3838" width="8.140625" style="35" bestFit="1" customWidth="1"/>
    <col min="3839" max="3839" width="21" style="35" customWidth="1"/>
    <col min="3840" max="3840" width="13.5703125" style="35" customWidth="1"/>
    <col min="3841" max="4086" width="9.140625" style="35"/>
    <col min="4087" max="4087" width="4.85546875" style="35" customWidth="1"/>
    <col min="4088" max="4088" width="49.42578125" style="35" customWidth="1"/>
    <col min="4089" max="4090" width="10.28515625" style="35" customWidth="1"/>
    <col min="4091" max="4091" width="20.7109375" style="35" customWidth="1"/>
    <col min="4092" max="4092" width="8.140625" style="35" bestFit="1" customWidth="1"/>
    <col min="4093" max="4093" width="20.85546875" style="35" customWidth="1"/>
    <col min="4094" max="4094" width="8.140625" style="35" bestFit="1" customWidth="1"/>
    <col min="4095" max="4095" width="21" style="35" customWidth="1"/>
    <col min="4096" max="4096" width="13.5703125" style="35" customWidth="1"/>
    <col min="4097" max="4342" width="9.140625" style="35"/>
    <col min="4343" max="4343" width="4.85546875" style="35" customWidth="1"/>
    <col min="4344" max="4344" width="49.42578125" style="35" customWidth="1"/>
    <col min="4345" max="4346" width="10.28515625" style="35" customWidth="1"/>
    <col min="4347" max="4347" width="20.7109375" style="35" customWidth="1"/>
    <col min="4348" max="4348" width="8.140625" style="35" bestFit="1" customWidth="1"/>
    <col min="4349" max="4349" width="20.85546875" style="35" customWidth="1"/>
    <col min="4350" max="4350" width="8.140625" style="35" bestFit="1" customWidth="1"/>
    <col min="4351" max="4351" width="21" style="35" customWidth="1"/>
    <col min="4352" max="4352" width="13.5703125" style="35" customWidth="1"/>
    <col min="4353" max="4598" width="9.140625" style="35"/>
    <col min="4599" max="4599" width="4.85546875" style="35" customWidth="1"/>
    <col min="4600" max="4600" width="49.42578125" style="35" customWidth="1"/>
    <col min="4601" max="4602" width="10.28515625" style="35" customWidth="1"/>
    <col min="4603" max="4603" width="20.7109375" style="35" customWidth="1"/>
    <col min="4604" max="4604" width="8.140625" style="35" bestFit="1" customWidth="1"/>
    <col min="4605" max="4605" width="20.85546875" style="35" customWidth="1"/>
    <col min="4606" max="4606" width="8.140625" style="35" bestFit="1" customWidth="1"/>
    <col min="4607" max="4607" width="21" style="35" customWidth="1"/>
    <col min="4608" max="4608" width="13.5703125" style="35" customWidth="1"/>
    <col min="4609" max="4854" width="9.140625" style="35"/>
    <col min="4855" max="4855" width="4.85546875" style="35" customWidth="1"/>
    <col min="4856" max="4856" width="49.42578125" style="35" customWidth="1"/>
    <col min="4857" max="4858" width="10.28515625" style="35" customWidth="1"/>
    <col min="4859" max="4859" width="20.7109375" style="35" customWidth="1"/>
    <col min="4860" max="4860" width="8.140625" style="35" bestFit="1" customWidth="1"/>
    <col min="4861" max="4861" width="20.85546875" style="35" customWidth="1"/>
    <col min="4862" max="4862" width="8.140625" style="35" bestFit="1" customWidth="1"/>
    <col min="4863" max="4863" width="21" style="35" customWidth="1"/>
    <col min="4864" max="4864" width="13.5703125" style="35" customWidth="1"/>
    <col min="4865" max="5110" width="9.140625" style="35"/>
    <col min="5111" max="5111" width="4.85546875" style="35" customWidth="1"/>
    <col min="5112" max="5112" width="49.42578125" style="35" customWidth="1"/>
    <col min="5113" max="5114" width="10.28515625" style="35" customWidth="1"/>
    <col min="5115" max="5115" width="20.7109375" style="35" customWidth="1"/>
    <col min="5116" max="5116" width="8.140625" style="35" bestFit="1" customWidth="1"/>
    <col min="5117" max="5117" width="20.85546875" style="35" customWidth="1"/>
    <col min="5118" max="5118" width="8.140625" style="35" bestFit="1" customWidth="1"/>
    <col min="5119" max="5119" width="21" style="35" customWidth="1"/>
    <col min="5120" max="5120" width="13.5703125" style="35" customWidth="1"/>
    <col min="5121" max="5366" width="9.140625" style="35"/>
    <col min="5367" max="5367" width="4.85546875" style="35" customWidth="1"/>
    <col min="5368" max="5368" width="49.42578125" style="35" customWidth="1"/>
    <col min="5369" max="5370" width="10.28515625" style="35" customWidth="1"/>
    <col min="5371" max="5371" width="20.7109375" style="35" customWidth="1"/>
    <col min="5372" max="5372" width="8.140625" style="35" bestFit="1" customWidth="1"/>
    <col min="5373" max="5373" width="20.85546875" style="35" customWidth="1"/>
    <col min="5374" max="5374" width="8.140625" style="35" bestFit="1" customWidth="1"/>
    <col min="5375" max="5375" width="21" style="35" customWidth="1"/>
    <col min="5376" max="5376" width="13.5703125" style="35" customWidth="1"/>
    <col min="5377" max="5622" width="9.140625" style="35"/>
    <col min="5623" max="5623" width="4.85546875" style="35" customWidth="1"/>
    <col min="5624" max="5624" width="49.42578125" style="35" customWidth="1"/>
    <col min="5625" max="5626" width="10.28515625" style="35" customWidth="1"/>
    <col min="5627" max="5627" width="20.7109375" style="35" customWidth="1"/>
    <col min="5628" max="5628" width="8.140625" style="35" bestFit="1" customWidth="1"/>
    <col min="5629" max="5629" width="20.85546875" style="35" customWidth="1"/>
    <col min="5630" max="5630" width="8.140625" style="35" bestFit="1" customWidth="1"/>
    <col min="5631" max="5631" width="21" style="35" customWidth="1"/>
    <col min="5632" max="5632" width="13.5703125" style="35" customWidth="1"/>
    <col min="5633" max="5878" width="9.140625" style="35"/>
    <col min="5879" max="5879" width="4.85546875" style="35" customWidth="1"/>
    <col min="5880" max="5880" width="49.42578125" style="35" customWidth="1"/>
    <col min="5881" max="5882" width="10.28515625" style="35" customWidth="1"/>
    <col min="5883" max="5883" width="20.7109375" style="35" customWidth="1"/>
    <col min="5884" max="5884" width="8.140625" style="35" bestFit="1" customWidth="1"/>
    <col min="5885" max="5885" width="20.85546875" style="35" customWidth="1"/>
    <col min="5886" max="5886" width="8.140625" style="35" bestFit="1" customWidth="1"/>
    <col min="5887" max="5887" width="21" style="35" customWidth="1"/>
    <col min="5888" max="5888" width="13.5703125" style="35" customWidth="1"/>
    <col min="5889" max="6134" width="9.140625" style="35"/>
    <col min="6135" max="6135" width="4.85546875" style="35" customWidth="1"/>
    <col min="6136" max="6136" width="49.42578125" style="35" customWidth="1"/>
    <col min="6137" max="6138" width="10.28515625" style="35" customWidth="1"/>
    <col min="6139" max="6139" width="20.7109375" style="35" customWidth="1"/>
    <col min="6140" max="6140" width="8.140625" style="35" bestFit="1" customWidth="1"/>
    <col min="6141" max="6141" width="20.85546875" style="35" customWidth="1"/>
    <col min="6142" max="6142" width="8.140625" style="35" bestFit="1" customWidth="1"/>
    <col min="6143" max="6143" width="21" style="35" customWidth="1"/>
    <col min="6144" max="6144" width="13.5703125" style="35" customWidth="1"/>
    <col min="6145" max="6390" width="9.140625" style="35"/>
    <col min="6391" max="6391" width="4.85546875" style="35" customWidth="1"/>
    <col min="6392" max="6392" width="49.42578125" style="35" customWidth="1"/>
    <col min="6393" max="6394" width="10.28515625" style="35" customWidth="1"/>
    <col min="6395" max="6395" width="20.7109375" style="35" customWidth="1"/>
    <col min="6396" max="6396" width="8.140625" style="35" bestFit="1" customWidth="1"/>
    <col min="6397" max="6397" width="20.85546875" style="35" customWidth="1"/>
    <col min="6398" max="6398" width="8.140625" style="35" bestFit="1" customWidth="1"/>
    <col min="6399" max="6399" width="21" style="35" customWidth="1"/>
    <col min="6400" max="6400" width="13.5703125" style="35" customWidth="1"/>
    <col min="6401" max="6646" width="9.140625" style="35"/>
    <col min="6647" max="6647" width="4.85546875" style="35" customWidth="1"/>
    <col min="6648" max="6648" width="49.42578125" style="35" customWidth="1"/>
    <col min="6649" max="6650" width="10.28515625" style="35" customWidth="1"/>
    <col min="6651" max="6651" width="20.7109375" style="35" customWidth="1"/>
    <col min="6652" max="6652" width="8.140625" style="35" bestFit="1" customWidth="1"/>
    <col min="6653" max="6653" width="20.85546875" style="35" customWidth="1"/>
    <col min="6654" max="6654" width="8.140625" style="35" bestFit="1" customWidth="1"/>
    <col min="6655" max="6655" width="21" style="35" customWidth="1"/>
    <col min="6656" max="6656" width="13.5703125" style="35" customWidth="1"/>
    <col min="6657" max="6902" width="9.140625" style="35"/>
    <col min="6903" max="6903" width="4.85546875" style="35" customWidth="1"/>
    <col min="6904" max="6904" width="49.42578125" style="35" customWidth="1"/>
    <col min="6905" max="6906" width="10.28515625" style="35" customWidth="1"/>
    <col min="6907" max="6907" width="20.7109375" style="35" customWidth="1"/>
    <col min="6908" max="6908" width="8.140625" style="35" bestFit="1" customWidth="1"/>
    <col min="6909" max="6909" width="20.85546875" style="35" customWidth="1"/>
    <col min="6910" max="6910" width="8.140625" style="35" bestFit="1" customWidth="1"/>
    <col min="6911" max="6911" width="21" style="35" customWidth="1"/>
    <col min="6912" max="6912" width="13.5703125" style="35" customWidth="1"/>
    <col min="6913" max="7158" width="9.140625" style="35"/>
    <col min="7159" max="7159" width="4.85546875" style="35" customWidth="1"/>
    <col min="7160" max="7160" width="49.42578125" style="35" customWidth="1"/>
    <col min="7161" max="7162" width="10.28515625" style="35" customWidth="1"/>
    <col min="7163" max="7163" width="20.7109375" style="35" customWidth="1"/>
    <col min="7164" max="7164" width="8.140625" style="35" bestFit="1" customWidth="1"/>
    <col min="7165" max="7165" width="20.85546875" style="35" customWidth="1"/>
    <col min="7166" max="7166" width="8.140625" style="35" bestFit="1" customWidth="1"/>
    <col min="7167" max="7167" width="21" style="35" customWidth="1"/>
    <col min="7168" max="7168" width="13.5703125" style="35" customWidth="1"/>
    <col min="7169" max="7414" width="9.140625" style="35"/>
    <col min="7415" max="7415" width="4.85546875" style="35" customWidth="1"/>
    <col min="7416" max="7416" width="49.42578125" style="35" customWidth="1"/>
    <col min="7417" max="7418" width="10.28515625" style="35" customWidth="1"/>
    <col min="7419" max="7419" width="20.7109375" style="35" customWidth="1"/>
    <col min="7420" max="7420" width="8.140625" style="35" bestFit="1" customWidth="1"/>
    <col min="7421" max="7421" width="20.85546875" style="35" customWidth="1"/>
    <col min="7422" max="7422" width="8.140625" style="35" bestFit="1" customWidth="1"/>
    <col min="7423" max="7423" width="21" style="35" customWidth="1"/>
    <col min="7424" max="7424" width="13.5703125" style="35" customWidth="1"/>
    <col min="7425" max="7670" width="9.140625" style="35"/>
    <col min="7671" max="7671" width="4.85546875" style="35" customWidth="1"/>
    <col min="7672" max="7672" width="49.42578125" style="35" customWidth="1"/>
    <col min="7673" max="7674" width="10.28515625" style="35" customWidth="1"/>
    <col min="7675" max="7675" width="20.7109375" style="35" customWidth="1"/>
    <col min="7676" max="7676" width="8.140625" style="35" bestFit="1" customWidth="1"/>
    <col min="7677" max="7677" width="20.85546875" style="35" customWidth="1"/>
    <col min="7678" max="7678" width="8.140625" style="35" bestFit="1" customWidth="1"/>
    <col min="7679" max="7679" width="21" style="35" customWidth="1"/>
    <col min="7680" max="7680" width="13.5703125" style="35" customWidth="1"/>
    <col min="7681" max="7926" width="9.140625" style="35"/>
    <col min="7927" max="7927" width="4.85546875" style="35" customWidth="1"/>
    <col min="7928" max="7928" width="49.42578125" style="35" customWidth="1"/>
    <col min="7929" max="7930" width="10.28515625" style="35" customWidth="1"/>
    <col min="7931" max="7931" width="20.7109375" style="35" customWidth="1"/>
    <col min="7932" max="7932" width="8.140625" style="35" bestFit="1" customWidth="1"/>
    <col min="7933" max="7933" width="20.85546875" style="35" customWidth="1"/>
    <col min="7934" max="7934" width="8.140625" style="35" bestFit="1" customWidth="1"/>
    <col min="7935" max="7935" width="21" style="35" customWidth="1"/>
    <col min="7936" max="7936" width="13.5703125" style="35" customWidth="1"/>
    <col min="7937" max="8182" width="9.140625" style="35"/>
    <col min="8183" max="8183" width="4.85546875" style="35" customWidth="1"/>
    <col min="8184" max="8184" width="49.42578125" style="35" customWidth="1"/>
    <col min="8185" max="8186" width="10.28515625" style="35" customWidth="1"/>
    <col min="8187" max="8187" width="20.7109375" style="35" customWidth="1"/>
    <col min="8188" max="8188" width="8.140625" style="35" bestFit="1" customWidth="1"/>
    <col min="8189" max="8189" width="20.85546875" style="35" customWidth="1"/>
    <col min="8190" max="8190" width="8.140625" style="35" bestFit="1" customWidth="1"/>
    <col min="8191" max="8191" width="21" style="35" customWidth="1"/>
    <col min="8192" max="8192" width="13.5703125" style="35" customWidth="1"/>
    <col min="8193" max="8438" width="9.140625" style="35"/>
    <col min="8439" max="8439" width="4.85546875" style="35" customWidth="1"/>
    <col min="8440" max="8440" width="49.42578125" style="35" customWidth="1"/>
    <col min="8441" max="8442" width="10.28515625" style="35" customWidth="1"/>
    <col min="8443" max="8443" width="20.7109375" style="35" customWidth="1"/>
    <col min="8444" max="8444" width="8.140625" style="35" bestFit="1" customWidth="1"/>
    <col min="8445" max="8445" width="20.85546875" style="35" customWidth="1"/>
    <col min="8446" max="8446" width="8.140625" style="35" bestFit="1" customWidth="1"/>
    <col min="8447" max="8447" width="21" style="35" customWidth="1"/>
    <col min="8448" max="8448" width="13.5703125" style="35" customWidth="1"/>
    <col min="8449" max="8694" width="9.140625" style="35"/>
    <col min="8695" max="8695" width="4.85546875" style="35" customWidth="1"/>
    <col min="8696" max="8696" width="49.42578125" style="35" customWidth="1"/>
    <col min="8697" max="8698" width="10.28515625" style="35" customWidth="1"/>
    <col min="8699" max="8699" width="20.7109375" style="35" customWidth="1"/>
    <col min="8700" max="8700" width="8.140625" style="35" bestFit="1" customWidth="1"/>
    <col min="8701" max="8701" width="20.85546875" style="35" customWidth="1"/>
    <col min="8702" max="8702" width="8.140625" style="35" bestFit="1" customWidth="1"/>
    <col min="8703" max="8703" width="21" style="35" customWidth="1"/>
    <col min="8704" max="8704" width="13.5703125" style="35" customWidth="1"/>
    <col min="8705" max="8950" width="9.140625" style="35"/>
    <col min="8951" max="8951" width="4.85546875" style="35" customWidth="1"/>
    <col min="8952" max="8952" width="49.42578125" style="35" customWidth="1"/>
    <col min="8953" max="8954" width="10.28515625" style="35" customWidth="1"/>
    <col min="8955" max="8955" width="20.7109375" style="35" customWidth="1"/>
    <col min="8956" max="8956" width="8.140625" style="35" bestFit="1" customWidth="1"/>
    <col min="8957" max="8957" width="20.85546875" style="35" customWidth="1"/>
    <col min="8958" max="8958" width="8.140625" style="35" bestFit="1" customWidth="1"/>
    <col min="8959" max="8959" width="21" style="35" customWidth="1"/>
    <col min="8960" max="8960" width="13.5703125" style="35" customWidth="1"/>
    <col min="8961" max="9206" width="9.140625" style="35"/>
    <col min="9207" max="9207" width="4.85546875" style="35" customWidth="1"/>
    <col min="9208" max="9208" width="49.42578125" style="35" customWidth="1"/>
    <col min="9209" max="9210" width="10.28515625" style="35" customWidth="1"/>
    <col min="9211" max="9211" width="20.7109375" style="35" customWidth="1"/>
    <col min="9212" max="9212" width="8.140625" style="35" bestFit="1" customWidth="1"/>
    <col min="9213" max="9213" width="20.85546875" style="35" customWidth="1"/>
    <col min="9214" max="9214" width="8.140625" style="35" bestFit="1" customWidth="1"/>
    <col min="9215" max="9215" width="21" style="35" customWidth="1"/>
    <col min="9216" max="9216" width="13.5703125" style="35" customWidth="1"/>
    <col min="9217" max="9462" width="9.140625" style="35"/>
    <col min="9463" max="9463" width="4.85546875" style="35" customWidth="1"/>
    <col min="9464" max="9464" width="49.42578125" style="35" customWidth="1"/>
    <col min="9465" max="9466" width="10.28515625" style="35" customWidth="1"/>
    <col min="9467" max="9467" width="20.7109375" style="35" customWidth="1"/>
    <col min="9468" max="9468" width="8.140625" style="35" bestFit="1" customWidth="1"/>
    <col min="9469" max="9469" width="20.85546875" style="35" customWidth="1"/>
    <col min="9470" max="9470" width="8.140625" style="35" bestFit="1" customWidth="1"/>
    <col min="9471" max="9471" width="21" style="35" customWidth="1"/>
    <col min="9472" max="9472" width="13.5703125" style="35" customWidth="1"/>
    <col min="9473" max="9718" width="9.140625" style="35"/>
    <col min="9719" max="9719" width="4.85546875" style="35" customWidth="1"/>
    <col min="9720" max="9720" width="49.42578125" style="35" customWidth="1"/>
    <col min="9721" max="9722" width="10.28515625" style="35" customWidth="1"/>
    <col min="9723" max="9723" width="20.7109375" style="35" customWidth="1"/>
    <col min="9724" max="9724" width="8.140625" style="35" bestFit="1" customWidth="1"/>
    <col min="9725" max="9725" width="20.85546875" style="35" customWidth="1"/>
    <col min="9726" max="9726" width="8.140625" style="35" bestFit="1" customWidth="1"/>
    <col min="9727" max="9727" width="21" style="35" customWidth="1"/>
    <col min="9728" max="9728" width="13.5703125" style="35" customWidth="1"/>
    <col min="9729" max="9974" width="9.140625" style="35"/>
    <col min="9975" max="9975" width="4.85546875" style="35" customWidth="1"/>
    <col min="9976" max="9976" width="49.42578125" style="35" customWidth="1"/>
    <col min="9977" max="9978" width="10.28515625" style="35" customWidth="1"/>
    <col min="9979" max="9979" width="20.7109375" style="35" customWidth="1"/>
    <col min="9980" max="9980" width="8.140625" style="35" bestFit="1" customWidth="1"/>
    <col min="9981" max="9981" width="20.85546875" style="35" customWidth="1"/>
    <col min="9982" max="9982" width="8.140625" style="35" bestFit="1" customWidth="1"/>
    <col min="9983" max="9983" width="21" style="35" customWidth="1"/>
    <col min="9984" max="9984" width="13.5703125" style="35" customWidth="1"/>
    <col min="9985" max="10230" width="9.140625" style="35"/>
    <col min="10231" max="10231" width="4.85546875" style="35" customWidth="1"/>
    <col min="10232" max="10232" width="49.42578125" style="35" customWidth="1"/>
    <col min="10233" max="10234" width="10.28515625" style="35" customWidth="1"/>
    <col min="10235" max="10235" width="20.7109375" style="35" customWidth="1"/>
    <col min="10236" max="10236" width="8.140625" style="35" bestFit="1" customWidth="1"/>
    <col min="10237" max="10237" width="20.85546875" style="35" customWidth="1"/>
    <col min="10238" max="10238" width="8.140625" style="35" bestFit="1" customWidth="1"/>
    <col min="10239" max="10239" width="21" style="35" customWidth="1"/>
    <col min="10240" max="10240" width="13.5703125" style="35" customWidth="1"/>
    <col min="10241" max="10486" width="9.140625" style="35"/>
    <col min="10487" max="10487" width="4.85546875" style="35" customWidth="1"/>
    <col min="10488" max="10488" width="49.42578125" style="35" customWidth="1"/>
    <col min="10489" max="10490" width="10.28515625" style="35" customWidth="1"/>
    <col min="10491" max="10491" width="20.7109375" style="35" customWidth="1"/>
    <col min="10492" max="10492" width="8.140625" style="35" bestFit="1" customWidth="1"/>
    <col min="10493" max="10493" width="20.85546875" style="35" customWidth="1"/>
    <col min="10494" max="10494" width="8.140625" style="35" bestFit="1" customWidth="1"/>
    <col min="10495" max="10495" width="21" style="35" customWidth="1"/>
    <col min="10496" max="10496" width="13.5703125" style="35" customWidth="1"/>
    <col min="10497" max="10742" width="9.140625" style="35"/>
    <col min="10743" max="10743" width="4.85546875" style="35" customWidth="1"/>
    <col min="10744" max="10744" width="49.42578125" style="35" customWidth="1"/>
    <col min="10745" max="10746" width="10.28515625" style="35" customWidth="1"/>
    <col min="10747" max="10747" width="20.7109375" style="35" customWidth="1"/>
    <col min="10748" max="10748" width="8.140625" style="35" bestFit="1" customWidth="1"/>
    <col min="10749" max="10749" width="20.85546875" style="35" customWidth="1"/>
    <col min="10750" max="10750" width="8.140625" style="35" bestFit="1" customWidth="1"/>
    <col min="10751" max="10751" width="21" style="35" customWidth="1"/>
    <col min="10752" max="10752" width="13.5703125" style="35" customWidth="1"/>
    <col min="10753" max="10998" width="9.140625" style="35"/>
    <col min="10999" max="10999" width="4.85546875" style="35" customWidth="1"/>
    <col min="11000" max="11000" width="49.42578125" style="35" customWidth="1"/>
    <col min="11001" max="11002" width="10.28515625" style="35" customWidth="1"/>
    <col min="11003" max="11003" width="20.7109375" style="35" customWidth="1"/>
    <col min="11004" max="11004" width="8.140625" style="35" bestFit="1" customWidth="1"/>
    <col min="11005" max="11005" width="20.85546875" style="35" customWidth="1"/>
    <col min="11006" max="11006" width="8.140625" style="35" bestFit="1" customWidth="1"/>
    <col min="11007" max="11007" width="21" style="35" customWidth="1"/>
    <col min="11008" max="11008" width="13.5703125" style="35" customWidth="1"/>
    <col min="11009" max="11254" width="9.140625" style="35"/>
    <col min="11255" max="11255" width="4.85546875" style="35" customWidth="1"/>
    <col min="11256" max="11256" width="49.42578125" style="35" customWidth="1"/>
    <col min="11257" max="11258" width="10.28515625" style="35" customWidth="1"/>
    <col min="11259" max="11259" width="20.7109375" style="35" customWidth="1"/>
    <col min="11260" max="11260" width="8.140625" style="35" bestFit="1" customWidth="1"/>
    <col min="11261" max="11261" width="20.85546875" style="35" customWidth="1"/>
    <col min="11262" max="11262" width="8.140625" style="35" bestFit="1" customWidth="1"/>
    <col min="11263" max="11263" width="21" style="35" customWidth="1"/>
    <col min="11264" max="11264" width="13.5703125" style="35" customWidth="1"/>
    <col min="11265" max="11510" width="9.140625" style="35"/>
    <col min="11511" max="11511" width="4.85546875" style="35" customWidth="1"/>
    <col min="11512" max="11512" width="49.42578125" style="35" customWidth="1"/>
    <col min="11513" max="11514" width="10.28515625" style="35" customWidth="1"/>
    <col min="11515" max="11515" width="20.7109375" style="35" customWidth="1"/>
    <col min="11516" max="11516" width="8.140625" style="35" bestFit="1" customWidth="1"/>
    <col min="11517" max="11517" width="20.85546875" style="35" customWidth="1"/>
    <col min="11518" max="11518" width="8.140625" style="35" bestFit="1" customWidth="1"/>
    <col min="11519" max="11519" width="21" style="35" customWidth="1"/>
    <col min="11520" max="11520" width="13.5703125" style="35" customWidth="1"/>
    <col min="11521" max="11766" width="9.140625" style="35"/>
    <col min="11767" max="11767" width="4.85546875" style="35" customWidth="1"/>
    <col min="11768" max="11768" width="49.42578125" style="35" customWidth="1"/>
    <col min="11769" max="11770" width="10.28515625" style="35" customWidth="1"/>
    <col min="11771" max="11771" width="20.7109375" style="35" customWidth="1"/>
    <col min="11772" max="11772" width="8.140625" style="35" bestFit="1" customWidth="1"/>
    <col min="11773" max="11773" width="20.85546875" style="35" customWidth="1"/>
    <col min="11774" max="11774" width="8.140625" style="35" bestFit="1" customWidth="1"/>
    <col min="11775" max="11775" width="21" style="35" customWidth="1"/>
    <col min="11776" max="11776" width="13.5703125" style="35" customWidth="1"/>
    <col min="11777" max="12022" width="9.140625" style="35"/>
    <col min="12023" max="12023" width="4.85546875" style="35" customWidth="1"/>
    <col min="12024" max="12024" width="49.42578125" style="35" customWidth="1"/>
    <col min="12025" max="12026" width="10.28515625" style="35" customWidth="1"/>
    <col min="12027" max="12027" width="20.7109375" style="35" customWidth="1"/>
    <col min="12028" max="12028" width="8.140625" style="35" bestFit="1" customWidth="1"/>
    <col min="12029" max="12029" width="20.85546875" style="35" customWidth="1"/>
    <col min="12030" max="12030" width="8.140625" style="35" bestFit="1" customWidth="1"/>
    <col min="12031" max="12031" width="21" style="35" customWidth="1"/>
    <col min="12032" max="12032" width="13.5703125" style="35" customWidth="1"/>
    <col min="12033" max="12278" width="9.140625" style="35"/>
    <col min="12279" max="12279" width="4.85546875" style="35" customWidth="1"/>
    <col min="12280" max="12280" width="49.42578125" style="35" customWidth="1"/>
    <col min="12281" max="12282" width="10.28515625" style="35" customWidth="1"/>
    <col min="12283" max="12283" width="20.7109375" style="35" customWidth="1"/>
    <col min="12284" max="12284" width="8.140625" style="35" bestFit="1" customWidth="1"/>
    <col min="12285" max="12285" width="20.85546875" style="35" customWidth="1"/>
    <col min="12286" max="12286" width="8.140625" style="35" bestFit="1" customWidth="1"/>
    <col min="12287" max="12287" width="21" style="35" customWidth="1"/>
    <col min="12288" max="12288" width="13.5703125" style="35" customWidth="1"/>
    <col min="12289" max="12534" width="9.140625" style="35"/>
    <col min="12535" max="12535" width="4.85546875" style="35" customWidth="1"/>
    <col min="12536" max="12536" width="49.42578125" style="35" customWidth="1"/>
    <col min="12537" max="12538" width="10.28515625" style="35" customWidth="1"/>
    <col min="12539" max="12539" width="20.7109375" style="35" customWidth="1"/>
    <col min="12540" max="12540" width="8.140625" style="35" bestFit="1" customWidth="1"/>
    <col min="12541" max="12541" width="20.85546875" style="35" customWidth="1"/>
    <col min="12542" max="12542" width="8.140625" style="35" bestFit="1" customWidth="1"/>
    <col min="12543" max="12543" width="21" style="35" customWidth="1"/>
    <col min="12544" max="12544" width="13.5703125" style="35" customWidth="1"/>
    <col min="12545" max="12790" width="9.140625" style="35"/>
    <col min="12791" max="12791" width="4.85546875" style="35" customWidth="1"/>
    <col min="12792" max="12792" width="49.42578125" style="35" customWidth="1"/>
    <col min="12793" max="12794" width="10.28515625" style="35" customWidth="1"/>
    <col min="12795" max="12795" width="20.7109375" style="35" customWidth="1"/>
    <col min="12796" max="12796" width="8.140625" style="35" bestFit="1" customWidth="1"/>
    <col min="12797" max="12797" width="20.85546875" style="35" customWidth="1"/>
    <col min="12798" max="12798" width="8.140625" style="35" bestFit="1" customWidth="1"/>
    <col min="12799" max="12799" width="21" style="35" customWidth="1"/>
    <col min="12800" max="12800" width="13.5703125" style="35" customWidth="1"/>
    <col min="12801" max="13046" width="9.140625" style="35"/>
    <col min="13047" max="13047" width="4.85546875" style="35" customWidth="1"/>
    <col min="13048" max="13048" width="49.42578125" style="35" customWidth="1"/>
    <col min="13049" max="13050" width="10.28515625" style="35" customWidth="1"/>
    <col min="13051" max="13051" width="20.7109375" style="35" customWidth="1"/>
    <col min="13052" max="13052" width="8.140625" style="35" bestFit="1" customWidth="1"/>
    <col min="13053" max="13053" width="20.85546875" style="35" customWidth="1"/>
    <col min="13054" max="13054" width="8.140625" style="35" bestFit="1" customWidth="1"/>
    <col min="13055" max="13055" width="21" style="35" customWidth="1"/>
    <col min="13056" max="13056" width="13.5703125" style="35" customWidth="1"/>
    <col min="13057" max="13302" width="9.140625" style="35"/>
    <col min="13303" max="13303" width="4.85546875" style="35" customWidth="1"/>
    <col min="13304" max="13304" width="49.42578125" style="35" customWidth="1"/>
    <col min="13305" max="13306" width="10.28515625" style="35" customWidth="1"/>
    <col min="13307" max="13307" width="20.7109375" style="35" customWidth="1"/>
    <col min="13308" max="13308" width="8.140625" style="35" bestFit="1" customWidth="1"/>
    <col min="13309" max="13309" width="20.85546875" style="35" customWidth="1"/>
    <col min="13310" max="13310" width="8.140625" style="35" bestFit="1" customWidth="1"/>
    <col min="13311" max="13311" width="21" style="35" customWidth="1"/>
    <col min="13312" max="13312" width="13.5703125" style="35" customWidth="1"/>
    <col min="13313" max="13558" width="9.140625" style="35"/>
    <col min="13559" max="13559" width="4.85546875" style="35" customWidth="1"/>
    <col min="13560" max="13560" width="49.42578125" style="35" customWidth="1"/>
    <col min="13561" max="13562" width="10.28515625" style="35" customWidth="1"/>
    <col min="13563" max="13563" width="20.7109375" style="35" customWidth="1"/>
    <col min="13564" max="13564" width="8.140625" style="35" bestFit="1" customWidth="1"/>
    <col min="13565" max="13565" width="20.85546875" style="35" customWidth="1"/>
    <col min="13566" max="13566" width="8.140625" style="35" bestFit="1" customWidth="1"/>
    <col min="13567" max="13567" width="21" style="35" customWidth="1"/>
    <col min="13568" max="13568" width="13.5703125" style="35" customWidth="1"/>
    <col min="13569" max="13814" width="9.140625" style="35"/>
    <col min="13815" max="13815" width="4.85546875" style="35" customWidth="1"/>
    <col min="13816" max="13816" width="49.42578125" style="35" customWidth="1"/>
    <col min="13817" max="13818" width="10.28515625" style="35" customWidth="1"/>
    <col min="13819" max="13819" width="20.7109375" style="35" customWidth="1"/>
    <col min="13820" max="13820" width="8.140625" style="35" bestFit="1" customWidth="1"/>
    <col min="13821" max="13821" width="20.85546875" style="35" customWidth="1"/>
    <col min="13822" max="13822" width="8.140625" style="35" bestFit="1" customWidth="1"/>
    <col min="13823" max="13823" width="21" style="35" customWidth="1"/>
    <col min="13824" max="13824" width="13.5703125" style="35" customWidth="1"/>
    <col min="13825" max="14070" width="9.140625" style="35"/>
    <col min="14071" max="14071" width="4.85546875" style="35" customWidth="1"/>
    <col min="14072" max="14072" width="49.42578125" style="35" customWidth="1"/>
    <col min="14073" max="14074" width="10.28515625" style="35" customWidth="1"/>
    <col min="14075" max="14075" width="20.7109375" style="35" customWidth="1"/>
    <col min="14076" max="14076" width="8.140625" style="35" bestFit="1" customWidth="1"/>
    <col min="14077" max="14077" width="20.85546875" style="35" customWidth="1"/>
    <col min="14078" max="14078" width="8.140625" style="35" bestFit="1" customWidth="1"/>
    <col min="14079" max="14079" width="21" style="35" customWidth="1"/>
    <col min="14080" max="14080" width="13.5703125" style="35" customWidth="1"/>
    <col min="14081" max="14326" width="9.140625" style="35"/>
    <col min="14327" max="14327" width="4.85546875" style="35" customWidth="1"/>
    <col min="14328" max="14328" width="49.42578125" style="35" customWidth="1"/>
    <col min="14329" max="14330" width="10.28515625" style="35" customWidth="1"/>
    <col min="14331" max="14331" width="20.7109375" style="35" customWidth="1"/>
    <col min="14332" max="14332" width="8.140625" style="35" bestFit="1" customWidth="1"/>
    <col min="14333" max="14333" width="20.85546875" style="35" customWidth="1"/>
    <col min="14334" max="14334" width="8.140625" style="35" bestFit="1" customWidth="1"/>
    <col min="14335" max="14335" width="21" style="35" customWidth="1"/>
    <col min="14336" max="14336" width="13.5703125" style="35" customWidth="1"/>
    <col min="14337" max="14582" width="9.140625" style="35"/>
    <col min="14583" max="14583" width="4.85546875" style="35" customWidth="1"/>
    <col min="14584" max="14584" width="49.42578125" style="35" customWidth="1"/>
    <col min="14585" max="14586" width="10.28515625" style="35" customWidth="1"/>
    <col min="14587" max="14587" width="20.7109375" style="35" customWidth="1"/>
    <col min="14588" max="14588" width="8.140625" style="35" bestFit="1" customWidth="1"/>
    <col min="14589" max="14589" width="20.85546875" style="35" customWidth="1"/>
    <col min="14590" max="14590" width="8.140625" style="35" bestFit="1" customWidth="1"/>
    <col min="14591" max="14591" width="21" style="35" customWidth="1"/>
    <col min="14592" max="14592" width="13.5703125" style="35" customWidth="1"/>
    <col min="14593" max="14838" width="9.140625" style="35"/>
    <col min="14839" max="14839" width="4.85546875" style="35" customWidth="1"/>
    <col min="14840" max="14840" width="49.42578125" style="35" customWidth="1"/>
    <col min="14841" max="14842" width="10.28515625" style="35" customWidth="1"/>
    <col min="14843" max="14843" width="20.7109375" style="35" customWidth="1"/>
    <col min="14844" max="14844" width="8.140625" style="35" bestFit="1" customWidth="1"/>
    <col min="14845" max="14845" width="20.85546875" style="35" customWidth="1"/>
    <col min="14846" max="14846" width="8.140625" style="35" bestFit="1" customWidth="1"/>
    <col min="14847" max="14847" width="21" style="35" customWidth="1"/>
    <col min="14848" max="14848" width="13.5703125" style="35" customWidth="1"/>
    <col min="14849" max="15094" width="9.140625" style="35"/>
    <col min="15095" max="15095" width="4.85546875" style="35" customWidth="1"/>
    <col min="15096" max="15096" width="49.42578125" style="35" customWidth="1"/>
    <col min="15097" max="15098" width="10.28515625" style="35" customWidth="1"/>
    <col min="15099" max="15099" width="20.7109375" style="35" customWidth="1"/>
    <col min="15100" max="15100" width="8.140625" style="35" bestFit="1" customWidth="1"/>
    <col min="15101" max="15101" width="20.85546875" style="35" customWidth="1"/>
    <col min="15102" max="15102" width="8.140625" style="35" bestFit="1" customWidth="1"/>
    <col min="15103" max="15103" width="21" style="35" customWidth="1"/>
    <col min="15104" max="15104" width="13.5703125" style="35" customWidth="1"/>
    <col min="15105" max="15350" width="9.140625" style="35"/>
    <col min="15351" max="15351" width="4.85546875" style="35" customWidth="1"/>
    <col min="15352" max="15352" width="49.42578125" style="35" customWidth="1"/>
    <col min="15353" max="15354" width="10.28515625" style="35" customWidth="1"/>
    <col min="15355" max="15355" width="20.7109375" style="35" customWidth="1"/>
    <col min="15356" max="15356" width="8.140625" style="35" bestFit="1" customWidth="1"/>
    <col min="15357" max="15357" width="20.85546875" style="35" customWidth="1"/>
    <col min="15358" max="15358" width="8.140625" style="35" bestFit="1" customWidth="1"/>
    <col min="15359" max="15359" width="21" style="35" customWidth="1"/>
    <col min="15360" max="15360" width="13.5703125" style="35" customWidth="1"/>
    <col min="15361" max="15606" width="9.140625" style="35"/>
    <col min="15607" max="15607" width="4.85546875" style="35" customWidth="1"/>
    <col min="15608" max="15608" width="49.42578125" style="35" customWidth="1"/>
    <col min="15609" max="15610" width="10.28515625" style="35" customWidth="1"/>
    <col min="15611" max="15611" width="20.7109375" style="35" customWidth="1"/>
    <col min="15612" max="15612" width="8.140625" style="35" bestFit="1" customWidth="1"/>
    <col min="15613" max="15613" width="20.85546875" style="35" customWidth="1"/>
    <col min="15614" max="15614" width="8.140625" style="35" bestFit="1" customWidth="1"/>
    <col min="15615" max="15615" width="21" style="35" customWidth="1"/>
    <col min="15616" max="15616" width="13.5703125" style="35" customWidth="1"/>
    <col min="15617" max="15862" width="9.140625" style="35"/>
    <col min="15863" max="15863" width="4.85546875" style="35" customWidth="1"/>
    <col min="15864" max="15864" width="49.42578125" style="35" customWidth="1"/>
    <col min="15865" max="15866" width="10.28515625" style="35" customWidth="1"/>
    <col min="15867" max="15867" width="20.7109375" style="35" customWidth="1"/>
    <col min="15868" max="15868" width="8.140625" style="35" bestFit="1" customWidth="1"/>
    <col min="15869" max="15869" width="20.85546875" style="35" customWidth="1"/>
    <col min="15870" max="15870" width="8.140625" style="35" bestFit="1" customWidth="1"/>
    <col min="15871" max="15871" width="21" style="35" customWidth="1"/>
    <col min="15872" max="15872" width="13.5703125" style="35" customWidth="1"/>
    <col min="15873" max="16118" width="9.140625" style="35"/>
    <col min="16119" max="16119" width="4.85546875" style="35" customWidth="1"/>
    <col min="16120" max="16120" width="49.42578125" style="35" customWidth="1"/>
    <col min="16121" max="16122" width="10.28515625" style="35" customWidth="1"/>
    <col min="16123" max="16123" width="20.7109375" style="35" customWidth="1"/>
    <col min="16124" max="16124" width="8.140625" style="35" bestFit="1" customWidth="1"/>
    <col min="16125" max="16125" width="20.85546875" style="35" customWidth="1"/>
    <col min="16126" max="16126" width="8.140625" style="35" bestFit="1" customWidth="1"/>
    <col min="16127" max="16127" width="21" style="35" customWidth="1"/>
    <col min="16128" max="16128" width="13.5703125" style="35" customWidth="1"/>
    <col min="16129" max="16384" width="9.140625" style="35"/>
  </cols>
  <sheetData>
    <row r="1" spans="1:15" s="6" customFormat="1" x14ac:dyDescent="0.25">
      <c r="A1" s="159"/>
      <c r="B1" s="148"/>
      <c r="C1" s="72"/>
      <c r="D1" s="141"/>
      <c r="E1" s="141"/>
      <c r="F1" s="81"/>
      <c r="G1" s="141"/>
      <c r="H1" s="141"/>
      <c r="I1" s="81"/>
      <c r="J1" s="81"/>
      <c r="K1" s="141"/>
      <c r="L1" s="83"/>
      <c r="M1" s="83"/>
      <c r="N1" s="160"/>
      <c r="O1" s="141" t="s">
        <v>0</v>
      </c>
    </row>
    <row r="2" spans="1:15" s="6" customFormat="1" ht="12.75" customHeight="1" x14ac:dyDescent="0.25">
      <c r="A2" s="159"/>
      <c r="B2" s="148"/>
      <c r="C2" s="72"/>
      <c r="D2" s="141"/>
      <c r="E2" s="141"/>
      <c r="F2" s="81"/>
      <c r="G2" s="141"/>
      <c r="H2" s="141"/>
      <c r="I2" s="81"/>
      <c r="J2" s="81"/>
      <c r="K2" s="141"/>
      <c r="L2" s="175" t="s">
        <v>1</v>
      </c>
      <c r="M2" s="175"/>
      <c r="N2" s="175"/>
      <c r="O2" s="175"/>
    </row>
    <row r="3" spans="1:15" s="6" customFormat="1" ht="33.75" customHeight="1" thickBot="1" x14ac:dyDescent="0.3">
      <c r="A3" s="161"/>
      <c r="B3" s="183" t="s">
        <v>38</v>
      </c>
      <c r="C3" s="183"/>
      <c r="D3" s="183"/>
      <c r="E3" s="183"/>
      <c r="F3" s="183"/>
      <c r="G3" s="183"/>
      <c r="H3" s="183"/>
      <c r="I3" s="183"/>
      <c r="J3" s="142"/>
      <c r="K3" s="83"/>
      <c r="L3" s="83"/>
      <c r="M3" s="162"/>
      <c r="N3" s="162"/>
      <c r="O3" s="162"/>
    </row>
    <row r="4" spans="1:15" s="10" customFormat="1" ht="17.25" customHeight="1" x14ac:dyDescent="0.25">
      <c r="A4" s="161"/>
      <c r="B4" s="149" t="s">
        <v>2</v>
      </c>
      <c r="C4" s="73"/>
      <c r="D4" s="143"/>
      <c r="E4" s="143"/>
      <c r="F4" s="82"/>
      <c r="G4" s="143"/>
      <c r="H4" s="143"/>
      <c r="I4" s="82"/>
      <c r="J4" s="142"/>
      <c r="K4" s="143"/>
      <c r="L4" s="92"/>
      <c r="M4" s="163"/>
      <c r="N4" s="164"/>
      <c r="O4" s="163"/>
    </row>
    <row r="5" spans="1:15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s="6" customFormat="1" ht="14.25" thickBot="1" x14ac:dyDescent="0.3">
      <c r="A6" s="161"/>
      <c r="B6" s="150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63"/>
      <c r="N6" s="165"/>
      <c r="O6" s="162"/>
    </row>
    <row r="7" spans="1:15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5" s="18" customFormat="1" ht="55.5" customHeight="1" thickBot="1" x14ac:dyDescent="0.3">
      <c r="A8" s="166" t="s">
        <v>4</v>
      </c>
      <c r="B8" s="152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5" s="19" customFormat="1" thickBot="1" x14ac:dyDescent="0.3">
      <c r="A9" s="167">
        <v>1</v>
      </c>
      <c r="B9" s="153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3">
        <v>13</v>
      </c>
      <c r="N9" s="113">
        <v>14</v>
      </c>
      <c r="O9" s="113">
        <v>15</v>
      </c>
    </row>
    <row r="10" spans="1:15" s="24" customFormat="1" ht="22.7" customHeight="1" x14ac:dyDescent="0.25">
      <c r="A10" s="168">
        <v>1</v>
      </c>
      <c r="B10" s="36" t="s">
        <v>9</v>
      </c>
      <c r="C10" s="76">
        <v>4212</v>
      </c>
      <c r="D10" s="144"/>
      <c r="E10" s="144"/>
      <c r="F10" s="77">
        <f>SUM(F13:F15)</f>
        <v>0</v>
      </c>
      <c r="G10" s="144"/>
      <c r="H10" s="144"/>
      <c r="I10" s="77">
        <f>SUM(I13:I15)</f>
        <v>386233.59999999998</v>
      </c>
      <c r="J10" s="77"/>
      <c r="K10" s="144"/>
      <c r="L10" s="77">
        <f>SUM(L13:L15)</f>
        <v>375364.6</v>
      </c>
      <c r="M10" s="77">
        <f>J10-G10</f>
        <v>0</v>
      </c>
      <c r="N10" s="144"/>
      <c r="O10" s="77">
        <f>L10-I10</f>
        <v>-10869</v>
      </c>
    </row>
    <row r="11" spans="1:15" s="29" customFormat="1" x14ac:dyDescent="0.25">
      <c r="A11" s="42"/>
      <c r="B11" s="154" t="s">
        <v>10</v>
      </c>
      <c r="C11" s="42"/>
      <c r="D11" s="78"/>
      <c r="E11" s="78"/>
      <c r="F11" s="78"/>
      <c r="G11" s="78"/>
      <c r="H11" s="78"/>
      <c r="I11" s="78"/>
      <c r="J11" s="78"/>
      <c r="K11" s="78"/>
      <c r="L11" s="78"/>
      <c r="M11" s="169"/>
      <c r="N11" s="78"/>
      <c r="O11" s="169"/>
    </row>
    <row r="12" spans="1:15" s="29" customFormat="1" x14ac:dyDescent="0.25">
      <c r="A12" s="42"/>
      <c r="B12" s="155" t="s">
        <v>11</v>
      </c>
      <c r="C12" s="42"/>
      <c r="D12" s="78"/>
      <c r="E12" s="78"/>
      <c r="F12" s="78"/>
      <c r="G12" s="78"/>
      <c r="H12" s="78"/>
      <c r="I12" s="78"/>
      <c r="J12" s="78"/>
      <c r="K12" s="78"/>
      <c r="L12" s="78"/>
      <c r="M12" s="169"/>
      <c r="N12" s="78"/>
      <c r="O12" s="169"/>
    </row>
    <row r="13" spans="1:15" s="29" customFormat="1" x14ac:dyDescent="0.25">
      <c r="A13" s="42">
        <v>1</v>
      </c>
      <c r="B13" s="156" t="s">
        <v>9</v>
      </c>
      <c r="C13" s="42" t="s">
        <v>12</v>
      </c>
      <c r="D13" s="78"/>
      <c r="E13" s="78"/>
      <c r="F13" s="78"/>
      <c r="G13" s="78"/>
      <c r="H13" s="78"/>
      <c r="I13" s="78">
        <v>228488.4</v>
      </c>
      <c r="J13" s="78"/>
      <c r="K13" s="78"/>
      <c r="L13" s="78">
        <v>217619.20000000001</v>
      </c>
      <c r="M13" s="78">
        <f>J13-G13</f>
        <v>0</v>
      </c>
      <c r="N13" s="78"/>
      <c r="O13" s="78">
        <f>L13-I13</f>
        <v>-10869.199999999983</v>
      </c>
    </row>
    <row r="14" spans="1:15" s="29" customFormat="1" ht="27" x14ac:dyDescent="0.25">
      <c r="A14" s="42">
        <v>2</v>
      </c>
      <c r="B14" s="156" t="s">
        <v>45</v>
      </c>
      <c r="C14" s="42" t="s">
        <v>12</v>
      </c>
      <c r="D14" s="78"/>
      <c r="E14" s="78"/>
      <c r="F14" s="78"/>
      <c r="G14" s="78"/>
      <c r="H14" s="78"/>
      <c r="I14" s="78">
        <v>0</v>
      </c>
      <c r="J14" s="78"/>
      <c r="K14" s="78"/>
      <c r="L14" s="78">
        <v>0</v>
      </c>
      <c r="M14" s="78">
        <f>J14-G14</f>
        <v>0</v>
      </c>
      <c r="N14" s="78"/>
      <c r="O14" s="78">
        <f t="shared" ref="O14:O16" si="0">L14-I14</f>
        <v>0</v>
      </c>
    </row>
    <row r="15" spans="1:15" s="29" customFormat="1" x14ac:dyDescent="0.25">
      <c r="A15" s="42">
        <v>3</v>
      </c>
      <c r="B15" s="156" t="s">
        <v>44</v>
      </c>
      <c r="C15" s="42" t="s">
        <v>12</v>
      </c>
      <c r="D15" s="78"/>
      <c r="E15" s="78"/>
      <c r="F15" s="78"/>
      <c r="G15" s="78"/>
      <c r="H15" s="78"/>
      <c r="I15" s="78">
        <v>157745.19999999998</v>
      </c>
      <c r="J15" s="78"/>
      <c r="K15" s="78"/>
      <c r="L15" s="78">
        <v>157745.4</v>
      </c>
      <c r="M15" s="78">
        <f>J15-G15</f>
        <v>0</v>
      </c>
      <c r="N15" s="78"/>
      <c r="O15" s="78">
        <f t="shared" si="0"/>
        <v>0.20000000001164153</v>
      </c>
    </row>
    <row r="16" spans="1:15" s="24" customFormat="1" ht="23.25" customHeight="1" x14ac:dyDescent="0.25">
      <c r="A16" s="168">
        <v>2</v>
      </c>
      <c r="B16" s="36" t="s">
        <v>13</v>
      </c>
      <c r="C16" s="76">
        <v>4213</v>
      </c>
      <c r="D16" s="144"/>
      <c r="E16" s="144"/>
      <c r="F16" s="77">
        <f>SUM(F19:F21)</f>
        <v>0</v>
      </c>
      <c r="G16" s="144"/>
      <c r="H16" s="144"/>
      <c r="I16" s="77">
        <f>SUM(I19:I21)</f>
        <v>36612.400000000001</v>
      </c>
      <c r="J16" s="77"/>
      <c r="K16" s="144"/>
      <c r="L16" s="77">
        <f>SUM(L19:L21)</f>
        <v>36314.6</v>
      </c>
      <c r="M16" s="77">
        <f>J16-G16</f>
        <v>0</v>
      </c>
      <c r="N16" s="144"/>
      <c r="O16" s="77">
        <f t="shared" si="0"/>
        <v>-297.80000000000291</v>
      </c>
    </row>
    <row r="17" spans="1:15" s="29" customFormat="1" x14ac:dyDescent="0.25">
      <c r="A17" s="170"/>
      <c r="B17" s="154" t="s">
        <v>10</v>
      </c>
      <c r="C17" s="42"/>
      <c r="D17" s="78"/>
      <c r="E17" s="78"/>
      <c r="F17" s="78"/>
      <c r="G17" s="78"/>
      <c r="H17" s="78"/>
      <c r="I17" s="78"/>
      <c r="J17" s="78"/>
      <c r="K17" s="78"/>
      <c r="L17" s="78"/>
      <c r="M17" s="169"/>
      <c r="N17" s="78"/>
      <c r="O17" s="169"/>
    </row>
    <row r="18" spans="1:15" s="29" customFormat="1" x14ac:dyDescent="0.25">
      <c r="A18" s="171"/>
      <c r="B18" s="155" t="s">
        <v>11</v>
      </c>
      <c r="C18" s="42"/>
      <c r="D18" s="78"/>
      <c r="E18" s="78"/>
      <c r="F18" s="78"/>
      <c r="G18" s="78"/>
      <c r="H18" s="78"/>
      <c r="I18" s="78"/>
      <c r="J18" s="78"/>
      <c r="K18" s="78"/>
      <c r="L18" s="78"/>
      <c r="M18" s="169"/>
      <c r="N18" s="78"/>
      <c r="O18" s="169"/>
    </row>
    <row r="19" spans="1:15" s="29" customFormat="1" ht="27" x14ac:dyDescent="0.25">
      <c r="A19" s="42">
        <v>1</v>
      </c>
      <c r="B19" s="156" t="s">
        <v>46</v>
      </c>
      <c r="C19" s="42" t="s">
        <v>12</v>
      </c>
      <c r="D19" s="78"/>
      <c r="E19" s="78"/>
      <c r="F19" s="78"/>
      <c r="G19" s="78"/>
      <c r="H19" s="78"/>
      <c r="I19" s="78">
        <v>30764.3</v>
      </c>
      <c r="J19" s="78"/>
      <c r="K19" s="78"/>
      <c r="L19" s="78">
        <v>30574.5</v>
      </c>
      <c r="M19" s="78">
        <f>J19-G19</f>
        <v>0</v>
      </c>
      <c r="N19" s="78"/>
      <c r="O19" s="78">
        <f t="shared" ref="O19:O22" si="1">L19-I19</f>
        <v>-189.79999999999927</v>
      </c>
    </row>
    <row r="20" spans="1:15" s="29" customFormat="1" ht="27" x14ac:dyDescent="0.25">
      <c r="A20" s="42">
        <v>2</v>
      </c>
      <c r="B20" s="156" t="s">
        <v>47</v>
      </c>
      <c r="C20" s="42" t="s">
        <v>12</v>
      </c>
      <c r="D20" s="78"/>
      <c r="E20" s="78"/>
      <c r="F20" s="78"/>
      <c r="G20" s="78"/>
      <c r="H20" s="78"/>
      <c r="I20" s="78">
        <v>5848.1</v>
      </c>
      <c r="J20" s="78"/>
      <c r="K20" s="78"/>
      <c r="L20" s="78">
        <v>5740.1</v>
      </c>
      <c r="M20" s="78">
        <f>J20-G20</f>
        <v>0</v>
      </c>
      <c r="N20" s="78"/>
      <c r="O20" s="78">
        <f t="shared" si="1"/>
        <v>-108</v>
      </c>
    </row>
    <row r="21" spans="1:15" s="29" customFormat="1" x14ac:dyDescent="0.25">
      <c r="A21" s="42">
        <v>3</v>
      </c>
      <c r="B21" s="156"/>
      <c r="C21" s="42" t="s">
        <v>12</v>
      </c>
      <c r="D21" s="78"/>
      <c r="E21" s="78"/>
      <c r="F21" s="78"/>
      <c r="G21" s="78"/>
      <c r="H21" s="78"/>
      <c r="I21" s="78"/>
      <c r="J21" s="78"/>
      <c r="K21" s="78"/>
      <c r="L21" s="78"/>
      <c r="M21" s="78">
        <f>J21-G21</f>
        <v>0</v>
      </c>
      <c r="N21" s="78"/>
      <c r="O21" s="78">
        <f t="shared" si="1"/>
        <v>0</v>
      </c>
    </row>
    <row r="22" spans="1:15" s="24" customFormat="1" ht="23.25" customHeight="1" x14ac:dyDescent="0.25">
      <c r="A22" s="168">
        <v>3</v>
      </c>
      <c r="B22" s="36" t="s">
        <v>14</v>
      </c>
      <c r="C22" s="76">
        <v>4214</v>
      </c>
      <c r="D22" s="144"/>
      <c r="E22" s="144"/>
      <c r="F22" s="77">
        <f>SUM(F25:F30)</f>
        <v>0</v>
      </c>
      <c r="G22" s="144"/>
      <c r="H22" s="144"/>
      <c r="I22" s="77">
        <f>SUM(I25:I30)</f>
        <v>29384.6</v>
      </c>
      <c r="J22" s="77"/>
      <c r="K22" s="144"/>
      <c r="L22" s="77">
        <f>SUM(L25:L30)</f>
        <v>33884.6</v>
      </c>
      <c r="M22" s="77">
        <f>J22-G22</f>
        <v>0</v>
      </c>
      <c r="N22" s="144"/>
      <c r="O22" s="77">
        <f t="shared" si="1"/>
        <v>4500</v>
      </c>
    </row>
    <row r="23" spans="1:15" s="29" customFormat="1" x14ac:dyDescent="0.25">
      <c r="A23" s="170"/>
      <c r="B23" s="154" t="s">
        <v>10</v>
      </c>
      <c r="C23" s="42"/>
      <c r="D23" s="78"/>
      <c r="E23" s="78"/>
      <c r="F23" s="78"/>
      <c r="G23" s="78"/>
      <c r="H23" s="78"/>
      <c r="I23" s="78"/>
      <c r="J23" s="78"/>
      <c r="K23" s="78"/>
      <c r="L23" s="78"/>
      <c r="M23" s="169"/>
      <c r="N23" s="78"/>
      <c r="O23" s="169"/>
    </row>
    <row r="24" spans="1:15" s="29" customFormat="1" x14ac:dyDescent="0.25">
      <c r="A24" s="171"/>
      <c r="B24" s="155" t="s">
        <v>11</v>
      </c>
      <c r="C24" s="42"/>
      <c r="D24" s="78"/>
      <c r="E24" s="78"/>
      <c r="F24" s="78"/>
      <c r="G24" s="78"/>
      <c r="H24" s="78"/>
      <c r="I24" s="78"/>
      <c r="J24" s="78"/>
      <c r="K24" s="78"/>
      <c r="L24" s="78"/>
      <c r="M24" s="169"/>
      <c r="N24" s="78"/>
      <c r="O24" s="169"/>
    </row>
    <row r="25" spans="1:15" s="29" customFormat="1" x14ac:dyDescent="0.25">
      <c r="A25" s="42">
        <v>1</v>
      </c>
      <c r="B25" s="156" t="s">
        <v>48</v>
      </c>
      <c r="C25" s="42" t="s">
        <v>12</v>
      </c>
      <c r="D25" s="78"/>
      <c r="E25" s="78"/>
      <c r="F25" s="78"/>
      <c r="G25" s="78"/>
      <c r="H25" s="78"/>
      <c r="I25" s="78">
        <v>6998.5</v>
      </c>
      <c r="J25" s="78"/>
      <c r="K25" s="78"/>
      <c r="L25" s="88">
        <v>9000</v>
      </c>
      <c r="M25" s="78">
        <f t="shared" ref="M25:M31" si="2">J25-G25</f>
        <v>0</v>
      </c>
      <c r="N25" s="78"/>
      <c r="O25" s="78">
        <f t="shared" ref="O25:O31" si="3">L25-I25</f>
        <v>2001.5</v>
      </c>
    </row>
    <row r="26" spans="1:15" s="29" customFormat="1" x14ac:dyDescent="0.25">
      <c r="A26" s="42">
        <v>2</v>
      </c>
      <c r="B26" s="156" t="s">
        <v>169</v>
      </c>
      <c r="C26" s="42" t="s">
        <v>12</v>
      </c>
      <c r="D26" s="78"/>
      <c r="E26" s="78"/>
      <c r="F26" s="78"/>
      <c r="G26" s="78"/>
      <c r="H26" s="78"/>
      <c r="I26" s="78">
        <v>7000</v>
      </c>
      <c r="J26" s="78"/>
      <c r="K26" s="78"/>
      <c r="L26" s="88">
        <v>12639.6</v>
      </c>
      <c r="M26" s="78">
        <f t="shared" si="2"/>
        <v>0</v>
      </c>
      <c r="N26" s="78"/>
      <c r="O26" s="78">
        <f t="shared" si="3"/>
        <v>5639.6</v>
      </c>
    </row>
    <row r="27" spans="1:15" s="29" customFormat="1" x14ac:dyDescent="0.25">
      <c r="A27" s="42">
        <v>3</v>
      </c>
      <c r="B27" s="156" t="s">
        <v>51</v>
      </c>
      <c r="C27" s="42" t="s">
        <v>12</v>
      </c>
      <c r="D27" s="78"/>
      <c r="E27" s="88"/>
      <c r="F27" s="78"/>
      <c r="G27" s="78"/>
      <c r="H27" s="88"/>
      <c r="I27" s="78">
        <v>300</v>
      </c>
      <c r="J27" s="78"/>
      <c r="K27" s="78"/>
      <c r="L27" s="88">
        <v>300</v>
      </c>
      <c r="M27" s="78">
        <f>J27-G27</f>
        <v>0</v>
      </c>
      <c r="N27" s="88"/>
      <c r="O27" s="78">
        <f>L27-I27</f>
        <v>0</v>
      </c>
    </row>
    <row r="28" spans="1:15" s="29" customFormat="1" ht="27" x14ac:dyDescent="0.25">
      <c r="A28" s="42">
        <v>4</v>
      </c>
      <c r="B28" s="156" t="s">
        <v>49</v>
      </c>
      <c r="C28" s="42" t="s">
        <v>12</v>
      </c>
      <c r="D28" s="78"/>
      <c r="E28" s="145"/>
      <c r="F28" s="78"/>
      <c r="G28" s="78"/>
      <c r="H28" s="145"/>
      <c r="I28" s="78">
        <v>13536.1</v>
      </c>
      <c r="J28" s="78"/>
      <c r="K28" s="145"/>
      <c r="L28" s="88">
        <v>10395</v>
      </c>
      <c r="M28" s="78">
        <f t="shared" si="2"/>
        <v>0</v>
      </c>
      <c r="N28" s="145"/>
      <c r="O28" s="78">
        <f t="shared" si="3"/>
        <v>-3141.1000000000004</v>
      </c>
    </row>
    <row r="29" spans="1:15" s="29" customFormat="1" ht="27" x14ac:dyDescent="0.25">
      <c r="A29" s="42">
        <v>5</v>
      </c>
      <c r="B29" s="156" t="s">
        <v>130</v>
      </c>
      <c r="C29" s="42" t="s">
        <v>12</v>
      </c>
      <c r="D29" s="78"/>
      <c r="E29" s="88"/>
      <c r="F29" s="78"/>
      <c r="G29" s="78"/>
      <c r="H29" s="88"/>
      <c r="I29" s="78">
        <v>900</v>
      </c>
      <c r="J29" s="78"/>
      <c r="K29" s="78"/>
      <c r="L29" s="88">
        <v>900</v>
      </c>
      <c r="M29" s="78">
        <f t="shared" si="2"/>
        <v>0</v>
      </c>
      <c r="N29" s="88"/>
      <c r="O29" s="78">
        <f t="shared" si="3"/>
        <v>0</v>
      </c>
    </row>
    <row r="30" spans="1:15" s="29" customFormat="1" ht="27" x14ac:dyDescent="0.25">
      <c r="A30" s="42">
        <v>6</v>
      </c>
      <c r="B30" s="156" t="s">
        <v>52</v>
      </c>
      <c r="C30" s="42" t="s">
        <v>12</v>
      </c>
      <c r="D30" s="78"/>
      <c r="E30" s="88"/>
      <c r="F30" s="78"/>
      <c r="G30" s="78"/>
      <c r="H30" s="88"/>
      <c r="I30" s="78">
        <v>650</v>
      </c>
      <c r="J30" s="78"/>
      <c r="K30" s="78"/>
      <c r="L30" s="88">
        <v>650</v>
      </c>
      <c r="M30" s="78">
        <f t="shared" si="2"/>
        <v>0</v>
      </c>
      <c r="N30" s="88"/>
      <c r="O30" s="78">
        <f t="shared" si="3"/>
        <v>0</v>
      </c>
    </row>
    <row r="31" spans="1:15" s="24" customFormat="1" ht="23.25" customHeight="1" x14ac:dyDescent="0.25">
      <c r="A31" s="168">
        <v>4</v>
      </c>
      <c r="B31" s="36" t="s">
        <v>15</v>
      </c>
      <c r="C31" s="76">
        <v>4215</v>
      </c>
      <c r="D31" s="144"/>
      <c r="E31" s="144"/>
      <c r="F31" s="77">
        <f>SUM(F34:F36)</f>
        <v>0</v>
      </c>
      <c r="G31" s="144"/>
      <c r="H31" s="144"/>
      <c r="I31" s="77">
        <f>SUM(I34:I36)</f>
        <v>400</v>
      </c>
      <c r="J31" s="77"/>
      <c r="K31" s="144"/>
      <c r="L31" s="77">
        <f>SUM(L34:L36)</f>
        <v>470</v>
      </c>
      <c r="M31" s="77">
        <f t="shared" si="2"/>
        <v>0</v>
      </c>
      <c r="N31" s="144"/>
      <c r="O31" s="77">
        <f t="shared" si="3"/>
        <v>70</v>
      </c>
    </row>
    <row r="32" spans="1:15" s="29" customFormat="1" x14ac:dyDescent="0.25">
      <c r="A32" s="170"/>
      <c r="B32" s="154" t="s">
        <v>10</v>
      </c>
      <c r="C32" s="42"/>
      <c r="D32" s="78"/>
      <c r="E32" s="88"/>
      <c r="F32" s="78"/>
      <c r="G32" s="78"/>
      <c r="H32" s="88"/>
      <c r="I32" s="78"/>
      <c r="J32" s="78"/>
      <c r="K32" s="78"/>
      <c r="L32" s="78"/>
      <c r="M32" s="169"/>
      <c r="N32" s="88"/>
      <c r="O32" s="169"/>
    </row>
    <row r="33" spans="1:15" s="29" customFormat="1" ht="14.25" x14ac:dyDescent="0.25">
      <c r="A33" s="171"/>
      <c r="B33" s="155" t="s">
        <v>11</v>
      </c>
      <c r="C33" s="42"/>
      <c r="D33" s="78"/>
      <c r="E33" s="145"/>
      <c r="F33" s="78"/>
      <c r="G33" s="78"/>
      <c r="H33" s="145"/>
      <c r="I33" s="78"/>
      <c r="J33" s="78"/>
      <c r="K33" s="145"/>
      <c r="L33" s="78"/>
      <c r="M33" s="169"/>
      <c r="N33" s="145"/>
      <c r="O33" s="169"/>
    </row>
    <row r="34" spans="1:15" s="29" customFormat="1" x14ac:dyDescent="0.25">
      <c r="A34" s="42">
        <v>1</v>
      </c>
      <c r="B34" s="41" t="s">
        <v>15</v>
      </c>
      <c r="C34" s="42" t="s">
        <v>12</v>
      </c>
      <c r="D34" s="78"/>
      <c r="E34" s="88"/>
      <c r="F34" s="78"/>
      <c r="G34" s="78"/>
      <c r="H34" s="88"/>
      <c r="I34" s="78">
        <v>400</v>
      </c>
      <c r="J34" s="78"/>
      <c r="K34" s="88"/>
      <c r="L34" s="78">
        <v>470</v>
      </c>
      <c r="M34" s="78">
        <f>J34-G34</f>
        <v>0</v>
      </c>
      <c r="N34" s="88"/>
      <c r="O34" s="78">
        <f t="shared" ref="O34:O37" si="4">L34-I34</f>
        <v>70</v>
      </c>
    </row>
    <row r="35" spans="1:15" s="29" customFormat="1" x14ac:dyDescent="0.25">
      <c r="A35" s="42">
        <v>2</v>
      </c>
      <c r="B35" s="156"/>
      <c r="C35" s="42" t="s">
        <v>12</v>
      </c>
      <c r="D35" s="78"/>
      <c r="E35" s="88"/>
      <c r="F35" s="78"/>
      <c r="G35" s="78"/>
      <c r="H35" s="88"/>
      <c r="I35" s="78"/>
      <c r="J35" s="78"/>
      <c r="K35" s="88"/>
      <c r="L35" s="78"/>
      <c r="M35" s="78">
        <f>J35-G35</f>
        <v>0</v>
      </c>
      <c r="N35" s="88"/>
      <c r="O35" s="78">
        <f t="shared" si="4"/>
        <v>0</v>
      </c>
    </row>
    <row r="36" spans="1:15" s="29" customFormat="1" x14ac:dyDescent="0.25">
      <c r="A36" s="42">
        <v>3</v>
      </c>
      <c r="B36" s="156"/>
      <c r="C36" s="42" t="s">
        <v>12</v>
      </c>
      <c r="D36" s="78"/>
      <c r="E36" s="88"/>
      <c r="F36" s="78"/>
      <c r="G36" s="78"/>
      <c r="H36" s="88"/>
      <c r="I36" s="78"/>
      <c r="J36" s="78"/>
      <c r="K36" s="88"/>
      <c r="L36" s="78"/>
      <c r="M36" s="78">
        <f>J36-G36</f>
        <v>0</v>
      </c>
      <c r="N36" s="88"/>
      <c r="O36" s="78">
        <f t="shared" si="4"/>
        <v>0</v>
      </c>
    </row>
    <row r="37" spans="1:15" s="24" customFormat="1" ht="23.25" customHeight="1" x14ac:dyDescent="0.25">
      <c r="A37" s="168">
        <v>5</v>
      </c>
      <c r="B37" s="36" t="s">
        <v>16</v>
      </c>
      <c r="C37" s="76">
        <v>4231</v>
      </c>
      <c r="D37" s="144"/>
      <c r="E37" s="144"/>
      <c r="F37" s="77">
        <f>SUM(F40:F42)</f>
        <v>0</v>
      </c>
      <c r="G37" s="144"/>
      <c r="H37" s="144"/>
      <c r="I37" s="77">
        <f>SUM(I40:I42)</f>
        <v>0</v>
      </c>
      <c r="J37" s="77"/>
      <c r="K37" s="77"/>
      <c r="L37" s="77">
        <f>SUM(L40:L42)</f>
        <v>0</v>
      </c>
      <c r="M37" s="77">
        <f>J37-G37</f>
        <v>0</v>
      </c>
      <c r="N37" s="144"/>
      <c r="O37" s="77">
        <f t="shared" si="4"/>
        <v>0</v>
      </c>
    </row>
    <row r="38" spans="1:15" s="29" customFormat="1" x14ac:dyDescent="0.25">
      <c r="A38" s="170"/>
      <c r="B38" s="154" t="s">
        <v>10</v>
      </c>
      <c r="C38" s="42"/>
      <c r="D38" s="78"/>
      <c r="E38" s="88"/>
      <c r="F38" s="78"/>
      <c r="G38" s="78"/>
      <c r="H38" s="88"/>
      <c r="I38" s="78"/>
      <c r="J38" s="78"/>
      <c r="K38" s="88"/>
      <c r="L38" s="78"/>
      <c r="M38" s="169"/>
      <c r="N38" s="88"/>
      <c r="O38" s="169"/>
    </row>
    <row r="39" spans="1:15" s="29" customFormat="1" ht="14.25" x14ac:dyDescent="0.25">
      <c r="A39" s="171"/>
      <c r="B39" s="155" t="s">
        <v>11</v>
      </c>
      <c r="C39" s="42"/>
      <c r="D39" s="78"/>
      <c r="E39" s="145"/>
      <c r="F39" s="78"/>
      <c r="G39" s="78"/>
      <c r="H39" s="145"/>
      <c r="I39" s="78"/>
      <c r="J39" s="78"/>
      <c r="K39" s="145"/>
      <c r="L39" s="78"/>
      <c r="M39" s="169"/>
      <c r="N39" s="145"/>
      <c r="O39" s="169"/>
    </row>
    <row r="40" spans="1:15" s="29" customFormat="1" x14ac:dyDescent="0.25">
      <c r="A40" s="42">
        <v>1</v>
      </c>
      <c r="B40" s="41" t="s">
        <v>16</v>
      </c>
      <c r="C40" s="42" t="s">
        <v>12</v>
      </c>
      <c r="D40" s="78"/>
      <c r="E40" s="88"/>
      <c r="F40" s="78"/>
      <c r="G40" s="78"/>
      <c r="H40" s="88"/>
      <c r="I40" s="78"/>
      <c r="J40" s="78"/>
      <c r="K40" s="88"/>
      <c r="L40" s="78"/>
      <c r="M40" s="78">
        <f>J40-G40</f>
        <v>0</v>
      </c>
      <c r="N40" s="88"/>
      <c r="O40" s="78">
        <f t="shared" ref="O40:O43" si="5">L40-I40</f>
        <v>0</v>
      </c>
    </row>
    <row r="41" spans="1:15" s="29" customFormat="1" x14ac:dyDescent="0.25">
      <c r="A41" s="42">
        <v>2</v>
      </c>
      <c r="B41" s="156"/>
      <c r="C41" s="42" t="s">
        <v>12</v>
      </c>
      <c r="D41" s="78"/>
      <c r="E41" s="88"/>
      <c r="F41" s="78"/>
      <c r="G41" s="78"/>
      <c r="H41" s="88"/>
      <c r="I41" s="78"/>
      <c r="J41" s="78"/>
      <c r="K41" s="88"/>
      <c r="L41" s="78"/>
      <c r="M41" s="78">
        <f>J41-G41</f>
        <v>0</v>
      </c>
      <c r="N41" s="88"/>
      <c r="O41" s="78">
        <f t="shared" si="5"/>
        <v>0</v>
      </c>
    </row>
    <row r="42" spans="1:15" s="29" customFormat="1" x14ac:dyDescent="0.25">
      <c r="A42" s="42">
        <v>3</v>
      </c>
      <c r="B42" s="156"/>
      <c r="C42" s="42" t="s">
        <v>12</v>
      </c>
      <c r="D42" s="78"/>
      <c r="E42" s="88"/>
      <c r="F42" s="78"/>
      <c r="G42" s="78"/>
      <c r="H42" s="88"/>
      <c r="I42" s="78"/>
      <c r="J42" s="78"/>
      <c r="K42" s="88"/>
      <c r="L42" s="78"/>
      <c r="M42" s="78">
        <f>J42-G42</f>
        <v>0</v>
      </c>
      <c r="N42" s="88"/>
      <c r="O42" s="78">
        <f t="shared" si="5"/>
        <v>0</v>
      </c>
    </row>
    <row r="43" spans="1:15" s="24" customFormat="1" ht="23.25" customHeight="1" x14ac:dyDescent="0.25">
      <c r="A43" s="168">
        <v>6</v>
      </c>
      <c r="B43" s="36" t="s">
        <v>17</v>
      </c>
      <c r="C43" s="76">
        <v>4232</v>
      </c>
      <c r="D43" s="144"/>
      <c r="E43" s="144"/>
      <c r="F43" s="77">
        <f>SUM(F46:F54)</f>
        <v>0</v>
      </c>
      <c r="G43" s="144"/>
      <c r="H43" s="144"/>
      <c r="I43" s="77">
        <f>SUM(I46:I54)</f>
        <v>83593.2</v>
      </c>
      <c r="J43" s="77"/>
      <c r="K43" s="77"/>
      <c r="L43" s="77">
        <f>SUM(L46:L54)</f>
        <v>109420.8</v>
      </c>
      <c r="M43" s="77">
        <f>J43-G43</f>
        <v>0</v>
      </c>
      <c r="N43" s="144"/>
      <c r="O43" s="77">
        <f t="shared" si="5"/>
        <v>25827.600000000006</v>
      </c>
    </row>
    <row r="44" spans="1:15" s="29" customFormat="1" x14ac:dyDescent="0.25">
      <c r="A44" s="170"/>
      <c r="B44" s="154" t="s">
        <v>10</v>
      </c>
      <c r="C44" s="42"/>
      <c r="D44" s="78"/>
      <c r="E44" s="88"/>
      <c r="F44" s="78"/>
      <c r="G44" s="78"/>
      <c r="H44" s="88"/>
      <c r="I44" s="78"/>
      <c r="J44" s="78"/>
      <c r="K44" s="88"/>
      <c r="L44" s="78"/>
      <c r="M44" s="169"/>
      <c r="N44" s="88"/>
      <c r="O44" s="169"/>
    </row>
    <row r="45" spans="1:15" s="29" customFormat="1" ht="14.25" x14ac:dyDescent="0.25">
      <c r="A45" s="171"/>
      <c r="B45" s="155" t="s">
        <v>11</v>
      </c>
      <c r="C45" s="42"/>
      <c r="D45" s="78"/>
      <c r="E45" s="145"/>
      <c r="F45" s="78"/>
      <c r="G45" s="78"/>
      <c r="H45" s="145"/>
      <c r="I45" s="78"/>
      <c r="J45" s="78"/>
      <c r="K45" s="145"/>
      <c r="L45" s="78"/>
      <c r="M45" s="169"/>
      <c r="N45" s="145"/>
      <c r="O45" s="169"/>
    </row>
    <row r="46" spans="1:15" s="29" customFormat="1" ht="27" x14ac:dyDescent="0.25">
      <c r="A46" s="42">
        <v>1</v>
      </c>
      <c r="B46" s="39" t="s">
        <v>53</v>
      </c>
      <c r="C46" s="42" t="s">
        <v>12</v>
      </c>
      <c r="D46" s="78"/>
      <c r="E46" s="88"/>
      <c r="F46" s="78"/>
      <c r="G46" s="78"/>
      <c r="H46" s="88"/>
      <c r="I46" s="78">
        <v>21744</v>
      </c>
      <c r="J46" s="78"/>
      <c r="K46" s="88"/>
      <c r="L46" s="78">
        <v>21744</v>
      </c>
      <c r="M46" s="78">
        <f>J46-G46</f>
        <v>0</v>
      </c>
      <c r="N46" s="88"/>
      <c r="O46" s="78">
        <f t="shared" ref="O46:O55" si="6">L46-I46</f>
        <v>0</v>
      </c>
    </row>
    <row r="47" spans="1:15" s="29" customFormat="1" ht="27" x14ac:dyDescent="0.25">
      <c r="A47" s="42">
        <v>2</v>
      </c>
      <c r="B47" s="39" t="s">
        <v>54</v>
      </c>
      <c r="C47" s="42" t="s">
        <v>12</v>
      </c>
      <c r="D47" s="78"/>
      <c r="E47" s="88"/>
      <c r="F47" s="78"/>
      <c r="G47" s="78"/>
      <c r="H47" s="88"/>
      <c r="I47" s="78">
        <v>0</v>
      </c>
      <c r="J47" s="78"/>
      <c r="K47" s="88"/>
      <c r="L47" s="78">
        <v>5370</v>
      </c>
      <c r="M47" s="78">
        <f>J47-G47</f>
        <v>0</v>
      </c>
      <c r="N47" s="88"/>
      <c r="O47" s="78">
        <f t="shared" si="6"/>
        <v>5370</v>
      </c>
    </row>
    <row r="48" spans="1:15" s="29" customFormat="1" ht="27" x14ac:dyDescent="0.25">
      <c r="A48" s="42">
        <v>3</v>
      </c>
      <c r="B48" s="39" t="s">
        <v>341</v>
      </c>
      <c r="C48" s="42" t="s">
        <v>12</v>
      </c>
      <c r="D48" s="78"/>
      <c r="E48" s="88"/>
      <c r="F48" s="78"/>
      <c r="G48" s="78"/>
      <c r="H48" s="88"/>
      <c r="I48" s="78"/>
      <c r="J48" s="78"/>
      <c r="K48" s="88"/>
      <c r="L48" s="88">
        <v>29940</v>
      </c>
      <c r="M48" s="78">
        <f>J48-G48</f>
        <v>0</v>
      </c>
      <c r="N48" s="88"/>
      <c r="O48" s="78">
        <f t="shared" ref="O48" si="7">L48-I48</f>
        <v>29940</v>
      </c>
    </row>
    <row r="49" spans="1:15" s="29" customFormat="1" ht="27" x14ac:dyDescent="0.25">
      <c r="A49" s="42">
        <v>3</v>
      </c>
      <c r="B49" s="39" t="s">
        <v>80</v>
      </c>
      <c r="C49" s="42" t="s">
        <v>12</v>
      </c>
      <c r="D49" s="78"/>
      <c r="E49" s="88"/>
      <c r="F49" s="78"/>
      <c r="G49" s="78"/>
      <c r="H49" s="88"/>
      <c r="I49" s="78">
        <v>50000</v>
      </c>
      <c r="J49" s="78"/>
      <c r="K49" s="88"/>
      <c r="L49" s="88">
        <v>36000</v>
      </c>
      <c r="M49" s="78">
        <f>J49-G49</f>
        <v>0</v>
      </c>
      <c r="N49" s="88"/>
      <c r="O49" s="78">
        <f t="shared" si="6"/>
        <v>-14000</v>
      </c>
    </row>
    <row r="50" spans="1:15" s="29" customFormat="1" x14ac:dyDescent="0.25">
      <c r="A50" s="42">
        <v>4</v>
      </c>
      <c r="B50" s="40" t="s">
        <v>55</v>
      </c>
      <c r="C50" s="42" t="s">
        <v>12</v>
      </c>
      <c r="D50" s="78"/>
      <c r="E50" s="88"/>
      <c r="F50" s="78"/>
      <c r="G50" s="78"/>
      <c r="H50" s="88"/>
      <c r="I50" s="78">
        <v>5875.2000000000007</v>
      </c>
      <c r="J50" s="78"/>
      <c r="K50" s="88"/>
      <c r="L50" s="78">
        <v>8245.7999999999993</v>
      </c>
      <c r="M50" s="78">
        <f>J50-G50</f>
        <v>0</v>
      </c>
      <c r="N50" s="88"/>
      <c r="O50" s="78">
        <f t="shared" si="6"/>
        <v>2370.5999999999985</v>
      </c>
    </row>
    <row r="51" spans="1:15" s="29" customFormat="1" ht="27" x14ac:dyDescent="0.25">
      <c r="A51" s="42">
        <v>5</v>
      </c>
      <c r="B51" s="40" t="s">
        <v>141</v>
      </c>
      <c r="C51" s="42" t="s">
        <v>12</v>
      </c>
      <c r="D51" s="78"/>
      <c r="E51" s="88"/>
      <c r="F51" s="78"/>
      <c r="G51" s="78"/>
      <c r="H51" s="88"/>
      <c r="I51" s="78">
        <v>10</v>
      </c>
      <c r="J51" s="78"/>
      <c r="K51" s="88"/>
      <c r="L51" s="78">
        <v>10</v>
      </c>
      <c r="M51" s="78"/>
      <c r="N51" s="88"/>
      <c r="O51" s="78">
        <f t="shared" si="6"/>
        <v>0</v>
      </c>
    </row>
    <row r="52" spans="1:15" s="29" customFormat="1" ht="27" x14ac:dyDescent="0.25">
      <c r="A52" s="42">
        <v>6</v>
      </c>
      <c r="B52" s="39" t="s">
        <v>56</v>
      </c>
      <c r="C52" s="42" t="s">
        <v>12</v>
      </c>
      <c r="D52" s="78"/>
      <c r="E52" s="145"/>
      <c r="F52" s="78"/>
      <c r="G52" s="78"/>
      <c r="H52" s="145"/>
      <c r="I52" s="78">
        <v>780</v>
      </c>
      <c r="J52" s="78"/>
      <c r="K52" s="145"/>
      <c r="L52" s="78">
        <v>2427</v>
      </c>
      <c r="M52" s="78">
        <f>J52-G52</f>
        <v>0</v>
      </c>
      <c r="N52" s="145"/>
      <c r="O52" s="78">
        <f t="shared" si="6"/>
        <v>1647</v>
      </c>
    </row>
    <row r="53" spans="1:15" s="29" customFormat="1" ht="94.5" x14ac:dyDescent="0.25">
      <c r="A53" s="42">
        <v>6</v>
      </c>
      <c r="B53" s="39" t="s">
        <v>342</v>
      </c>
      <c r="C53" s="42" t="s">
        <v>12</v>
      </c>
      <c r="D53" s="78"/>
      <c r="E53" s="145"/>
      <c r="F53" s="78"/>
      <c r="G53" s="78"/>
      <c r="H53" s="145"/>
      <c r="I53" s="78"/>
      <c r="J53" s="78"/>
      <c r="K53" s="145"/>
      <c r="L53" s="78">
        <v>500</v>
      </c>
      <c r="M53" s="78">
        <f>J53-G53</f>
        <v>0</v>
      </c>
      <c r="N53" s="145"/>
      <c r="O53" s="78">
        <f t="shared" ref="O53" si="8">L53-I53</f>
        <v>500</v>
      </c>
    </row>
    <row r="54" spans="1:15" s="29" customFormat="1" ht="27" x14ac:dyDescent="0.25">
      <c r="A54" s="42">
        <v>7</v>
      </c>
      <c r="B54" s="65" t="s">
        <v>131</v>
      </c>
      <c r="C54" s="42" t="s">
        <v>12</v>
      </c>
      <c r="D54" s="78"/>
      <c r="E54" s="88"/>
      <c r="F54" s="78"/>
      <c r="G54" s="78"/>
      <c r="H54" s="88"/>
      <c r="I54" s="78">
        <v>5184</v>
      </c>
      <c r="J54" s="78"/>
      <c r="K54" s="88"/>
      <c r="L54" s="78">
        <v>5184</v>
      </c>
      <c r="M54" s="78">
        <f>J54-G54</f>
        <v>0</v>
      </c>
      <c r="N54" s="88"/>
      <c r="O54" s="78">
        <f t="shared" si="6"/>
        <v>0</v>
      </c>
    </row>
    <row r="55" spans="1:15" s="24" customFormat="1" ht="23.25" customHeight="1" x14ac:dyDescent="0.25">
      <c r="A55" s="168">
        <v>7</v>
      </c>
      <c r="B55" s="36" t="s">
        <v>18</v>
      </c>
      <c r="C55" s="76">
        <v>4234</v>
      </c>
      <c r="D55" s="144"/>
      <c r="E55" s="144"/>
      <c r="F55" s="77">
        <f>SUM(F58:F64)</f>
        <v>0</v>
      </c>
      <c r="G55" s="144"/>
      <c r="H55" s="144"/>
      <c r="I55" s="77">
        <f>SUM(I58:I64)</f>
        <v>17795.899999999998</v>
      </c>
      <c r="J55" s="77"/>
      <c r="K55" s="144"/>
      <c r="L55" s="77">
        <f>SUM(L58:L64)</f>
        <v>9827.4499999999989</v>
      </c>
      <c r="M55" s="77">
        <f>J55-G55</f>
        <v>0</v>
      </c>
      <c r="N55" s="144"/>
      <c r="O55" s="77">
        <f t="shared" si="6"/>
        <v>-7968.4499999999989</v>
      </c>
    </row>
    <row r="56" spans="1:15" s="29" customFormat="1" x14ac:dyDescent="0.25">
      <c r="A56" s="170"/>
      <c r="B56" s="154" t="s">
        <v>10</v>
      </c>
      <c r="C56" s="42"/>
      <c r="D56" s="78"/>
      <c r="E56" s="88"/>
      <c r="F56" s="78"/>
      <c r="G56" s="78"/>
      <c r="H56" s="88"/>
      <c r="I56" s="78"/>
      <c r="J56" s="78"/>
      <c r="K56" s="88"/>
      <c r="L56" s="78"/>
      <c r="M56" s="169"/>
      <c r="N56" s="88"/>
      <c r="O56" s="169"/>
    </row>
    <row r="57" spans="1:15" s="29" customFormat="1" x14ac:dyDescent="0.25">
      <c r="A57" s="171"/>
      <c r="B57" s="155" t="s">
        <v>11</v>
      </c>
      <c r="C57" s="42"/>
      <c r="D57" s="78"/>
      <c r="E57" s="88"/>
      <c r="F57" s="78"/>
      <c r="G57" s="78"/>
      <c r="H57" s="88"/>
      <c r="I57" s="78"/>
      <c r="J57" s="78"/>
      <c r="K57" s="88"/>
      <c r="L57" s="78"/>
      <c r="M57" s="169"/>
      <c r="N57" s="88"/>
      <c r="O57" s="169"/>
    </row>
    <row r="58" spans="1:15" s="29" customFormat="1" ht="54" x14ac:dyDescent="0.25">
      <c r="A58" s="42">
        <v>1</v>
      </c>
      <c r="B58" s="40" t="s">
        <v>57</v>
      </c>
      <c r="C58" s="42" t="s">
        <v>12</v>
      </c>
      <c r="D58" s="78"/>
      <c r="E58" s="145"/>
      <c r="F58" s="78"/>
      <c r="G58" s="78"/>
      <c r="H58" s="145"/>
      <c r="I58" s="78">
        <v>18</v>
      </c>
      <c r="J58" s="78"/>
      <c r="K58" s="145"/>
      <c r="L58" s="78">
        <v>18</v>
      </c>
      <c r="M58" s="78">
        <f t="shared" ref="M58:M65" si="9">J58-G58</f>
        <v>0</v>
      </c>
      <c r="N58" s="145"/>
      <c r="O58" s="78">
        <f t="shared" ref="O58:O65" si="10">L58-I58</f>
        <v>0</v>
      </c>
    </row>
    <row r="59" spans="1:15" s="29" customFormat="1" ht="27" x14ac:dyDescent="0.25">
      <c r="A59" s="42">
        <v>2</v>
      </c>
      <c r="B59" s="40" t="s">
        <v>58</v>
      </c>
      <c r="C59" s="42" t="s">
        <v>12</v>
      </c>
      <c r="D59" s="78"/>
      <c r="E59" s="88"/>
      <c r="F59" s="78"/>
      <c r="G59" s="78"/>
      <c r="H59" s="88"/>
      <c r="I59" s="78"/>
      <c r="J59" s="78"/>
      <c r="K59" s="88"/>
      <c r="L59" s="78">
        <v>40</v>
      </c>
      <c r="M59" s="78">
        <f t="shared" si="9"/>
        <v>0</v>
      </c>
      <c r="N59" s="88"/>
      <c r="O59" s="78">
        <f t="shared" si="10"/>
        <v>40</v>
      </c>
    </row>
    <row r="60" spans="1:15" s="29" customFormat="1" ht="27" x14ac:dyDescent="0.25">
      <c r="A60" s="42">
        <v>3</v>
      </c>
      <c r="B60" s="40" t="s">
        <v>142</v>
      </c>
      <c r="C60" s="42" t="s">
        <v>12</v>
      </c>
      <c r="D60" s="78"/>
      <c r="E60" s="88"/>
      <c r="F60" s="78"/>
      <c r="G60" s="78"/>
      <c r="H60" s="88"/>
      <c r="I60" s="78">
        <v>3996</v>
      </c>
      <c r="J60" s="78"/>
      <c r="K60" s="88"/>
      <c r="L60" s="78">
        <v>3996</v>
      </c>
      <c r="M60" s="78">
        <f t="shared" si="9"/>
        <v>0</v>
      </c>
      <c r="N60" s="88"/>
      <c r="O60" s="78">
        <f t="shared" si="10"/>
        <v>0</v>
      </c>
    </row>
    <row r="61" spans="1:15" s="29" customFormat="1" x14ac:dyDescent="0.25">
      <c r="A61" s="42">
        <v>4</v>
      </c>
      <c r="B61" s="40" t="s">
        <v>59</v>
      </c>
      <c r="C61" s="42" t="s">
        <v>12</v>
      </c>
      <c r="D61" s="78"/>
      <c r="E61" s="88"/>
      <c r="F61" s="78"/>
      <c r="G61" s="78"/>
      <c r="H61" s="88"/>
      <c r="I61" s="78">
        <v>12148.6</v>
      </c>
      <c r="J61" s="78"/>
      <c r="K61" s="88"/>
      <c r="L61" s="78">
        <v>4164</v>
      </c>
      <c r="M61" s="78">
        <f t="shared" si="9"/>
        <v>0</v>
      </c>
      <c r="N61" s="88"/>
      <c r="O61" s="78">
        <f t="shared" si="10"/>
        <v>-7984.6</v>
      </c>
    </row>
    <row r="62" spans="1:15" s="29" customFormat="1" x14ac:dyDescent="0.25">
      <c r="A62" s="42">
        <v>5</v>
      </c>
      <c r="B62" s="40" t="s">
        <v>60</v>
      </c>
      <c r="C62" s="42" t="s">
        <v>12</v>
      </c>
      <c r="D62" s="78"/>
      <c r="E62" s="88"/>
      <c r="F62" s="78"/>
      <c r="G62" s="78"/>
      <c r="H62" s="88"/>
      <c r="I62" s="78">
        <v>394.5</v>
      </c>
      <c r="J62" s="78"/>
      <c r="K62" s="88"/>
      <c r="L62" s="78">
        <v>370.65</v>
      </c>
      <c r="M62" s="78">
        <f t="shared" si="9"/>
        <v>0</v>
      </c>
      <c r="N62" s="88"/>
      <c r="O62" s="78">
        <f t="shared" si="10"/>
        <v>-23.850000000000023</v>
      </c>
    </row>
    <row r="63" spans="1:15" s="29" customFormat="1" x14ac:dyDescent="0.25">
      <c r="A63" s="42">
        <v>6</v>
      </c>
      <c r="B63" s="40" t="s">
        <v>61</v>
      </c>
      <c r="C63" s="42" t="s">
        <v>12</v>
      </c>
      <c r="D63" s="78"/>
      <c r="E63" s="88"/>
      <c r="F63" s="78"/>
      <c r="G63" s="78"/>
      <c r="H63" s="88"/>
      <c r="I63" s="78">
        <v>100</v>
      </c>
      <c r="J63" s="78"/>
      <c r="K63" s="88"/>
      <c r="L63" s="78">
        <v>100</v>
      </c>
      <c r="M63" s="78">
        <f t="shared" si="9"/>
        <v>0</v>
      </c>
      <c r="N63" s="88"/>
      <c r="O63" s="78">
        <f t="shared" si="10"/>
        <v>0</v>
      </c>
    </row>
    <row r="64" spans="1:15" s="29" customFormat="1" x14ac:dyDescent="0.25">
      <c r="A64" s="42">
        <v>7</v>
      </c>
      <c r="B64" s="40" t="s">
        <v>79</v>
      </c>
      <c r="C64" s="42" t="s">
        <v>12</v>
      </c>
      <c r="D64" s="78"/>
      <c r="E64" s="124"/>
      <c r="F64" s="78"/>
      <c r="G64" s="78"/>
      <c r="H64" s="124"/>
      <c r="I64" s="78">
        <v>1138.8</v>
      </c>
      <c r="J64" s="78"/>
      <c r="K64" s="124"/>
      <c r="L64" s="78">
        <v>1138.8</v>
      </c>
      <c r="M64" s="78">
        <f t="shared" si="9"/>
        <v>0</v>
      </c>
      <c r="N64" s="172"/>
      <c r="O64" s="78">
        <f t="shared" si="10"/>
        <v>0</v>
      </c>
    </row>
    <row r="65" spans="1:15" s="24" customFormat="1" ht="23.25" customHeight="1" x14ac:dyDescent="0.25">
      <c r="A65" s="168">
        <v>8</v>
      </c>
      <c r="B65" s="36" t="s">
        <v>24</v>
      </c>
      <c r="C65" s="76">
        <v>4235</v>
      </c>
      <c r="D65" s="144"/>
      <c r="E65" s="144"/>
      <c r="F65" s="77">
        <f>SUM(F68:F70)</f>
        <v>0</v>
      </c>
      <c r="G65" s="144"/>
      <c r="H65" s="144"/>
      <c r="I65" s="77">
        <f>SUM(I68:I70)</f>
        <v>15000</v>
      </c>
      <c r="J65" s="77"/>
      <c r="K65" s="144"/>
      <c r="L65" s="77">
        <f>SUM(L68:L70)</f>
        <v>15000</v>
      </c>
      <c r="M65" s="77">
        <f t="shared" si="9"/>
        <v>0</v>
      </c>
      <c r="N65" s="144"/>
      <c r="O65" s="77">
        <f t="shared" si="10"/>
        <v>0</v>
      </c>
    </row>
    <row r="66" spans="1:15" s="29" customFormat="1" x14ac:dyDescent="0.25">
      <c r="A66" s="170"/>
      <c r="B66" s="154" t="s">
        <v>10</v>
      </c>
      <c r="C66" s="42"/>
      <c r="D66" s="78"/>
      <c r="E66" s="146"/>
      <c r="F66" s="78"/>
      <c r="G66" s="78"/>
      <c r="H66" s="146"/>
      <c r="I66" s="78"/>
      <c r="J66" s="78"/>
      <c r="K66" s="146"/>
      <c r="L66" s="78"/>
      <c r="M66" s="169"/>
      <c r="N66" s="172"/>
      <c r="O66" s="169"/>
    </row>
    <row r="67" spans="1:15" s="29" customFormat="1" x14ac:dyDescent="0.25">
      <c r="A67" s="171"/>
      <c r="B67" s="155" t="s">
        <v>11</v>
      </c>
      <c r="C67" s="42"/>
      <c r="D67" s="78"/>
      <c r="E67" s="124"/>
      <c r="F67" s="78"/>
      <c r="G67" s="78"/>
      <c r="H67" s="124"/>
      <c r="I67" s="78"/>
      <c r="J67" s="78"/>
      <c r="K67" s="124"/>
      <c r="L67" s="78"/>
      <c r="M67" s="169"/>
      <c r="N67" s="172"/>
      <c r="O67" s="169"/>
    </row>
    <row r="68" spans="1:15" s="29" customFormat="1" x14ac:dyDescent="0.25">
      <c r="A68" s="42">
        <v>1</v>
      </c>
      <c r="B68" s="40" t="s">
        <v>24</v>
      </c>
      <c r="C68" s="42" t="s">
        <v>12</v>
      </c>
      <c r="D68" s="78"/>
      <c r="E68" s="124"/>
      <c r="F68" s="78"/>
      <c r="G68" s="78"/>
      <c r="H68" s="124"/>
      <c r="I68" s="78"/>
      <c r="J68" s="78"/>
      <c r="K68" s="124"/>
      <c r="L68" s="78"/>
      <c r="M68" s="78">
        <f>J68-G68</f>
        <v>0</v>
      </c>
      <c r="N68" s="172"/>
      <c r="O68" s="78">
        <f t="shared" ref="O68:O77" si="11">L68-I68</f>
        <v>0</v>
      </c>
    </row>
    <row r="69" spans="1:15" s="29" customFormat="1" x14ac:dyDescent="0.25">
      <c r="A69" s="42">
        <v>2</v>
      </c>
      <c r="B69" s="156" t="s">
        <v>132</v>
      </c>
      <c r="C69" s="42" t="s">
        <v>12</v>
      </c>
      <c r="D69" s="78"/>
      <c r="E69" s="124"/>
      <c r="F69" s="78">
        <v>0</v>
      </c>
      <c r="G69" s="78"/>
      <c r="H69" s="124"/>
      <c r="I69" s="78">
        <v>15000</v>
      </c>
      <c r="J69" s="78"/>
      <c r="K69" s="124"/>
      <c r="L69" s="78">
        <v>15000</v>
      </c>
      <c r="M69" s="78">
        <f>J69-G69</f>
        <v>0</v>
      </c>
      <c r="N69" s="172"/>
      <c r="O69" s="78">
        <f t="shared" si="11"/>
        <v>0</v>
      </c>
    </row>
    <row r="70" spans="1:15" s="29" customFormat="1" x14ac:dyDescent="0.25">
      <c r="A70" s="42">
        <v>3</v>
      </c>
      <c r="B70" s="156"/>
      <c r="C70" s="42" t="s">
        <v>12</v>
      </c>
      <c r="D70" s="78"/>
      <c r="E70" s="124"/>
      <c r="F70" s="78"/>
      <c r="G70" s="78"/>
      <c r="H70" s="124"/>
      <c r="I70" s="78"/>
      <c r="J70" s="78"/>
      <c r="K70" s="124"/>
      <c r="L70" s="78"/>
      <c r="M70" s="78">
        <f>J70-G70</f>
        <v>0</v>
      </c>
      <c r="N70" s="172"/>
      <c r="O70" s="78">
        <f t="shared" si="11"/>
        <v>0</v>
      </c>
    </row>
    <row r="71" spans="1:15" s="24" customFormat="1" ht="23.25" customHeight="1" x14ac:dyDescent="0.25">
      <c r="A71" s="168">
        <v>9</v>
      </c>
      <c r="B71" s="36" t="s">
        <v>62</v>
      </c>
      <c r="C71" s="76">
        <v>4237</v>
      </c>
      <c r="D71" s="144"/>
      <c r="E71" s="144"/>
      <c r="F71" s="77">
        <f>SUM(F74:F76)</f>
        <v>0</v>
      </c>
      <c r="G71" s="144"/>
      <c r="H71" s="144"/>
      <c r="I71" s="77">
        <f>SUM(I74:I76)</f>
        <v>2000</v>
      </c>
      <c r="J71" s="77"/>
      <c r="K71" s="144"/>
      <c r="L71" s="77">
        <f>SUM(L74:L76)</f>
        <v>10500</v>
      </c>
      <c r="M71" s="77">
        <f>J71-G71</f>
        <v>0</v>
      </c>
      <c r="N71" s="144"/>
      <c r="O71" s="77">
        <f t="shared" si="11"/>
        <v>8500</v>
      </c>
    </row>
    <row r="72" spans="1:15" s="29" customFormat="1" x14ac:dyDescent="0.25">
      <c r="A72" s="170"/>
      <c r="B72" s="154" t="s">
        <v>10</v>
      </c>
      <c r="C72" s="42"/>
      <c r="D72" s="78"/>
      <c r="E72" s="124"/>
      <c r="F72" s="78"/>
      <c r="G72" s="78"/>
      <c r="H72" s="124"/>
      <c r="I72" s="78"/>
      <c r="J72" s="78"/>
      <c r="K72" s="124"/>
      <c r="L72" s="78"/>
      <c r="M72" s="169"/>
      <c r="N72" s="172"/>
      <c r="O72" s="169"/>
    </row>
    <row r="73" spans="1:15" s="29" customFormat="1" x14ac:dyDescent="0.25">
      <c r="A73" s="171"/>
      <c r="B73" s="155" t="s">
        <v>11</v>
      </c>
      <c r="C73" s="42"/>
      <c r="D73" s="78"/>
      <c r="E73" s="124"/>
      <c r="F73" s="78"/>
      <c r="G73" s="78"/>
      <c r="H73" s="124"/>
      <c r="I73" s="78"/>
      <c r="J73" s="78"/>
      <c r="K73" s="124"/>
      <c r="L73" s="78"/>
      <c r="M73" s="169"/>
      <c r="N73" s="172"/>
      <c r="O73" s="169"/>
    </row>
    <row r="74" spans="1:15" s="29" customFormat="1" ht="27" x14ac:dyDescent="0.25">
      <c r="A74" s="42">
        <v>1</v>
      </c>
      <c r="B74" s="156" t="s">
        <v>63</v>
      </c>
      <c r="C74" s="42" t="s">
        <v>12</v>
      </c>
      <c r="D74" s="78"/>
      <c r="E74" s="124"/>
      <c r="F74" s="78"/>
      <c r="G74" s="78"/>
      <c r="H74" s="124"/>
      <c r="I74" s="78">
        <v>2000</v>
      </c>
      <c r="J74" s="78"/>
      <c r="K74" s="124"/>
      <c r="L74" s="78">
        <v>10000</v>
      </c>
      <c r="M74" s="78">
        <f>J74-G74</f>
        <v>0</v>
      </c>
      <c r="N74" s="172"/>
      <c r="O74" s="78">
        <f t="shared" ref="O74:O76" si="12">L74-I74</f>
        <v>8000</v>
      </c>
    </row>
    <row r="75" spans="1:15" s="29" customFormat="1" ht="27" x14ac:dyDescent="0.25">
      <c r="A75" s="42">
        <v>2</v>
      </c>
      <c r="B75" s="156" t="s">
        <v>64</v>
      </c>
      <c r="C75" s="42" t="s">
        <v>12</v>
      </c>
      <c r="D75" s="78"/>
      <c r="E75" s="124"/>
      <c r="F75" s="78"/>
      <c r="G75" s="78"/>
      <c r="H75" s="124"/>
      <c r="I75" s="78"/>
      <c r="J75" s="78"/>
      <c r="K75" s="124"/>
      <c r="L75" s="78">
        <v>500</v>
      </c>
      <c r="M75" s="78">
        <f>J75-G75</f>
        <v>0</v>
      </c>
      <c r="N75" s="172"/>
      <c r="O75" s="78">
        <f t="shared" si="12"/>
        <v>500</v>
      </c>
    </row>
    <row r="76" spans="1:15" s="29" customFormat="1" x14ac:dyDescent="0.25">
      <c r="A76" s="42">
        <v>3</v>
      </c>
      <c r="B76" s="156"/>
      <c r="C76" s="42" t="s">
        <v>12</v>
      </c>
      <c r="D76" s="78"/>
      <c r="E76" s="124"/>
      <c r="F76" s="78"/>
      <c r="G76" s="78"/>
      <c r="H76" s="124"/>
      <c r="I76" s="78"/>
      <c r="J76" s="78"/>
      <c r="K76" s="124"/>
      <c r="L76" s="78"/>
      <c r="M76" s="78">
        <f>J76-G76</f>
        <v>0</v>
      </c>
      <c r="N76" s="172"/>
      <c r="O76" s="78">
        <f t="shared" si="12"/>
        <v>0</v>
      </c>
    </row>
    <row r="77" spans="1:15" s="24" customFormat="1" ht="23.25" customHeight="1" x14ac:dyDescent="0.25">
      <c r="A77" s="168">
        <v>10</v>
      </c>
      <c r="B77" s="36" t="s">
        <v>20</v>
      </c>
      <c r="C77" s="76" t="s">
        <v>19</v>
      </c>
      <c r="D77" s="144"/>
      <c r="E77" s="144"/>
      <c r="F77" s="77">
        <f>SUM(F80:F84)</f>
        <v>0</v>
      </c>
      <c r="G77" s="144"/>
      <c r="H77" s="144"/>
      <c r="I77" s="77">
        <f>SUM(I80:I89)</f>
        <v>49525.4</v>
      </c>
      <c r="J77" s="77"/>
      <c r="K77" s="144"/>
      <c r="L77" s="77">
        <f>SUM(L80:L89)</f>
        <v>54508.877999999997</v>
      </c>
      <c r="M77" s="77">
        <f>J77-G77</f>
        <v>0</v>
      </c>
      <c r="N77" s="144"/>
      <c r="O77" s="77">
        <f t="shared" si="11"/>
        <v>4983.4779999999955</v>
      </c>
    </row>
    <row r="78" spans="1:15" s="29" customFormat="1" x14ac:dyDescent="0.25">
      <c r="A78" s="170"/>
      <c r="B78" s="154" t="s">
        <v>10</v>
      </c>
      <c r="C78" s="42"/>
      <c r="D78" s="78"/>
      <c r="E78" s="124"/>
      <c r="F78" s="78"/>
      <c r="G78" s="78"/>
      <c r="H78" s="124"/>
      <c r="I78" s="78" t="s">
        <v>173</v>
      </c>
      <c r="J78" s="78"/>
      <c r="K78" s="124"/>
      <c r="L78" s="78"/>
      <c r="M78" s="169"/>
      <c r="N78" s="172"/>
      <c r="O78" s="169"/>
    </row>
    <row r="79" spans="1:15" s="29" customFormat="1" x14ac:dyDescent="0.25">
      <c r="A79" s="171"/>
      <c r="B79" s="155" t="s">
        <v>11</v>
      </c>
      <c r="C79" s="42"/>
      <c r="D79" s="78"/>
      <c r="E79" s="124"/>
      <c r="F79" s="78"/>
      <c r="G79" s="78"/>
      <c r="H79" s="124"/>
      <c r="I79" s="78"/>
      <c r="J79" s="78"/>
      <c r="K79" s="124"/>
      <c r="L79" s="78"/>
      <c r="M79" s="169"/>
      <c r="N79" s="172"/>
      <c r="O79" s="169"/>
    </row>
    <row r="80" spans="1:15" s="29" customFormat="1" ht="27" x14ac:dyDescent="0.25">
      <c r="A80" s="42">
        <v>1</v>
      </c>
      <c r="B80" s="41" t="s">
        <v>65</v>
      </c>
      <c r="C80" s="42" t="s">
        <v>12</v>
      </c>
      <c r="D80" s="78"/>
      <c r="E80" s="124"/>
      <c r="F80" s="78"/>
      <c r="G80" s="78"/>
      <c r="H80" s="124"/>
      <c r="I80" s="78"/>
      <c r="J80" s="78"/>
      <c r="K80" s="124"/>
      <c r="L80" s="78">
        <v>508.87800000000004</v>
      </c>
      <c r="M80" s="78">
        <f t="shared" ref="M80:M90" si="13">J80-G80</f>
        <v>0</v>
      </c>
      <c r="N80" s="172"/>
      <c r="O80" s="78">
        <f t="shared" ref="O80:O90" si="14">L80-I80</f>
        <v>508.87800000000004</v>
      </c>
    </row>
    <row r="81" spans="1:15" s="29" customFormat="1" ht="40.5" x14ac:dyDescent="0.25">
      <c r="A81" s="42">
        <v>2</v>
      </c>
      <c r="B81" s="41" t="s">
        <v>171</v>
      </c>
      <c r="C81" s="42" t="s">
        <v>12</v>
      </c>
      <c r="D81" s="78"/>
      <c r="E81" s="124"/>
      <c r="F81" s="78"/>
      <c r="G81" s="78"/>
      <c r="H81" s="124"/>
      <c r="I81" s="78"/>
      <c r="J81" s="78"/>
      <c r="K81" s="124"/>
      <c r="L81" s="78"/>
      <c r="M81" s="78">
        <f t="shared" ref="M81:M82" si="15">J81-G81</f>
        <v>0</v>
      </c>
      <c r="N81" s="172"/>
      <c r="O81" s="78">
        <f t="shared" ref="O81:O82" si="16">L81-I81</f>
        <v>0</v>
      </c>
    </row>
    <row r="82" spans="1:15" s="29" customFormat="1" x14ac:dyDescent="0.25">
      <c r="A82" s="42">
        <v>3</v>
      </c>
      <c r="B82" s="41" t="s">
        <v>172</v>
      </c>
      <c r="C82" s="42" t="s">
        <v>12</v>
      </c>
      <c r="D82" s="78"/>
      <c r="E82" s="124"/>
      <c r="F82" s="78"/>
      <c r="G82" s="78"/>
      <c r="H82" s="124"/>
      <c r="I82" s="78"/>
      <c r="J82" s="78"/>
      <c r="K82" s="124"/>
      <c r="L82" s="78"/>
      <c r="M82" s="78">
        <f t="shared" si="15"/>
        <v>0</v>
      </c>
      <c r="N82" s="172"/>
      <c r="O82" s="78">
        <f t="shared" si="16"/>
        <v>0</v>
      </c>
    </row>
    <row r="83" spans="1:15" s="29" customFormat="1" x14ac:dyDescent="0.25">
      <c r="A83" s="42">
        <v>4</v>
      </c>
      <c r="B83" s="41" t="s">
        <v>159</v>
      </c>
      <c r="C83" s="42" t="s">
        <v>12</v>
      </c>
      <c r="D83" s="78"/>
      <c r="E83" s="124"/>
      <c r="F83" s="78"/>
      <c r="G83" s="78"/>
      <c r="H83" s="124"/>
      <c r="I83" s="78"/>
      <c r="J83" s="78"/>
      <c r="K83" s="124"/>
      <c r="L83" s="78">
        <v>9000</v>
      </c>
      <c r="M83" s="78">
        <f t="shared" si="13"/>
        <v>0</v>
      </c>
      <c r="N83" s="172"/>
      <c r="O83" s="78">
        <f t="shared" si="14"/>
        <v>9000</v>
      </c>
    </row>
    <row r="84" spans="1:15" s="29" customFormat="1" ht="27" x14ac:dyDescent="0.25">
      <c r="A84" s="42">
        <v>5</v>
      </c>
      <c r="B84" s="41" t="s">
        <v>160</v>
      </c>
      <c r="C84" s="42" t="s">
        <v>12</v>
      </c>
      <c r="D84" s="78"/>
      <c r="E84" s="124"/>
      <c r="F84" s="78"/>
      <c r="G84" s="78"/>
      <c r="H84" s="124"/>
      <c r="I84" s="78"/>
      <c r="J84" s="78"/>
      <c r="K84" s="124"/>
      <c r="L84" s="78">
        <v>1000</v>
      </c>
      <c r="M84" s="78">
        <f t="shared" si="13"/>
        <v>0</v>
      </c>
      <c r="N84" s="172"/>
      <c r="O84" s="78">
        <f t="shared" si="14"/>
        <v>1000</v>
      </c>
    </row>
    <row r="85" spans="1:15" s="29" customFormat="1" x14ac:dyDescent="0.25">
      <c r="A85" s="42">
        <v>6</v>
      </c>
      <c r="B85" s="41" t="s">
        <v>162</v>
      </c>
      <c r="C85" s="42" t="s">
        <v>12</v>
      </c>
      <c r="D85" s="78"/>
      <c r="E85" s="124"/>
      <c r="F85" s="78"/>
      <c r="G85" s="78"/>
      <c r="H85" s="124"/>
      <c r="I85" s="78"/>
      <c r="J85" s="78"/>
      <c r="K85" s="124"/>
      <c r="L85" s="78">
        <v>2000</v>
      </c>
      <c r="M85" s="78">
        <f t="shared" si="13"/>
        <v>0</v>
      </c>
      <c r="N85" s="172"/>
      <c r="O85" s="78">
        <f t="shared" ref="O85:O88" si="17">L85-I85</f>
        <v>2000</v>
      </c>
    </row>
    <row r="86" spans="1:15" s="29" customFormat="1" x14ac:dyDescent="0.25">
      <c r="A86" s="42">
        <v>7</v>
      </c>
      <c r="B86" s="41" t="s">
        <v>161</v>
      </c>
      <c r="C86" s="42" t="s">
        <v>12</v>
      </c>
      <c r="D86" s="78"/>
      <c r="E86" s="124"/>
      <c r="F86" s="78"/>
      <c r="G86" s="78"/>
      <c r="H86" s="124"/>
      <c r="I86" s="78"/>
      <c r="J86" s="78"/>
      <c r="K86" s="124"/>
      <c r="L86" s="78">
        <v>3000</v>
      </c>
      <c r="M86" s="78">
        <f t="shared" si="13"/>
        <v>0</v>
      </c>
      <c r="N86" s="172"/>
      <c r="O86" s="78">
        <f t="shared" si="17"/>
        <v>3000</v>
      </c>
    </row>
    <row r="87" spans="1:15" s="29" customFormat="1" x14ac:dyDescent="0.25">
      <c r="A87" s="42">
        <v>8</v>
      </c>
      <c r="B87" s="41" t="s">
        <v>170</v>
      </c>
      <c r="C87" s="42" t="s">
        <v>12</v>
      </c>
      <c r="D87" s="78"/>
      <c r="E87" s="124"/>
      <c r="F87" s="78"/>
      <c r="G87" s="78"/>
      <c r="H87" s="124"/>
      <c r="I87" s="78"/>
      <c r="J87" s="78"/>
      <c r="K87" s="124"/>
      <c r="L87" s="78">
        <v>5400</v>
      </c>
      <c r="M87" s="78">
        <f t="shared" ref="M87:M88" si="18">J87-G87</f>
        <v>0</v>
      </c>
      <c r="N87" s="172"/>
      <c r="O87" s="78">
        <f t="shared" si="17"/>
        <v>5400</v>
      </c>
    </row>
    <row r="88" spans="1:15" s="29" customFormat="1" x14ac:dyDescent="0.25">
      <c r="A88" s="42">
        <v>9</v>
      </c>
      <c r="B88" s="41" t="s">
        <v>20</v>
      </c>
      <c r="C88" s="42" t="s">
        <v>12</v>
      </c>
      <c r="D88" s="78"/>
      <c r="E88" s="124"/>
      <c r="F88" s="78"/>
      <c r="G88" s="78"/>
      <c r="H88" s="124"/>
      <c r="I88" s="78">
        <v>21005.4</v>
      </c>
      <c r="J88" s="78"/>
      <c r="K88" s="124"/>
      <c r="L88" s="78"/>
      <c r="M88" s="78">
        <f t="shared" si="18"/>
        <v>0</v>
      </c>
      <c r="N88" s="172"/>
      <c r="O88" s="78">
        <f t="shared" si="17"/>
        <v>-21005.4</v>
      </c>
    </row>
    <row r="89" spans="1:15" s="29" customFormat="1" ht="27" x14ac:dyDescent="0.25">
      <c r="A89" s="42">
        <v>10</v>
      </c>
      <c r="B89" s="41" t="s">
        <v>275</v>
      </c>
      <c r="C89" s="42" t="s">
        <v>12</v>
      </c>
      <c r="D89" s="78"/>
      <c r="E89" s="124"/>
      <c r="F89" s="78"/>
      <c r="G89" s="78"/>
      <c r="H89" s="124"/>
      <c r="I89" s="78">
        <v>28520</v>
      </c>
      <c r="J89" s="78"/>
      <c r="K89" s="124"/>
      <c r="L89" s="78">
        <v>33600</v>
      </c>
      <c r="M89" s="78">
        <f t="shared" si="13"/>
        <v>0</v>
      </c>
      <c r="N89" s="172"/>
      <c r="O89" s="78">
        <f t="shared" ref="O89" si="19">L89-I89</f>
        <v>5080</v>
      </c>
    </row>
    <row r="90" spans="1:15" s="24" customFormat="1" ht="23.25" customHeight="1" x14ac:dyDescent="0.25">
      <c r="A90" s="168">
        <v>11</v>
      </c>
      <c r="B90" s="36" t="s">
        <v>22</v>
      </c>
      <c r="C90" s="76" t="s">
        <v>21</v>
      </c>
      <c r="D90" s="144"/>
      <c r="E90" s="144"/>
      <c r="F90" s="77">
        <f>SUM(F93:F103)</f>
        <v>0</v>
      </c>
      <c r="G90" s="144"/>
      <c r="H90" s="144"/>
      <c r="I90" s="77">
        <f>SUM(I93:I103)</f>
        <v>22358.9</v>
      </c>
      <c r="J90" s="77"/>
      <c r="K90" s="144"/>
      <c r="L90" s="77">
        <f>SUM(L93:L103)</f>
        <v>52358.9</v>
      </c>
      <c r="M90" s="77">
        <f t="shared" si="13"/>
        <v>0</v>
      </c>
      <c r="N90" s="144"/>
      <c r="O90" s="77">
        <f t="shared" si="14"/>
        <v>30000</v>
      </c>
    </row>
    <row r="91" spans="1:15" s="29" customFormat="1" x14ac:dyDescent="0.25">
      <c r="A91" s="170"/>
      <c r="B91" s="154" t="s">
        <v>10</v>
      </c>
      <c r="C91" s="42"/>
      <c r="D91" s="78"/>
      <c r="E91" s="124"/>
      <c r="F91" s="78"/>
      <c r="G91" s="78"/>
      <c r="H91" s="124"/>
      <c r="I91" s="78"/>
      <c r="J91" s="78"/>
      <c r="K91" s="124"/>
      <c r="L91" s="78"/>
      <c r="M91" s="169"/>
      <c r="N91" s="172"/>
      <c r="O91" s="169"/>
    </row>
    <row r="92" spans="1:15" s="29" customFormat="1" x14ac:dyDescent="0.25">
      <c r="A92" s="171"/>
      <c r="B92" s="155" t="s">
        <v>11</v>
      </c>
      <c r="C92" s="42"/>
      <c r="D92" s="78"/>
      <c r="E92" s="124"/>
      <c r="F92" s="78"/>
      <c r="G92" s="78"/>
      <c r="H92" s="124"/>
      <c r="I92" s="78"/>
      <c r="J92" s="78"/>
      <c r="K92" s="124"/>
      <c r="L92" s="78"/>
      <c r="M92" s="169"/>
      <c r="N92" s="172"/>
      <c r="O92" s="169"/>
    </row>
    <row r="93" spans="1:15" s="29" customFormat="1" ht="27" x14ac:dyDescent="0.25">
      <c r="A93" s="42">
        <v>1</v>
      </c>
      <c r="B93" s="43" t="s">
        <v>276</v>
      </c>
      <c r="C93" s="42" t="s">
        <v>12</v>
      </c>
      <c r="D93" s="78"/>
      <c r="E93" s="124"/>
      <c r="F93" s="78"/>
      <c r="G93" s="78"/>
      <c r="H93" s="124"/>
      <c r="I93" s="78">
        <v>3361.9</v>
      </c>
      <c r="J93" s="78"/>
      <c r="K93" s="124"/>
      <c r="L93" s="78">
        <v>3361.9</v>
      </c>
      <c r="M93" s="78">
        <f t="shared" ref="M93:M101" si="20">J93-G93</f>
        <v>0</v>
      </c>
      <c r="N93" s="172"/>
      <c r="O93" s="78">
        <f t="shared" ref="O93:O104" si="21">L93-I93</f>
        <v>0</v>
      </c>
    </row>
    <row r="94" spans="1:15" s="29" customFormat="1" x14ac:dyDescent="0.25">
      <c r="A94" s="42">
        <v>2</v>
      </c>
      <c r="B94" s="44" t="s">
        <v>277</v>
      </c>
      <c r="C94" s="42" t="s">
        <v>12</v>
      </c>
      <c r="D94" s="78"/>
      <c r="E94" s="124"/>
      <c r="F94" s="78"/>
      <c r="G94" s="78"/>
      <c r="H94" s="124"/>
      <c r="I94" s="78">
        <v>990</v>
      </c>
      <c r="J94" s="78"/>
      <c r="K94" s="124"/>
      <c r="L94" s="78">
        <v>990</v>
      </c>
      <c r="M94" s="78">
        <f t="shared" si="20"/>
        <v>0</v>
      </c>
      <c r="N94" s="172"/>
      <c r="O94" s="78">
        <f t="shared" si="21"/>
        <v>0</v>
      </c>
    </row>
    <row r="95" spans="1:15" s="29" customFormat="1" ht="27" x14ac:dyDescent="0.25">
      <c r="A95" s="42">
        <v>3</v>
      </c>
      <c r="B95" s="44" t="s">
        <v>278</v>
      </c>
      <c r="C95" s="42" t="s">
        <v>12</v>
      </c>
      <c r="D95" s="78"/>
      <c r="E95" s="124"/>
      <c r="F95" s="78"/>
      <c r="G95" s="78"/>
      <c r="H95" s="124"/>
      <c r="I95" s="78">
        <v>1500</v>
      </c>
      <c r="J95" s="78"/>
      <c r="K95" s="124"/>
      <c r="L95" s="88">
        <v>1500</v>
      </c>
      <c r="M95" s="78">
        <f t="shared" si="20"/>
        <v>0</v>
      </c>
      <c r="N95" s="172"/>
      <c r="O95" s="78">
        <f t="shared" si="21"/>
        <v>0</v>
      </c>
    </row>
    <row r="96" spans="1:15" s="29" customFormat="1" ht="27" x14ac:dyDescent="0.25">
      <c r="A96" s="42">
        <v>4</v>
      </c>
      <c r="B96" s="44" t="s">
        <v>279</v>
      </c>
      <c r="C96" s="42" t="s">
        <v>12</v>
      </c>
      <c r="D96" s="78"/>
      <c r="E96" s="124"/>
      <c r="F96" s="78"/>
      <c r="G96" s="78"/>
      <c r="H96" s="124"/>
      <c r="I96" s="78">
        <v>200</v>
      </c>
      <c r="J96" s="78"/>
      <c r="K96" s="124"/>
      <c r="L96" s="78">
        <v>200</v>
      </c>
      <c r="M96" s="78">
        <f t="shared" si="20"/>
        <v>0</v>
      </c>
      <c r="N96" s="172"/>
      <c r="O96" s="78">
        <f t="shared" si="21"/>
        <v>0</v>
      </c>
    </row>
    <row r="97" spans="1:15" s="29" customFormat="1" x14ac:dyDescent="0.25">
      <c r="A97" s="42">
        <v>5</v>
      </c>
      <c r="B97" s="44" t="s">
        <v>66</v>
      </c>
      <c r="C97" s="42" t="s">
        <v>12</v>
      </c>
      <c r="D97" s="78"/>
      <c r="E97" s="124"/>
      <c r="F97" s="78"/>
      <c r="G97" s="78"/>
      <c r="H97" s="124"/>
      <c r="I97" s="78">
        <v>4388</v>
      </c>
      <c r="J97" s="78"/>
      <c r="K97" s="124"/>
      <c r="L97" s="78">
        <v>4388</v>
      </c>
      <c r="M97" s="78">
        <f t="shared" si="20"/>
        <v>0</v>
      </c>
      <c r="N97" s="172"/>
      <c r="O97" s="78">
        <f t="shared" si="21"/>
        <v>0</v>
      </c>
    </row>
    <row r="98" spans="1:15" s="29" customFormat="1" ht="27" x14ac:dyDescent="0.25">
      <c r="A98" s="42">
        <v>6</v>
      </c>
      <c r="B98" s="44" t="s">
        <v>74</v>
      </c>
      <c r="C98" s="42" t="s">
        <v>12</v>
      </c>
      <c r="D98" s="78"/>
      <c r="E98" s="124"/>
      <c r="F98" s="78"/>
      <c r="G98" s="78"/>
      <c r="H98" s="124"/>
      <c r="I98" s="78">
        <v>1400</v>
      </c>
      <c r="J98" s="78"/>
      <c r="K98" s="124"/>
      <c r="L98" s="78">
        <v>1400</v>
      </c>
      <c r="M98" s="78">
        <f t="shared" si="20"/>
        <v>0</v>
      </c>
      <c r="N98" s="172"/>
      <c r="O98" s="78">
        <f t="shared" si="21"/>
        <v>0</v>
      </c>
    </row>
    <row r="99" spans="1:15" s="29" customFormat="1" x14ac:dyDescent="0.25">
      <c r="A99" s="42">
        <v>7</v>
      </c>
      <c r="B99" s="44" t="s">
        <v>71</v>
      </c>
      <c r="C99" s="42" t="s">
        <v>12</v>
      </c>
      <c r="D99" s="78"/>
      <c r="E99" s="124"/>
      <c r="F99" s="78"/>
      <c r="G99" s="78"/>
      <c r="H99" s="124"/>
      <c r="I99" s="78">
        <v>1250</v>
      </c>
      <c r="J99" s="78"/>
      <c r="K99" s="124"/>
      <c r="L99" s="78">
        <v>1250</v>
      </c>
      <c r="M99" s="78">
        <f t="shared" si="20"/>
        <v>0</v>
      </c>
      <c r="N99" s="172"/>
      <c r="O99" s="78">
        <f t="shared" si="21"/>
        <v>0</v>
      </c>
    </row>
    <row r="100" spans="1:15" s="29" customFormat="1" ht="40.5" x14ac:dyDescent="0.25">
      <c r="A100" s="42">
        <v>8</v>
      </c>
      <c r="B100" s="44" t="s">
        <v>343</v>
      </c>
      <c r="C100" s="42" t="s">
        <v>12</v>
      </c>
      <c r="D100" s="78"/>
      <c r="E100" s="124"/>
      <c r="F100" s="78"/>
      <c r="G100" s="78"/>
      <c r="H100" s="124"/>
      <c r="I100" s="78"/>
      <c r="J100" s="78"/>
      <c r="K100" s="124"/>
      <c r="L100" s="78">
        <v>30000</v>
      </c>
      <c r="M100" s="78">
        <f t="shared" ref="M100" si="22">J100-G100</f>
        <v>0</v>
      </c>
      <c r="N100" s="172"/>
      <c r="O100" s="78">
        <f t="shared" ref="O100" si="23">L100-I100</f>
        <v>30000</v>
      </c>
    </row>
    <row r="101" spans="1:15" s="29" customFormat="1" ht="27" x14ac:dyDescent="0.25">
      <c r="A101" s="42">
        <v>8</v>
      </c>
      <c r="B101" s="44" t="s">
        <v>73</v>
      </c>
      <c r="C101" s="42" t="s">
        <v>12</v>
      </c>
      <c r="D101" s="78"/>
      <c r="E101" s="124"/>
      <c r="F101" s="78"/>
      <c r="G101" s="78"/>
      <c r="H101" s="124"/>
      <c r="I101" s="78">
        <v>3359</v>
      </c>
      <c r="J101" s="78"/>
      <c r="K101" s="124"/>
      <c r="L101" s="78">
        <v>3359</v>
      </c>
      <c r="M101" s="78">
        <f t="shared" si="20"/>
        <v>0</v>
      </c>
      <c r="N101" s="172"/>
      <c r="O101" s="78">
        <f t="shared" si="21"/>
        <v>0</v>
      </c>
    </row>
    <row r="102" spans="1:15" s="29" customFormat="1" ht="40.5" x14ac:dyDescent="0.25">
      <c r="A102" s="42">
        <v>9</v>
      </c>
      <c r="B102" s="44" t="s">
        <v>133</v>
      </c>
      <c r="C102" s="42" t="s">
        <v>12</v>
      </c>
      <c r="D102" s="78"/>
      <c r="E102" s="124"/>
      <c r="F102" s="78"/>
      <c r="G102" s="78"/>
      <c r="H102" s="124"/>
      <c r="I102" s="78">
        <v>5910</v>
      </c>
      <c r="J102" s="78"/>
      <c r="K102" s="124"/>
      <c r="L102" s="78">
        <v>5910</v>
      </c>
      <c r="M102" s="78">
        <f t="shared" ref="M102:M103" si="24">J102-G102</f>
        <v>0</v>
      </c>
      <c r="N102" s="172"/>
      <c r="O102" s="78">
        <f t="shared" ref="O102:O103" si="25">L102-I102</f>
        <v>0</v>
      </c>
    </row>
    <row r="103" spans="1:15" s="29" customFormat="1" ht="27" hidden="1" x14ac:dyDescent="0.25">
      <c r="A103" s="42">
        <v>10</v>
      </c>
      <c r="B103" s="44" t="s">
        <v>134</v>
      </c>
      <c r="C103" s="42" t="s">
        <v>12</v>
      </c>
      <c r="D103" s="78"/>
      <c r="E103" s="124"/>
      <c r="F103" s="78"/>
      <c r="G103" s="78"/>
      <c r="H103" s="124"/>
      <c r="I103" s="78"/>
      <c r="J103" s="78"/>
      <c r="K103" s="124"/>
      <c r="L103" s="78"/>
      <c r="M103" s="78">
        <f t="shared" si="24"/>
        <v>0</v>
      </c>
      <c r="N103" s="172"/>
      <c r="O103" s="78">
        <f t="shared" si="25"/>
        <v>0</v>
      </c>
    </row>
    <row r="104" spans="1:15" s="24" customFormat="1" ht="23.25" customHeight="1" x14ac:dyDescent="0.25">
      <c r="A104" s="168">
        <v>12</v>
      </c>
      <c r="B104" s="36" t="s">
        <v>23</v>
      </c>
      <c r="C104" s="76" t="s">
        <v>25</v>
      </c>
      <c r="D104" s="144"/>
      <c r="E104" s="144"/>
      <c r="F104" s="77">
        <f>SUM(F107:F109)</f>
        <v>0</v>
      </c>
      <c r="G104" s="144"/>
      <c r="H104" s="144"/>
      <c r="I104" s="77">
        <f>SUM(I107:I109)</f>
        <v>69630.3</v>
      </c>
      <c r="J104" s="77"/>
      <c r="K104" s="144"/>
      <c r="L104" s="77">
        <f>SUM(L107:L109)</f>
        <v>68622.152000000002</v>
      </c>
      <c r="M104" s="77">
        <f>J104-G104</f>
        <v>0</v>
      </c>
      <c r="N104" s="144"/>
      <c r="O104" s="77">
        <f t="shared" si="21"/>
        <v>-1008.148000000001</v>
      </c>
    </row>
    <row r="105" spans="1:15" s="29" customFormat="1" x14ac:dyDescent="0.25">
      <c r="A105" s="170"/>
      <c r="B105" s="154" t="s">
        <v>10</v>
      </c>
      <c r="C105" s="42"/>
      <c r="D105" s="78"/>
      <c r="E105" s="124"/>
      <c r="F105" s="78"/>
      <c r="G105" s="78"/>
      <c r="H105" s="124"/>
      <c r="I105" s="78"/>
      <c r="J105" s="78"/>
      <c r="K105" s="124"/>
      <c r="L105" s="78"/>
      <c r="M105" s="169"/>
      <c r="N105" s="172"/>
      <c r="O105" s="169"/>
    </row>
    <row r="106" spans="1:15" s="29" customFormat="1" x14ac:dyDescent="0.25">
      <c r="A106" s="171"/>
      <c r="B106" s="155" t="s">
        <v>11</v>
      </c>
      <c r="C106" s="42"/>
      <c r="D106" s="78"/>
      <c r="E106" s="124"/>
      <c r="F106" s="78"/>
      <c r="G106" s="78"/>
      <c r="H106" s="124"/>
      <c r="I106" s="78"/>
      <c r="J106" s="78"/>
      <c r="K106" s="124"/>
      <c r="L106" s="78"/>
      <c r="M106" s="169"/>
      <c r="N106" s="172"/>
      <c r="O106" s="169"/>
    </row>
    <row r="107" spans="1:15" s="29" customFormat="1" ht="27" x14ac:dyDescent="0.25">
      <c r="A107" s="42">
        <v>1</v>
      </c>
      <c r="B107" s="40" t="s">
        <v>75</v>
      </c>
      <c r="C107" s="42" t="s">
        <v>12</v>
      </c>
      <c r="D107" s="78"/>
      <c r="E107" s="124"/>
      <c r="F107" s="78"/>
      <c r="G107" s="78"/>
      <c r="H107" s="124"/>
      <c r="I107" s="78">
        <v>69630.3</v>
      </c>
      <c r="J107" s="78"/>
      <c r="K107" s="124"/>
      <c r="L107" s="88">
        <v>68622.152000000002</v>
      </c>
      <c r="M107" s="78">
        <f>J107-G107</f>
        <v>0</v>
      </c>
      <c r="N107" s="172"/>
      <c r="O107" s="78">
        <f t="shared" ref="O107:O110" si="26">L107-I107</f>
        <v>-1008.148000000001</v>
      </c>
    </row>
    <row r="108" spans="1:15" s="29" customFormat="1" x14ac:dyDescent="0.25">
      <c r="A108" s="42">
        <v>2</v>
      </c>
      <c r="B108" s="156"/>
      <c r="C108" s="42" t="s">
        <v>12</v>
      </c>
      <c r="D108" s="78"/>
      <c r="E108" s="124"/>
      <c r="F108" s="78"/>
      <c r="G108" s="78"/>
      <c r="H108" s="124"/>
      <c r="I108" s="78"/>
      <c r="J108" s="78"/>
      <c r="K108" s="124"/>
      <c r="L108" s="78"/>
      <c r="M108" s="78">
        <f>J108-G108</f>
        <v>0</v>
      </c>
      <c r="N108" s="172"/>
      <c r="O108" s="78">
        <f t="shared" si="26"/>
        <v>0</v>
      </c>
    </row>
    <row r="109" spans="1:15" s="29" customFormat="1" x14ac:dyDescent="0.25">
      <c r="A109" s="42">
        <v>3</v>
      </c>
      <c r="B109" s="156"/>
      <c r="C109" s="42" t="s">
        <v>12</v>
      </c>
      <c r="D109" s="78"/>
      <c r="E109" s="124"/>
      <c r="F109" s="78"/>
      <c r="G109" s="78"/>
      <c r="H109" s="124"/>
      <c r="I109" s="78"/>
      <c r="J109" s="78"/>
      <c r="K109" s="124"/>
      <c r="L109" s="78"/>
      <c r="M109" s="78">
        <f>J109-G109</f>
        <v>0</v>
      </c>
      <c r="N109" s="172"/>
      <c r="O109" s="78">
        <f t="shared" si="26"/>
        <v>0</v>
      </c>
    </row>
    <row r="110" spans="1:15" s="24" customFormat="1" ht="28.5" x14ac:dyDescent="0.25">
      <c r="A110" s="168">
        <v>13</v>
      </c>
      <c r="B110" s="36" t="s">
        <v>27</v>
      </c>
      <c r="C110" s="76" t="s">
        <v>26</v>
      </c>
      <c r="D110" s="144"/>
      <c r="E110" s="144"/>
      <c r="F110" s="77">
        <f>SUM(F113:F115)</f>
        <v>0</v>
      </c>
      <c r="G110" s="144"/>
      <c r="H110" s="144"/>
      <c r="I110" s="77">
        <f>SUM(I113:I115)</f>
        <v>11400</v>
      </c>
      <c r="J110" s="77"/>
      <c r="K110" s="144"/>
      <c r="L110" s="77">
        <f>SUM(L113:L115)</f>
        <v>12250</v>
      </c>
      <c r="M110" s="77">
        <f>J110-G110</f>
        <v>0</v>
      </c>
      <c r="N110" s="144"/>
      <c r="O110" s="77">
        <f t="shared" si="26"/>
        <v>850</v>
      </c>
    </row>
    <row r="111" spans="1:15" s="29" customFormat="1" x14ac:dyDescent="0.25">
      <c r="A111" s="170"/>
      <c r="B111" s="154" t="s">
        <v>10</v>
      </c>
      <c r="C111" s="42"/>
      <c r="D111" s="78"/>
      <c r="E111" s="124"/>
      <c r="F111" s="78"/>
      <c r="G111" s="78"/>
      <c r="H111" s="124"/>
      <c r="I111" s="78"/>
      <c r="J111" s="78"/>
      <c r="K111" s="124"/>
      <c r="L111" s="78"/>
      <c r="M111" s="169"/>
      <c r="N111" s="172"/>
      <c r="O111" s="169"/>
    </row>
    <row r="112" spans="1:15" s="29" customFormat="1" x14ac:dyDescent="0.25">
      <c r="A112" s="171"/>
      <c r="B112" s="155" t="s">
        <v>11</v>
      </c>
      <c r="C112" s="42"/>
      <c r="D112" s="78"/>
      <c r="E112" s="124"/>
      <c r="F112" s="78"/>
      <c r="G112" s="78"/>
      <c r="H112" s="124"/>
      <c r="I112" s="78"/>
      <c r="J112" s="78"/>
      <c r="K112" s="124"/>
      <c r="L112" s="78"/>
      <c r="M112" s="169"/>
      <c r="N112" s="172"/>
      <c r="O112" s="169"/>
    </row>
    <row r="113" spans="1:17" s="29" customFormat="1" ht="27" x14ac:dyDescent="0.25">
      <c r="A113" s="42">
        <v>1</v>
      </c>
      <c r="B113" s="39" t="s">
        <v>76</v>
      </c>
      <c r="C113" s="42" t="s">
        <v>12</v>
      </c>
      <c r="D113" s="78"/>
      <c r="E113" s="124"/>
      <c r="F113" s="78"/>
      <c r="G113" s="78"/>
      <c r="H113" s="124"/>
      <c r="I113" s="78">
        <v>1500</v>
      </c>
      <c r="J113" s="78"/>
      <c r="K113" s="124"/>
      <c r="L113" s="78">
        <v>2350</v>
      </c>
      <c r="M113" s="78">
        <f>J113-G113</f>
        <v>0</v>
      </c>
      <c r="N113" s="172"/>
      <c r="O113" s="78">
        <f t="shared" ref="O113:O116" si="27">L113-I113</f>
        <v>850</v>
      </c>
    </row>
    <row r="114" spans="1:17" s="29" customFormat="1" ht="40.5" x14ac:dyDescent="0.25">
      <c r="A114" s="42">
        <v>2</v>
      </c>
      <c r="B114" s="39" t="s">
        <v>77</v>
      </c>
      <c r="C114" s="42" t="s">
        <v>12</v>
      </c>
      <c r="D114" s="78"/>
      <c r="E114" s="124"/>
      <c r="F114" s="78"/>
      <c r="G114" s="78"/>
      <c r="H114" s="124"/>
      <c r="I114" s="78">
        <v>9900</v>
      </c>
      <c r="J114" s="78"/>
      <c r="K114" s="124"/>
      <c r="L114" s="88">
        <v>9900</v>
      </c>
      <c r="M114" s="78">
        <f>J114-G114</f>
        <v>0</v>
      </c>
      <c r="N114" s="172"/>
      <c r="O114" s="78">
        <f t="shared" si="27"/>
        <v>0</v>
      </c>
    </row>
    <row r="115" spans="1:17" s="29" customFormat="1" x14ac:dyDescent="0.25">
      <c r="A115" s="42">
        <v>3</v>
      </c>
      <c r="B115" s="156"/>
      <c r="C115" s="42" t="s">
        <v>12</v>
      </c>
      <c r="D115" s="78"/>
      <c r="E115" s="124"/>
      <c r="F115" s="78"/>
      <c r="G115" s="78"/>
      <c r="H115" s="124"/>
      <c r="I115" s="78"/>
      <c r="J115" s="78"/>
      <c r="K115" s="124"/>
      <c r="L115" s="78"/>
      <c r="M115" s="78">
        <f>J115-G115</f>
        <v>0</v>
      </c>
      <c r="N115" s="172"/>
      <c r="O115" s="78">
        <f t="shared" si="27"/>
        <v>0</v>
      </c>
    </row>
    <row r="116" spans="1:17" s="24" customFormat="1" ht="23.25" customHeight="1" x14ac:dyDescent="0.25">
      <c r="A116" s="168">
        <v>14</v>
      </c>
      <c r="B116" s="36" t="s">
        <v>29</v>
      </c>
      <c r="C116" s="76" t="s">
        <v>28</v>
      </c>
      <c r="D116" s="144"/>
      <c r="E116" s="144"/>
      <c r="F116" s="77">
        <f>+F118+F227</f>
        <v>0</v>
      </c>
      <c r="G116" s="144"/>
      <c r="H116" s="144"/>
      <c r="I116" s="77">
        <f>+I118+I227</f>
        <v>341631.39537999994</v>
      </c>
      <c r="J116" s="77"/>
      <c r="K116" s="144"/>
      <c r="L116" s="77">
        <f>+L118+L227</f>
        <v>300699.69136700005</v>
      </c>
      <c r="M116" s="77">
        <f>J116-G116</f>
        <v>0</v>
      </c>
      <c r="N116" s="144"/>
      <c r="O116" s="77">
        <f t="shared" si="27"/>
        <v>-40931.704012999893</v>
      </c>
    </row>
    <row r="117" spans="1:17" s="29" customFormat="1" x14ac:dyDescent="0.25">
      <c r="A117" s="170"/>
      <c r="B117" s="154" t="s">
        <v>10</v>
      </c>
      <c r="C117" s="42"/>
      <c r="D117" s="78"/>
      <c r="E117" s="124"/>
      <c r="F117" s="78"/>
      <c r="G117" s="78"/>
      <c r="H117" s="124"/>
      <c r="I117" s="78"/>
      <c r="J117" s="78"/>
      <c r="K117" s="124"/>
      <c r="L117" s="78"/>
      <c r="M117" s="169"/>
      <c r="N117" s="172"/>
      <c r="O117" s="169"/>
    </row>
    <row r="118" spans="1:17" s="29" customFormat="1" ht="14.25" x14ac:dyDescent="0.25">
      <c r="A118" s="168"/>
      <c r="B118" s="36" t="s">
        <v>103</v>
      </c>
      <c r="C118" s="76"/>
      <c r="D118" s="144"/>
      <c r="E118" s="77"/>
      <c r="F118" s="77">
        <f>SUM(F119:F226)</f>
        <v>0</v>
      </c>
      <c r="G118" s="144"/>
      <c r="H118" s="77"/>
      <c r="I118" s="77">
        <f>SUM(I119:I226)</f>
        <v>264870.75457999995</v>
      </c>
      <c r="J118" s="77"/>
      <c r="K118" s="144"/>
      <c r="L118" s="77">
        <f>SUM(L119:L226)</f>
        <v>234905.05136700007</v>
      </c>
      <c r="M118" s="77">
        <f>J118-G118</f>
        <v>0</v>
      </c>
      <c r="N118" s="144"/>
      <c r="O118" s="77">
        <f t="shared" ref="O118" si="28">L118-I118</f>
        <v>-29965.703212999884</v>
      </c>
    </row>
    <row r="119" spans="1:17" s="29" customFormat="1" x14ac:dyDescent="0.25">
      <c r="A119" s="42">
        <v>1</v>
      </c>
      <c r="B119" s="156" t="s">
        <v>280</v>
      </c>
      <c r="C119" s="42" t="s">
        <v>12</v>
      </c>
      <c r="D119" s="78"/>
      <c r="E119" s="124"/>
      <c r="F119" s="78">
        <f>+D119*E119/1000</f>
        <v>0</v>
      </c>
      <c r="G119" s="78">
        <v>194800</v>
      </c>
      <c r="H119" s="124">
        <v>682</v>
      </c>
      <c r="I119" s="78">
        <f>+G119*H119/1000</f>
        <v>132853.6</v>
      </c>
      <c r="J119" s="78">
        <v>156310</v>
      </c>
      <c r="K119" s="124">
        <v>682</v>
      </c>
      <c r="L119" s="78">
        <f>+J119*K119/1000</f>
        <v>106603.42</v>
      </c>
      <c r="M119" s="78">
        <f>J119-G119</f>
        <v>-38490</v>
      </c>
      <c r="N119" s="172"/>
      <c r="O119" s="78">
        <f t="shared" ref="O119" si="29">L119-I119</f>
        <v>-26250.180000000008</v>
      </c>
      <c r="Q119" s="29">
        <f>+I119/1000</f>
        <v>132.8536</v>
      </c>
    </row>
    <row r="120" spans="1:17" s="29" customFormat="1" x14ac:dyDescent="0.25">
      <c r="A120" s="42">
        <v>2</v>
      </c>
      <c r="B120" s="156" t="s">
        <v>281</v>
      </c>
      <c r="C120" s="42" t="s">
        <v>12</v>
      </c>
      <c r="D120" s="78"/>
      <c r="E120" s="124"/>
      <c r="F120" s="78">
        <f t="shared" ref="F120:F187" si="30">+D120*E120/1000</f>
        <v>0</v>
      </c>
      <c r="G120" s="78">
        <v>4322</v>
      </c>
      <c r="H120" s="124">
        <v>64.680000000000007</v>
      </c>
      <c r="I120" s="78">
        <f t="shared" ref="I120:I179" si="31">+G120*H120/1000</f>
        <v>279.54696000000001</v>
      </c>
      <c r="J120" s="78">
        <v>4201</v>
      </c>
      <c r="K120" s="124">
        <v>64.680000000000007</v>
      </c>
      <c r="L120" s="78">
        <f t="shared" ref="L120:L145" si="32">+J120*K120/1000</f>
        <v>271.72068000000007</v>
      </c>
      <c r="M120" s="78">
        <f t="shared" ref="M120:M144" si="33">J120-G120</f>
        <v>-121</v>
      </c>
      <c r="N120" s="172"/>
      <c r="O120" s="78">
        <f t="shared" ref="O120:O180" si="34">L120-I120</f>
        <v>-7.8262799999999402</v>
      </c>
      <c r="Q120" s="29">
        <f t="shared" ref="Q120:Q179" si="35">+I120/1000</f>
        <v>0.27954696000000001</v>
      </c>
    </row>
    <row r="121" spans="1:17" s="29" customFormat="1" x14ac:dyDescent="0.25">
      <c r="A121" s="42">
        <v>3</v>
      </c>
      <c r="B121" s="156" t="s">
        <v>282</v>
      </c>
      <c r="C121" s="42" t="s">
        <v>12</v>
      </c>
      <c r="D121" s="78"/>
      <c r="E121" s="124"/>
      <c r="F121" s="78">
        <f t="shared" si="30"/>
        <v>0</v>
      </c>
      <c r="G121" s="78">
        <v>3186</v>
      </c>
      <c r="H121" s="124">
        <v>68</v>
      </c>
      <c r="I121" s="78">
        <f t="shared" si="31"/>
        <v>216.648</v>
      </c>
      <c r="J121" s="78">
        <v>2972</v>
      </c>
      <c r="K121" s="124">
        <v>68</v>
      </c>
      <c r="L121" s="78">
        <f t="shared" si="32"/>
        <v>202.096</v>
      </c>
      <c r="M121" s="78">
        <f t="shared" si="33"/>
        <v>-214</v>
      </c>
      <c r="N121" s="172"/>
      <c r="O121" s="78">
        <f t="shared" si="34"/>
        <v>-14.551999999999992</v>
      </c>
      <c r="Q121" s="29">
        <f t="shared" si="35"/>
        <v>0.21664800000000001</v>
      </c>
    </row>
    <row r="122" spans="1:17" s="29" customFormat="1" x14ac:dyDescent="0.25">
      <c r="A122" s="42">
        <v>4</v>
      </c>
      <c r="B122" s="156" t="s">
        <v>283</v>
      </c>
      <c r="C122" s="42" t="s">
        <v>12</v>
      </c>
      <c r="D122" s="78"/>
      <c r="E122" s="124"/>
      <c r="F122" s="78">
        <f t="shared" si="30"/>
        <v>0</v>
      </c>
      <c r="G122" s="78">
        <v>988</v>
      </c>
      <c r="H122" s="124">
        <v>150</v>
      </c>
      <c r="I122" s="78">
        <f t="shared" si="31"/>
        <v>148.19999999999999</v>
      </c>
      <c r="J122" s="78">
        <v>908</v>
      </c>
      <c r="K122" s="124">
        <v>150</v>
      </c>
      <c r="L122" s="78">
        <f t="shared" si="32"/>
        <v>136.19999999999999</v>
      </c>
      <c r="M122" s="78">
        <f t="shared" si="33"/>
        <v>-80</v>
      </c>
      <c r="N122" s="172"/>
      <c r="O122" s="78">
        <f t="shared" si="34"/>
        <v>-12</v>
      </c>
      <c r="Q122" s="29">
        <f t="shared" si="35"/>
        <v>0.1482</v>
      </c>
    </row>
    <row r="123" spans="1:17" s="29" customFormat="1" x14ac:dyDescent="0.25">
      <c r="A123" s="42">
        <v>5</v>
      </c>
      <c r="B123" s="156" t="s">
        <v>284</v>
      </c>
      <c r="C123" s="42" t="s">
        <v>12</v>
      </c>
      <c r="D123" s="78"/>
      <c r="E123" s="124"/>
      <c r="F123" s="78">
        <f t="shared" si="30"/>
        <v>0</v>
      </c>
      <c r="G123" s="78">
        <v>3383</v>
      </c>
      <c r="H123" s="124">
        <v>104.16</v>
      </c>
      <c r="I123" s="78">
        <f t="shared" si="31"/>
        <v>352.37327999999997</v>
      </c>
      <c r="J123" s="78">
        <v>3248</v>
      </c>
      <c r="K123" s="124">
        <v>104.16</v>
      </c>
      <c r="L123" s="78">
        <f t="shared" si="32"/>
        <v>338.31167999999997</v>
      </c>
      <c r="M123" s="78">
        <f t="shared" si="33"/>
        <v>-135</v>
      </c>
      <c r="N123" s="172"/>
      <c r="O123" s="78">
        <f t="shared" si="34"/>
        <v>-14.061599999999999</v>
      </c>
      <c r="Q123" s="29">
        <f t="shared" si="35"/>
        <v>0.35237327999999996</v>
      </c>
    </row>
    <row r="124" spans="1:17" s="29" customFormat="1" ht="27" x14ac:dyDescent="0.25">
      <c r="A124" s="42">
        <v>6</v>
      </c>
      <c r="B124" s="156" t="s">
        <v>285</v>
      </c>
      <c r="C124" s="42" t="s">
        <v>12</v>
      </c>
      <c r="D124" s="78"/>
      <c r="E124" s="124"/>
      <c r="F124" s="78">
        <f t="shared" si="30"/>
        <v>0</v>
      </c>
      <c r="G124" s="78">
        <v>200</v>
      </c>
      <c r="H124" s="124">
        <v>1315.2</v>
      </c>
      <c r="I124" s="78">
        <f t="shared" si="31"/>
        <v>263.04000000000002</v>
      </c>
      <c r="J124" s="78">
        <v>160</v>
      </c>
      <c r="K124" s="124">
        <v>1315.2</v>
      </c>
      <c r="L124" s="78">
        <f t="shared" si="32"/>
        <v>210.43199999999999</v>
      </c>
      <c r="M124" s="78">
        <f t="shared" si="33"/>
        <v>-40</v>
      </c>
      <c r="N124" s="172"/>
      <c r="O124" s="78">
        <f t="shared" si="34"/>
        <v>-52.608000000000033</v>
      </c>
      <c r="Q124" s="29">
        <f t="shared" si="35"/>
        <v>0.26304</v>
      </c>
    </row>
    <row r="125" spans="1:17" s="29" customFormat="1" x14ac:dyDescent="0.25">
      <c r="A125" s="42">
        <v>7</v>
      </c>
      <c r="B125" s="156" t="s">
        <v>286</v>
      </c>
      <c r="C125" s="42" t="s">
        <v>12</v>
      </c>
      <c r="D125" s="78"/>
      <c r="E125" s="124"/>
      <c r="F125" s="78">
        <f t="shared" si="30"/>
        <v>0</v>
      </c>
      <c r="G125" s="78">
        <v>1180</v>
      </c>
      <c r="H125" s="124">
        <v>20.783999999999999</v>
      </c>
      <c r="I125" s="78">
        <f t="shared" si="31"/>
        <v>24.525119999999998</v>
      </c>
      <c r="J125" s="78">
        <v>1232</v>
      </c>
      <c r="K125" s="124">
        <v>20.783999999999999</v>
      </c>
      <c r="L125" s="78">
        <f t="shared" si="32"/>
        <v>25.605888</v>
      </c>
      <c r="M125" s="78">
        <f t="shared" si="33"/>
        <v>52</v>
      </c>
      <c r="N125" s="172"/>
      <c r="O125" s="78">
        <f t="shared" si="34"/>
        <v>1.0807680000000026</v>
      </c>
      <c r="Q125" s="29">
        <f t="shared" si="35"/>
        <v>2.4525119999999997E-2</v>
      </c>
    </row>
    <row r="126" spans="1:17" s="29" customFormat="1" x14ac:dyDescent="0.25">
      <c r="A126" s="42">
        <v>8</v>
      </c>
      <c r="B126" s="156" t="s">
        <v>287</v>
      </c>
      <c r="C126" s="42" t="s">
        <v>12</v>
      </c>
      <c r="D126" s="78"/>
      <c r="E126" s="124"/>
      <c r="F126" s="78">
        <f t="shared" si="30"/>
        <v>0</v>
      </c>
      <c r="G126" s="78">
        <v>1236400</v>
      </c>
      <c r="H126" s="124">
        <v>6.1559999999999997</v>
      </c>
      <c r="I126" s="78">
        <f t="shared" si="31"/>
        <v>7611.2783999999992</v>
      </c>
      <c r="J126" s="78">
        <v>1346620</v>
      </c>
      <c r="K126" s="124">
        <v>6.1559999999999997</v>
      </c>
      <c r="L126" s="78">
        <f t="shared" si="32"/>
        <v>8289.7927199999995</v>
      </c>
      <c r="M126" s="78">
        <f t="shared" si="33"/>
        <v>110220</v>
      </c>
      <c r="N126" s="172"/>
      <c r="O126" s="78">
        <f t="shared" si="34"/>
        <v>678.51432000000023</v>
      </c>
      <c r="Q126" s="29">
        <f t="shared" si="35"/>
        <v>7.6112783999999989</v>
      </c>
    </row>
    <row r="127" spans="1:17" s="29" customFormat="1" x14ac:dyDescent="0.25">
      <c r="A127" s="42">
        <v>9</v>
      </c>
      <c r="B127" s="156" t="s">
        <v>83</v>
      </c>
      <c r="C127" s="42" t="s">
        <v>12</v>
      </c>
      <c r="D127" s="78"/>
      <c r="E127" s="124"/>
      <c r="F127" s="78">
        <f t="shared" si="30"/>
        <v>0</v>
      </c>
      <c r="G127" s="78">
        <v>86600</v>
      </c>
      <c r="H127" s="124">
        <v>38.112000000000002</v>
      </c>
      <c r="I127" s="78">
        <f t="shared" si="31"/>
        <v>3300.4992000000002</v>
      </c>
      <c r="J127" s="78">
        <v>100155</v>
      </c>
      <c r="K127" s="124">
        <v>38.112000000000002</v>
      </c>
      <c r="L127" s="78">
        <f t="shared" si="32"/>
        <v>3817.1073600000004</v>
      </c>
      <c r="M127" s="78">
        <f t="shared" si="33"/>
        <v>13555</v>
      </c>
      <c r="N127" s="172"/>
      <c r="O127" s="78">
        <f t="shared" si="34"/>
        <v>516.60816000000023</v>
      </c>
      <c r="Q127" s="29">
        <f t="shared" si="35"/>
        <v>3.3004992000000004</v>
      </c>
    </row>
    <row r="128" spans="1:17" s="29" customFormat="1" x14ac:dyDescent="0.25">
      <c r="A128" s="42">
        <v>10</v>
      </c>
      <c r="B128" s="156" t="s">
        <v>84</v>
      </c>
      <c r="C128" s="42" t="s">
        <v>12</v>
      </c>
      <c r="D128" s="78"/>
      <c r="E128" s="124"/>
      <c r="F128" s="78">
        <f t="shared" si="30"/>
        <v>0</v>
      </c>
      <c r="G128" s="78">
        <v>109800</v>
      </c>
      <c r="H128" s="124">
        <v>15.48</v>
      </c>
      <c r="I128" s="78">
        <f t="shared" si="31"/>
        <v>1699.704</v>
      </c>
      <c r="J128" s="78">
        <v>130515</v>
      </c>
      <c r="K128" s="124">
        <v>15.48</v>
      </c>
      <c r="L128" s="78">
        <f t="shared" si="32"/>
        <v>2020.3722</v>
      </c>
      <c r="M128" s="78">
        <f t="shared" si="33"/>
        <v>20715</v>
      </c>
      <c r="N128" s="172"/>
      <c r="O128" s="78">
        <f t="shared" si="34"/>
        <v>320.66820000000007</v>
      </c>
      <c r="Q128" s="29">
        <f t="shared" si="35"/>
        <v>1.6997039999999999</v>
      </c>
    </row>
    <row r="129" spans="1:17" s="29" customFormat="1" x14ac:dyDescent="0.25">
      <c r="A129" s="42">
        <v>11</v>
      </c>
      <c r="B129" s="156" t="s">
        <v>85</v>
      </c>
      <c r="C129" s="42" t="s">
        <v>12</v>
      </c>
      <c r="D129" s="78"/>
      <c r="E129" s="124"/>
      <c r="F129" s="78">
        <f t="shared" si="30"/>
        <v>0</v>
      </c>
      <c r="G129" s="78">
        <v>764800</v>
      </c>
      <c r="H129" s="124">
        <v>11</v>
      </c>
      <c r="I129" s="78">
        <f t="shared" si="31"/>
        <v>8412.7999999999993</v>
      </c>
      <c r="J129" s="78">
        <v>877470</v>
      </c>
      <c r="K129" s="124">
        <v>11</v>
      </c>
      <c r="L129" s="78">
        <f t="shared" si="32"/>
        <v>9652.17</v>
      </c>
      <c r="M129" s="78">
        <f t="shared" si="33"/>
        <v>112670</v>
      </c>
      <c r="N129" s="172"/>
      <c r="O129" s="78">
        <f t="shared" si="34"/>
        <v>1239.3700000000008</v>
      </c>
      <c r="Q129" s="29">
        <f t="shared" si="35"/>
        <v>8.4127999999999989</v>
      </c>
    </row>
    <row r="130" spans="1:17" s="29" customFormat="1" ht="27" x14ac:dyDescent="0.25">
      <c r="A130" s="42">
        <v>12</v>
      </c>
      <c r="B130" s="156" t="s">
        <v>288</v>
      </c>
      <c r="C130" s="42" t="s">
        <v>12</v>
      </c>
      <c r="D130" s="78"/>
      <c r="E130" s="124"/>
      <c r="F130" s="78">
        <f t="shared" si="30"/>
        <v>0</v>
      </c>
      <c r="G130" s="78">
        <v>187200</v>
      </c>
      <c r="H130" s="124">
        <v>5.4</v>
      </c>
      <c r="I130" s="78">
        <f t="shared" si="31"/>
        <v>1010.8800000000001</v>
      </c>
      <c r="J130" s="78">
        <v>172260</v>
      </c>
      <c r="K130" s="124">
        <v>5.4</v>
      </c>
      <c r="L130" s="78">
        <f t="shared" si="32"/>
        <v>930.20400000000006</v>
      </c>
      <c r="M130" s="78">
        <f t="shared" si="33"/>
        <v>-14940</v>
      </c>
      <c r="N130" s="172"/>
      <c r="O130" s="78">
        <f t="shared" si="34"/>
        <v>-80.676000000000045</v>
      </c>
      <c r="Q130" s="29">
        <f t="shared" si="35"/>
        <v>1.01088</v>
      </c>
    </row>
    <row r="131" spans="1:17" s="29" customFormat="1" x14ac:dyDescent="0.25">
      <c r="A131" s="42">
        <v>13</v>
      </c>
      <c r="B131" s="156" t="s">
        <v>289</v>
      </c>
      <c r="C131" s="42" t="s">
        <v>12</v>
      </c>
      <c r="D131" s="78"/>
      <c r="E131" s="124"/>
      <c r="F131" s="78">
        <f t="shared" si="30"/>
        <v>0</v>
      </c>
      <c r="G131" s="78">
        <v>445</v>
      </c>
      <c r="H131" s="124">
        <v>369.6</v>
      </c>
      <c r="I131" s="78">
        <f t="shared" si="31"/>
        <v>164.47200000000001</v>
      </c>
      <c r="J131" s="78">
        <v>498</v>
      </c>
      <c r="K131" s="124">
        <v>369.6</v>
      </c>
      <c r="L131" s="78">
        <f t="shared" si="32"/>
        <v>184.06080000000003</v>
      </c>
      <c r="M131" s="78">
        <f t="shared" si="33"/>
        <v>53</v>
      </c>
      <c r="N131" s="172"/>
      <c r="O131" s="78">
        <f t="shared" si="34"/>
        <v>19.58880000000002</v>
      </c>
      <c r="Q131" s="29">
        <f t="shared" si="35"/>
        <v>0.16447200000000001</v>
      </c>
    </row>
    <row r="132" spans="1:17" s="29" customFormat="1" x14ac:dyDescent="0.25">
      <c r="A132" s="42">
        <v>14</v>
      </c>
      <c r="B132" s="156" t="s">
        <v>290</v>
      </c>
      <c r="C132" s="42" t="s">
        <v>12</v>
      </c>
      <c r="D132" s="78"/>
      <c r="E132" s="124"/>
      <c r="F132" s="78">
        <f t="shared" si="30"/>
        <v>0</v>
      </c>
      <c r="G132" s="78">
        <v>692</v>
      </c>
      <c r="H132" s="124">
        <v>419</v>
      </c>
      <c r="I132" s="78">
        <f t="shared" si="31"/>
        <v>289.94799999999998</v>
      </c>
      <c r="J132" s="78">
        <v>583</v>
      </c>
      <c r="K132" s="124">
        <v>419</v>
      </c>
      <c r="L132" s="78">
        <f t="shared" si="32"/>
        <v>244.27699999999999</v>
      </c>
      <c r="M132" s="78">
        <f t="shared" si="33"/>
        <v>-109</v>
      </c>
      <c r="N132" s="172"/>
      <c r="O132" s="78">
        <f t="shared" si="34"/>
        <v>-45.670999999999992</v>
      </c>
      <c r="Q132" s="29">
        <f t="shared" si="35"/>
        <v>0.28994799999999998</v>
      </c>
    </row>
    <row r="133" spans="1:17" s="29" customFormat="1" x14ac:dyDescent="0.25">
      <c r="A133" s="42">
        <v>15</v>
      </c>
      <c r="B133" s="156" t="s">
        <v>86</v>
      </c>
      <c r="C133" s="42" t="s">
        <v>12</v>
      </c>
      <c r="D133" s="78"/>
      <c r="E133" s="124"/>
      <c r="F133" s="78">
        <f t="shared" si="30"/>
        <v>0</v>
      </c>
      <c r="G133" s="78">
        <v>774</v>
      </c>
      <c r="H133" s="124">
        <v>896.4</v>
      </c>
      <c r="I133" s="78">
        <f t="shared" si="31"/>
        <v>693.81359999999995</v>
      </c>
      <c r="J133" s="78">
        <v>829</v>
      </c>
      <c r="K133" s="124">
        <v>896.4</v>
      </c>
      <c r="L133" s="78">
        <f t="shared" si="32"/>
        <v>743.11559999999997</v>
      </c>
      <c r="M133" s="78">
        <f t="shared" si="33"/>
        <v>55</v>
      </c>
      <c r="N133" s="172"/>
      <c r="O133" s="78">
        <f t="shared" si="34"/>
        <v>49.302000000000021</v>
      </c>
      <c r="Q133" s="29">
        <f t="shared" si="35"/>
        <v>0.69381359999999992</v>
      </c>
    </row>
    <row r="134" spans="1:17" s="29" customFormat="1" x14ac:dyDescent="0.25">
      <c r="A134" s="42">
        <v>16</v>
      </c>
      <c r="B134" s="156" t="s">
        <v>291</v>
      </c>
      <c r="C134" s="42" t="s">
        <v>12</v>
      </c>
      <c r="D134" s="78"/>
      <c r="E134" s="124"/>
      <c r="F134" s="78">
        <f t="shared" si="30"/>
        <v>0</v>
      </c>
      <c r="G134" s="78">
        <v>95510</v>
      </c>
      <c r="H134" s="124">
        <v>4.0110000000000001</v>
      </c>
      <c r="I134" s="78">
        <f t="shared" si="31"/>
        <v>383.09060999999997</v>
      </c>
      <c r="J134" s="78">
        <v>86911</v>
      </c>
      <c r="K134" s="124">
        <v>4.0110000000000001</v>
      </c>
      <c r="L134" s="78">
        <f t="shared" si="32"/>
        <v>348.60002100000003</v>
      </c>
      <c r="M134" s="78">
        <f t="shared" si="33"/>
        <v>-8599</v>
      </c>
      <c r="N134" s="172"/>
      <c r="O134" s="78">
        <f t="shared" si="34"/>
        <v>-34.490588999999943</v>
      </c>
      <c r="Q134" s="29">
        <f t="shared" si="35"/>
        <v>0.38309060999999994</v>
      </c>
    </row>
    <row r="135" spans="1:17" s="29" customFormat="1" x14ac:dyDescent="0.25">
      <c r="A135" s="42">
        <v>17</v>
      </c>
      <c r="B135" s="156" t="s">
        <v>292</v>
      </c>
      <c r="C135" s="42" t="s">
        <v>12</v>
      </c>
      <c r="D135" s="78"/>
      <c r="E135" s="124"/>
      <c r="F135" s="78">
        <f t="shared" si="30"/>
        <v>0</v>
      </c>
      <c r="G135" s="78">
        <v>3005</v>
      </c>
      <c r="H135" s="124">
        <v>50.4</v>
      </c>
      <c r="I135" s="78">
        <f t="shared" si="31"/>
        <v>151.452</v>
      </c>
      <c r="J135" s="78">
        <v>2316</v>
      </c>
      <c r="K135" s="124">
        <v>50.4</v>
      </c>
      <c r="L135" s="78">
        <f t="shared" si="32"/>
        <v>116.7264</v>
      </c>
      <c r="M135" s="78">
        <f t="shared" si="33"/>
        <v>-689</v>
      </c>
      <c r="N135" s="172"/>
      <c r="O135" s="78">
        <f t="shared" si="34"/>
        <v>-34.7256</v>
      </c>
      <c r="Q135" s="29">
        <f t="shared" si="35"/>
        <v>0.151452</v>
      </c>
    </row>
    <row r="136" spans="1:17" s="29" customFormat="1" x14ac:dyDescent="0.25">
      <c r="A136" s="42">
        <v>18</v>
      </c>
      <c r="B136" s="156" t="s">
        <v>293</v>
      </c>
      <c r="C136" s="42" t="s">
        <v>12</v>
      </c>
      <c r="D136" s="78"/>
      <c r="E136" s="124"/>
      <c r="F136" s="78">
        <f t="shared" si="30"/>
        <v>0</v>
      </c>
      <c r="G136" s="78">
        <v>2375</v>
      </c>
      <c r="H136" s="124">
        <v>52</v>
      </c>
      <c r="I136" s="78">
        <f t="shared" si="31"/>
        <v>123.5</v>
      </c>
      <c r="J136" s="78">
        <v>2239</v>
      </c>
      <c r="K136" s="124">
        <v>52</v>
      </c>
      <c r="L136" s="78">
        <f t="shared" si="32"/>
        <v>116.428</v>
      </c>
      <c r="M136" s="78">
        <f t="shared" si="33"/>
        <v>-136</v>
      </c>
      <c r="N136" s="172"/>
      <c r="O136" s="78">
        <f t="shared" si="34"/>
        <v>-7.0720000000000027</v>
      </c>
      <c r="Q136" s="29">
        <f t="shared" si="35"/>
        <v>0.1235</v>
      </c>
    </row>
    <row r="137" spans="1:17" s="29" customFormat="1" x14ac:dyDescent="0.25">
      <c r="A137" s="42">
        <v>19</v>
      </c>
      <c r="B137" s="156" t="s">
        <v>294</v>
      </c>
      <c r="C137" s="42" t="s">
        <v>12</v>
      </c>
      <c r="D137" s="78"/>
      <c r="E137" s="124"/>
      <c r="F137" s="78">
        <f t="shared" si="30"/>
        <v>0</v>
      </c>
      <c r="G137" s="78">
        <v>1510</v>
      </c>
      <c r="H137" s="124">
        <v>294.79599999999999</v>
      </c>
      <c r="I137" s="78">
        <f t="shared" si="31"/>
        <v>445.14195999999998</v>
      </c>
      <c r="J137" s="78">
        <v>1309</v>
      </c>
      <c r="K137" s="124">
        <v>294.79599999999999</v>
      </c>
      <c r="L137" s="78">
        <f t="shared" si="32"/>
        <v>385.88796399999995</v>
      </c>
      <c r="M137" s="78">
        <f t="shared" si="33"/>
        <v>-201</v>
      </c>
      <c r="N137" s="172"/>
      <c r="O137" s="78">
        <f t="shared" si="34"/>
        <v>-59.253996000000029</v>
      </c>
      <c r="Q137" s="29">
        <f t="shared" si="35"/>
        <v>0.44514196</v>
      </c>
    </row>
    <row r="138" spans="1:17" s="29" customFormat="1" x14ac:dyDescent="0.25">
      <c r="A138" s="42">
        <v>20</v>
      </c>
      <c r="B138" s="156" t="s">
        <v>295</v>
      </c>
      <c r="C138" s="42" t="s">
        <v>12</v>
      </c>
      <c r="D138" s="78"/>
      <c r="E138" s="124"/>
      <c r="F138" s="78">
        <f t="shared" si="30"/>
        <v>0</v>
      </c>
      <c r="G138" s="78">
        <v>18400</v>
      </c>
      <c r="H138" s="124">
        <v>49.756999999999998</v>
      </c>
      <c r="I138" s="78">
        <f t="shared" si="31"/>
        <v>915.52879999999993</v>
      </c>
      <c r="J138" s="78">
        <v>17292</v>
      </c>
      <c r="K138" s="124">
        <v>49.756999999999998</v>
      </c>
      <c r="L138" s="78">
        <f t="shared" si="32"/>
        <v>860.39804400000003</v>
      </c>
      <c r="M138" s="78">
        <f t="shared" si="33"/>
        <v>-1108</v>
      </c>
      <c r="N138" s="172"/>
      <c r="O138" s="78">
        <f t="shared" si="34"/>
        <v>-55.130755999999906</v>
      </c>
      <c r="Q138" s="29">
        <f t="shared" si="35"/>
        <v>0.91552879999999992</v>
      </c>
    </row>
    <row r="139" spans="1:17" s="29" customFormat="1" x14ac:dyDescent="0.25">
      <c r="A139" s="42">
        <v>21</v>
      </c>
      <c r="B139" s="156" t="s">
        <v>296</v>
      </c>
      <c r="C139" s="42" t="s">
        <v>12</v>
      </c>
      <c r="D139" s="78"/>
      <c r="E139" s="124"/>
      <c r="F139" s="78">
        <f t="shared" si="30"/>
        <v>0</v>
      </c>
      <c r="G139" s="78">
        <v>2211</v>
      </c>
      <c r="H139" s="124">
        <v>562.4</v>
      </c>
      <c r="I139" s="78">
        <f t="shared" si="31"/>
        <v>1243.4663999999998</v>
      </c>
      <c r="J139" s="78">
        <v>2163</v>
      </c>
      <c r="K139" s="124">
        <v>562.4</v>
      </c>
      <c r="L139" s="78">
        <f t="shared" si="32"/>
        <v>1216.4712</v>
      </c>
      <c r="M139" s="78">
        <f t="shared" si="33"/>
        <v>-48</v>
      </c>
      <c r="N139" s="172"/>
      <c r="O139" s="78">
        <f t="shared" si="34"/>
        <v>-26.995199999999841</v>
      </c>
      <c r="Q139" s="29">
        <f t="shared" si="35"/>
        <v>1.2434663999999997</v>
      </c>
    </row>
    <row r="140" spans="1:17" s="29" customFormat="1" x14ac:dyDescent="0.25">
      <c r="A140" s="42">
        <v>22</v>
      </c>
      <c r="B140" s="156" t="s">
        <v>297</v>
      </c>
      <c r="C140" s="42" t="s">
        <v>12</v>
      </c>
      <c r="D140" s="78"/>
      <c r="E140" s="124"/>
      <c r="F140" s="78">
        <f t="shared" si="30"/>
        <v>0</v>
      </c>
      <c r="G140" s="78">
        <v>993</v>
      </c>
      <c r="H140" s="124">
        <v>47.04</v>
      </c>
      <c r="I140" s="78">
        <f t="shared" si="31"/>
        <v>46.710720000000002</v>
      </c>
      <c r="J140" s="78">
        <v>856</v>
      </c>
      <c r="K140" s="124">
        <v>47.04</v>
      </c>
      <c r="L140" s="78">
        <f t="shared" si="32"/>
        <v>40.266239999999996</v>
      </c>
      <c r="M140" s="78">
        <f t="shared" si="33"/>
        <v>-137</v>
      </c>
      <c r="N140" s="172"/>
      <c r="O140" s="78">
        <f t="shared" si="34"/>
        <v>-6.4444800000000058</v>
      </c>
      <c r="Q140" s="29">
        <f t="shared" si="35"/>
        <v>4.6710720000000004E-2</v>
      </c>
    </row>
    <row r="141" spans="1:17" s="29" customFormat="1" x14ac:dyDescent="0.25">
      <c r="A141" s="42">
        <v>23</v>
      </c>
      <c r="B141" s="156" t="s">
        <v>298</v>
      </c>
      <c r="C141" s="42" t="s">
        <v>12</v>
      </c>
      <c r="D141" s="78"/>
      <c r="E141" s="124"/>
      <c r="F141" s="78">
        <f t="shared" si="30"/>
        <v>0</v>
      </c>
      <c r="G141" s="78">
        <v>993</v>
      </c>
      <c r="H141" s="124">
        <v>138</v>
      </c>
      <c r="I141" s="78">
        <f t="shared" si="31"/>
        <v>137.03399999999999</v>
      </c>
      <c r="J141" s="78">
        <v>867</v>
      </c>
      <c r="K141" s="124">
        <v>138</v>
      </c>
      <c r="L141" s="78">
        <f t="shared" si="32"/>
        <v>119.646</v>
      </c>
      <c r="M141" s="78">
        <f t="shared" si="33"/>
        <v>-126</v>
      </c>
      <c r="N141" s="172"/>
      <c r="O141" s="78">
        <f t="shared" si="34"/>
        <v>-17.387999999999991</v>
      </c>
      <c r="Q141" s="29">
        <f t="shared" si="35"/>
        <v>0.13703399999999999</v>
      </c>
    </row>
    <row r="142" spans="1:17" s="29" customFormat="1" x14ac:dyDescent="0.25">
      <c r="A142" s="42">
        <v>24</v>
      </c>
      <c r="B142" s="156" t="s">
        <v>299</v>
      </c>
      <c r="C142" s="42" t="s">
        <v>12</v>
      </c>
      <c r="D142" s="78"/>
      <c r="E142" s="124"/>
      <c r="F142" s="78">
        <f t="shared" si="30"/>
        <v>0</v>
      </c>
      <c r="G142" s="78">
        <v>701</v>
      </c>
      <c r="H142" s="124">
        <v>37.08</v>
      </c>
      <c r="I142" s="78">
        <f t="shared" si="31"/>
        <v>25.993079999999999</v>
      </c>
      <c r="J142" s="78">
        <v>606</v>
      </c>
      <c r="K142" s="124">
        <v>37.08</v>
      </c>
      <c r="L142" s="78">
        <f t="shared" si="32"/>
        <v>22.470479999999998</v>
      </c>
      <c r="M142" s="78">
        <f t="shared" si="33"/>
        <v>-95</v>
      </c>
      <c r="N142" s="172"/>
      <c r="O142" s="78">
        <f t="shared" si="34"/>
        <v>-3.5226000000000006</v>
      </c>
      <c r="Q142" s="29">
        <f t="shared" si="35"/>
        <v>2.5993079999999998E-2</v>
      </c>
    </row>
    <row r="143" spans="1:17" s="29" customFormat="1" x14ac:dyDescent="0.25">
      <c r="A143" s="42">
        <v>25</v>
      </c>
      <c r="B143" s="156" t="s">
        <v>300</v>
      </c>
      <c r="C143" s="42" t="s">
        <v>12</v>
      </c>
      <c r="D143" s="78"/>
      <c r="E143" s="124"/>
      <c r="F143" s="78">
        <f t="shared" si="30"/>
        <v>0</v>
      </c>
      <c r="G143" s="78">
        <v>812</v>
      </c>
      <c r="H143" s="124">
        <v>600</v>
      </c>
      <c r="I143" s="78">
        <f t="shared" si="31"/>
        <v>487.2</v>
      </c>
      <c r="J143" s="78">
        <v>701</v>
      </c>
      <c r="K143" s="124">
        <v>600</v>
      </c>
      <c r="L143" s="78">
        <f t="shared" si="32"/>
        <v>420.6</v>
      </c>
      <c r="M143" s="78">
        <f t="shared" si="33"/>
        <v>-111</v>
      </c>
      <c r="N143" s="172"/>
      <c r="O143" s="78">
        <f t="shared" si="34"/>
        <v>-66.599999999999966</v>
      </c>
      <c r="Q143" s="29">
        <f t="shared" si="35"/>
        <v>0.48719999999999997</v>
      </c>
    </row>
    <row r="144" spans="1:17" s="29" customFormat="1" x14ac:dyDescent="0.25">
      <c r="A144" s="42">
        <v>26</v>
      </c>
      <c r="B144" s="156" t="s">
        <v>301</v>
      </c>
      <c r="C144" s="42" t="s">
        <v>12</v>
      </c>
      <c r="D144" s="78"/>
      <c r="E144" s="124"/>
      <c r="F144" s="78">
        <f t="shared" si="30"/>
        <v>0</v>
      </c>
      <c r="G144" s="78">
        <v>480</v>
      </c>
      <c r="H144" s="124">
        <v>30</v>
      </c>
      <c r="I144" s="78">
        <f t="shared" si="31"/>
        <v>14.4</v>
      </c>
      <c r="J144" s="78">
        <v>539</v>
      </c>
      <c r="K144" s="124">
        <v>30</v>
      </c>
      <c r="L144" s="78">
        <f t="shared" si="32"/>
        <v>16.170000000000002</v>
      </c>
      <c r="M144" s="78">
        <f t="shared" si="33"/>
        <v>59</v>
      </c>
      <c r="N144" s="172"/>
      <c r="O144" s="78">
        <f t="shared" si="34"/>
        <v>1.7700000000000014</v>
      </c>
      <c r="Q144" s="29">
        <f t="shared" si="35"/>
        <v>1.44E-2</v>
      </c>
    </row>
    <row r="145" spans="1:17" s="29" customFormat="1" x14ac:dyDescent="0.25">
      <c r="A145" s="42">
        <v>27</v>
      </c>
      <c r="B145" s="156" t="s">
        <v>302</v>
      </c>
      <c r="C145" s="42" t="s">
        <v>12</v>
      </c>
      <c r="D145" s="78"/>
      <c r="E145" s="124"/>
      <c r="F145" s="78">
        <f t="shared" si="30"/>
        <v>0</v>
      </c>
      <c r="G145" s="78">
        <v>11010</v>
      </c>
      <c r="H145" s="124">
        <v>26.4</v>
      </c>
      <c r="I145" s="78">
        <f t="shared" si="31"/>
        <v>290.66399999999999</v>
      </c>
      <c r="J145" s="78">
        <v>10318</v>
      </c>
      <c r="K145" s="124">
        <v>26.4</v>
      </c>
      <c r="L145" s="78">
        <f t="shared" si="32"/>
        <v>272.39519999999999</v>
      </c>
      <c r="M145" s="78">
        <f t="shared" ref="M145:M180" si="36">J145-G145</f>
        <v>-692</v>
      </c>
      <c r="N145" s="172"/>
      <c r="O145" s="78">
        <f t="shared" si="34"/>
        <v>-18.268799999999999</v>
      </c>
      <c r="Q145" s="29">
        <f t="shared" si="35"/>
        <v>0.29066399999999998</v>
      </c>
    </row>
    <row r="146" spans="1:17" s="29" customFormat="1" x14ac:dyDescent="0.25">
      <c r="A146" s="42">
        <v>28</v>
      </c>
      <c r="B146" s="156" t="s">
        <v>303</v>
      </c>
      <c r="C146" s="42" t="s">
        <v>12</v>
      </c>
      <c r="D146" s="78"/>
      <c r="E146" s="124"/>
      <c r="F146" s="78">
        <f t="shared" si="30"/>
        <v>0</v>
      </c>
      <c r="G146" s="78">
        <v>13450</v>
      </c>
      <c r="H146" s="124">
        <v>52.65</v>
      </c>
      <c r="I146" s="78">
        <f t="shared" si="31"/>
        <v>708.14250000000004</v>
      </c>
      <c r="J146" s="78">
        <v>12243</v>
      </c>
      <c r="K146" s="124">
        <v>52.65</v>
      </c>
      <c r="L146" s="78">
        <f t="shared" ref="L146:L179" si="37">+J146*K146/1000</f>
        <v>644.59394999999995</v>
      </c>
      <c r="M146" s="78">
        <f t="shared" si="36"/>
        <v>-1207</v>
      </c>
      <c r="N146" s="172"/>
      <c r="O146" s="78">
        <f t="shared" si="34"/>
        <v>-63.548550000000091</v>
      </c>
      <c r="Q146" s="29">
        <f t="shared" si="35"/>
        <v>0.70814250000000001</v>
      </c>
    </row>
    <row r="147" spans="1:17" s="29" customFormat="1" x14ac:dyDescent="0.25">
      <c r="A147" s="42">
        <v>29</v>
      </c>
      <c r="B147" s="156" t="s">
        <v>304</v>
      </c>
      <c r="C147" s="42" t="s">
        <v>12</v>
      </c>
      <c r="D147" s="78"/>
      <c r="E147" s="124"/>
      <c r="F147" s="78">
        <f t="shared" si="30"/>
        <v>0</v>
      </c>
      <c r="G147" s="78">
        <v>4410</v>
      </c>
      <c r="H147" s="124">
        <v>220</v>
      </c>
      <c r="I147" s="78">
        <f t="shared" si="31"/>
        <v>970.2</v>
      </c>
      <c r="J147" s="78">
        <v>4081</v>
      </c>
      <c r="K147" s="124">
        <v>220</v>
      </c>
      <c r="L147" s="78">
        <f t="shared" si="37"/>
        <v>897.82</v>
      </c>
      <c r="M147" s="78">
        <f t="shared" si="36"/>
        <v>-329</v>
      </c>
      <c r="N147" s="172"/>
      <c r="O147" s="78">
        <f t="shared" si="34"/>
        <v>-72.38</v>
      </c>
      <c r="Q147" s="29">
        <f t="shared" si="35"/>
        <v>0.97020000000000006</v>
      </c>
    </row>
    <row r="148" spans="1:17" s="29" customFormat="1" x14ac:dyDescent="0.25">
      <c r="A148" s="42">
        <v>30</v>
      </c>
      <c r="B148" s="156" t="s">
        <v>305</v>
      </c>
      <c r="C148" s="42" t="s">
        <v>12</v>
      </c>
      <c r="D148" s="78"/>
      <c r="E148" s="124"/>
      <c r="F148" s="78">
        <f t="shared" si="30"/>
        <v>0</v>
      </c>
      <c r="G148" s="78">
        <v>1565</v>
      </c>
      <c r="H148" s="124">
        <v>668.25</v>
      </c>
      <c r="I148" s="78">
        <f t="shared" si="31"/>
        <v>1045.81125</v>
      </c>
      <c r="J148" s="78">
        <v>1535</v>
      </c>
      <c r="K148" s="124">
        <v>668.25</v>
      </c>
      <c r="L148" s="78">
        <f t="shared" si="37"/>
        <v>1025.7637500000001</v>
      </c>
      <c r="M148" s="78">
        <f t="shared" si="36"/>
        <v>-30</v>
      </c>
      <c r="N148" s="172"/>
      <c r="O148" s="78">
        <f t="shared" si="34"/>
        <v>-20.0474999999999</v>
      </c>
      <c r="Q148" s="29">
        <f t="shared" si="35"/>
        <v>1.0458112500000001</v>
      </c>
    </row>
    <row r="149" spans="1:17" s="29" customFormat="1" x14ac:dyDescent="0.25">
      <c r="A149" s="42">
        <v>31</v>
      </c>
      <c r="B149" s="156" t="s">
        <v>306</v>
      </c>
      <c r="C149" s="42" t="s">
        <v>12</v>
      </c>
      <c r="D149" s="78"/>
      <c r="E149" s="124"/>
      <c r="F149" s="78">
        <f t="shared" si="30"/>
        <v>0</v>
      </c>
      <c r="G149" s="78">
        <v>410</v>
      </c>
      <c r="H149" s="124">
        <v>127.71</v>
      </c>
      <c r="I149" s="78">
        <f t="shared" si="31"/>
        <v>52.3611</v>
      </c>
      <c r="J149" s="78">
        <v>396</v>
      </c>
      <c r="K149" s="124">
        <v>127.71</v>
      </c>
      <c r="L149" s="78">
        <f t="shared" si="37"/>
        <v>50.573159999999994</v>
      </c>
      <c r="M149" s="78">
        <f t="shared" si="36"/>
        <v>-14</v>
      </c>
      <c r="N149" s="172"/>
      <c r="O149" s="78">
        <f t="shared" si="34"/>
        <v>-1.7879400000000061</v>
      </c>
      <c r="Q149" s="29">
        <f t="shared" si="35"/>
        <v>5.2361100000000001E-2</v>
      </c>
    </row>
    <row r="150" spans="1:17" s="29" customFormat="1" x14ac:dyDescent="0.25">
      <c r="A150" s="42">
        <v>32</v>
      </c>
      <c r="B150" s="156" t="s">
        <v>307</v>
      </c>
      <c r="C150" s="42" t="s">
        <v>12</v>
      </c>
      <c r="D150" s="78"/>
      <c r="E150" s="124"/>
      <c r="F150" s="78">
        <f t="shared" si="30"/>
        <v>0</v>
      </c>
      <c r="G150" s="78">
        <v>2760</v>
      </c>
      <c r="H150" s="124">
        <v>48.6</v>
      </c>
      <c r="I150" s="78">
        <f t="shared" si="31"/>
        <v>134.136</v>
      </c>
      <c r="J150" s="78">
        <v>2376</v>
      </c>
      <c r="K150" s="124">
        <v>48.6</v>
      </c>
      <c r="L150" s="78">
        <f t="shared" si="37"/>
        <v>115.4736</v>
      </c>
      <c r="M150" s="78">
        <f t="shared" si="36"/>
        <v>-384</v>
      </c>
      <c r="N150" s="172"/>
      <c r="O150" s="78">
        <f t="shared" si="34"/>
        <v>-18.662399999999991</v>
      </c>
      <c r="Q150" s="29">
        <f t="shared" si="35"/>
        <v>0.13413600000000001</v>
      </c>
    </row>
    <row r="151" spans="1:17" s="29" customFormat="1" x14ac:dyDescent="0.25">
      <c r="A151" s="42">
        <v>33</v>
      </c>
      <c r="B151" s="156" t="s">
        <v>308</v>
      </c>
      <c r="C151" s="42" t="s">
        <v>12</v>
      </c>
      <c r="D151" s="78"/>
      <c r="E151" s="124"/>
      <c r="F151" s="78">
        <f t="shared" si="30"/>
        <v>0</v>
      </c>
      <c r="G151" s="78">
        <v>2650</v>
      </c>
      <c r="H151" s="124">
        <v>131.04</v>
      </c>
      <c r="I151" s="78">
        <f t="shared" si="31"/>
        <v>347.25599999999997</v>
      </c>
      <c r="J151" s="78">
        <v>2261</v>
      </c>
      <c r="K151" s="124">
        <v>131.04</v>
      </c>
      <c r="L151" s="78">
        <f t="shared" si="37"/>
        <v>296.28143999999998</v>
      </c>
      <c r="M151" s="78">
        <f t="shared" si="36"/>
        <v>-389</v>
      </c>
      <c r="N151" s="172"/>
      <c r="O151" s="78">
        <f t="shared" si="34"/>
        <v>-50.974559999999997</v>
      </c>
      <c r="Q151" s="29">
        <f t="shared" si="35"/>
        <v>0.34725599999999995</v>
      </c>
    </row>
    <row r="152" spans="1:17" s="29" customFormat="1" x14ac:dyDescent="0.25">
      <c r="A152" s="42">
        <v>34</v>
      </c>
      <c r="B152" s="156" t="s">
        <v>309</v>
      </c>
      <c r="C152" s="42" t="s">
        <v>12</v>
      </c>
      <c r="D152" s="78"/>
      <c r="E152" s="124"/>
      <c r="F152" s="78">
        <f t="shared" si="30"/>
        <v>0</v>
      </c>
      <c r="G152" s="78">
        <v>5756</v>
      </c>
      <c r="H152" s="124">
        <v>4.9800000000000004</v>
      </c>
      <c r="I152" s="78">
        <f t="shared" si="31"/>
        <v>28.66488</v>
      </c>
      <c r="J152" s="78">
        <v>4160</v>
      </c>
      <c r="K152" s="124">
        <v>4.9800000000000004</v>
      </c>
      <c r="L152" s="78">
        <f t="shared" si="37"/>
        <v>20.716800000000003</v>
      </c>
      <c r="M152" s="78">
        <f t="shared" si="36"/>
        <v>-1596</v>
      </c>
      <c r="N152" s="172"/>
      <c r="O152" s="78">
        <f t="shared" si="34"/>
        <v>-7.9480799999999974</v>
      </c>
      <c r="Q152" s="29">
        <f t="shared" si="35"/>
        <v>2.866488E-2</v>
      </c>
    </row>
    <row r="153" spans="1:17" s="29" customFormat="1" x14ac:dyDescent="0.25">
      <c r="A153" s="42">
        <v>35</v>
      </c>
      <c r="B153" s="156" t="s">
        <v>310</v>
      </c>
      <c r="C153" s="42" t="s">
        <v>12</v>
      </c>
      <c r="D153" s="78"/>
      <c r="E153" s="124"/>
      <c r="F153" s="78">
        <f t="shared" si="30"/>
        <v>0</v>
      </c>
      <c r="G153" s="78">
        <v>7938</v>
      </c>
      <c r="H153" s="124">
        <v>8.06</v>
      </c>
      <c r="I153" s="78">
        <f t="shared" si="31"/>
        <v>63.980280000000008</v>
      </c>
      <c r="J153" s="78">
        <v>6235</v>
      </c>
      <c r="K153" s="124">
        <v>8.06</v>
      </c>
      <c r="L153" s="78">
        <f t="shared" si="37"/>
        <v>50.254100000000008</v>
      </c>
      <c r="M153" s="78">
        <f t="shared" si="36"/>
        <v>-1703</v>
      </c>
      <c r="N153" s="172"/>
      <c r="O153" s="78">
        <f t="shared" si="34"/>
        <v>-13.726179999999999</v>
      </c>
      <c r="Q153" s="29">
        <f t="shared" si="35"/>
        <v>6.3980280000000014E-2</v>
      </c>
    </row>
    <row r="154" spans="1:17" s="29" customFormat="1" x14ac:dyDescent="0.25">
      <c r="A154" s="42">
        <v>36</v>
      </c>
      <c r="B154" s="156" t="s">
        <v>311</v>
      </c>
      <c r="C154" s="42" t="s">
        <v>12</v>
      </c>
      <c r="D154" s="78"/>
      <c r="E154" s="124"/>
      <c r="F154" s="78">
        <f t="shared" si="30"/>
        <v>0</v>
      </c>
      <c r="G154" s="78">
        <v>8592</v>
      </c>
      <c r="H154" s="124">
        <v>10.199999999999999</v>
      </c>
      <c r="I154" s="78">
        <f t="shared" si="31"/>
        <v>87.63839999999999</v>
      </c>
      <c r="J154" s="78">
        <v>7196</v>
      </c>
      <c r="K154" s="124">
        <v>10.199999999999999</v>
      </c>
      <c r="L154" s="78">
        <f t="shared" si="37"/>
        <v>73.399199999999993</v>
      </c>
      <c r="M154" s="78">
        <f t="shared" si="36"/>
        <v>-1396</v>
      </c>
      <c r="N154" s="172"/>
      <c r="O154" s="78">
        <f t="shared" si="34"/>
        <v>-14.239199999999997</v>
      </c>
      <c r="Q154" s="29">
        <f t="shared" si="35"/>
        <v>8.7638399999999991E-2</v>
      </c>
    </row>
    <row r="155" spans="1:17" s="29" customFormat="1" x14ac:dyDescent="0.25">
      <c r="A155" s="42">
        <v>37</v>
      </c>
      <c r="B155" s="156" t="s">
        <v>312</v>
      </c>
      <c r="C155" s="42" t="s">
        <v>12</v>
      </c>
      <c r="D155" s="78"/>
      <c r="E155" s="124"/>
      <c r="F155" s="78">
        <f t="shared" si="30"/>
        <v>0</v>
      </c>
      <c r="G155" s="78">
        <v>8120</v>
      </c>
      <c r="H155" s="124">
        <v>26.4</v>
      </c>
      <c r="I155" s="78">
        <f t="shared" si="31"/>
        <v>214.36799999999999</v>
      </c>
      <c r="J155" s="78">
        <v>6490</v>
      </c>
      <c r="K155" s="124">
        <v>26.4</v>
      </c>
      <c r="L155" s="78">
        <f t="shared" si="37"/>
        <v>171.33600000000001</v>
      </c>
      <c r="M155" s="78">
        <f t="shared" si="36"/>
        <v>-1630</v>
      </c>
      <c r="N155" s="172"/>
      <c r="O155" s="78">
        <f t="shared" si="34"/>
        <v>-43.031999999999982</v>
      </c>
      <c r="Q155" s="29">
        <f t="shared" si="35"/>
        <v>0.214368</v>
      </c>
    </row>
    <row r="156" spans="1:17" s="29" customFormat="1" x14ac:dyDescent="0.25">
      <c r="A156" s="42">
        <v>38</v>
      </c>
      <c r="B156" s="156" t="s">
        <v>313</v>
      </c>
      <c r="C156" s="42" t="s">
        <v>12</v>
      </c>
      <c r="D156" s="78"/>
      <c r="E156" s="124"/>
      <c r="F156" s="78">
        <f t="shared" si="30"/>
        <v>0</v>
      </c>
      <c r="G156" s="78">
        <v>911</v>
      </c>
      <c r="H156" s="124">
        <v>249.48</v>
      </c>
      <c r="I156" s="78">
        <f t="shared" si="31"/>
        <v>227.27627999999999</v>
      </c>
      <c r="J156" s="78">
        <v>774</v>
      </c>
      <c r="K156" s="124">
        <v>249.48</v>
      </c>
      <c r="L156" s="78">
        <f t="shared" si="37"/>
        <v>193.09752</v>
      </c>
      <c r="M156" s="78">
        <f t="shared" si="36"/>
        <v>-137</v>
      </c>
      <c r="N156" s="172"/>
      <c r="O156" s="78">
        <f t="shared" si="34"/>
        <v>-34.178759999999983</v>
      </c>
      <c r="Q156" s="29">
        <f t="shared" si="35"/>
        <v>0.22727628</v>
      </c>
    </row>
    <row r="157" spans="1:17" s="29" customFormat="1" x14ac:dyDescent="0.25">
      <c r="A157" s="42">
        <v>39</v>
      </c>
      <c r="B157" s="156" t="s">
        <v>314</v>
      </c>
      <c r="C157" s="42" t="s">
        <v>12</v>
      </c>
      <c r="D157" s="78"/>
      <c r="E157" s="124"/>
      <c r="F157" s="78">
        <f t="shared" si="30"/>
        <v>0</v>
      </c>
      <c r="G157" s="78">
        <v>1051</v>
      </c>
      <c r="H157" s="124">
        <v>594</v>
      </c>
      <c r="I157" s="78">
        <f t="shared" si="31"/>
        <v>624.29399999999998</v>
      </c>
      <c r="J157" s="78">
        <v>903</v>
      </c>
      <c r="K157" s="124">
        <v>594</v>
      </c>
      <c r="L157" s="78">
        <f t="shared" si="37"/>
        <v>536.38199999999995</v>
      </c>
      <c r="M157" s="78">
        <f t="shared" si="36"/>
        <v>-148</v>
      </c>
      <c r="N157" s="172"/>
      <c r="O157" s="78">
        <f t="shared" si="34"/>
        <v>-87.912000000000035</v>
      </c>
      <c r="Q157" s="29">
        <f t="shared" si="35"/>
        <v>0.62429400000000002</v>
      </c>
    </row>
    <row r="158" spans="1:17" s="29" customFormat="1" x14ac:dyDescent="0.25">
      <c r="A158" s="42">
        <v>40</v>
      </c>
      <c r="B158" s="156" t="s">
        <v>315</v>
      </c>
      <c r="C158" s="42" t="s">
        <v>12</v>
      </c>
      <c r="D158" s="78"/>
      <c r="E158" s="124"/>
      <c r="F158" s="78">
        <f t="shared" si="30"/>
        <v>0</v>
      </c>
      <c r="G158" s="78">
        <v>438</v>
      </c>
      <c r="H158" s="124">
        <v>3600</v>
      </c>
      <c r="I158" s="78">
        <f t="shared" si="31"/>
        <v>1576.8</v>
      </c>
      <c r="J158" s="78">
        <v>461</v>
      </c>
      <c r="K158" s="124">
        <v>3600</v>
      </c>
      <c r="L158" s="78">
        <f t="shared" si="37"/>
        <v>1659.6</v>
      </c>
      <c r="M158" s="78">
        <f t="shared" si="36"/>
        <v>23</v>
      </c>
      <c r="N158" s="172"/>
      <c r="O158" s="78">
        <f t="shared" si="34"/>
        <v>82.799999999999955</v>
      </c>
      <c r="Q158" s="29">
        <f t="shared" si="35"/>
        <v>1.5768</v>
      </c>
    </row>
    <row r="159" spans="1:17" s="29" customFormat="1" x14ac:dyDescent="0.25">
      <c r="A159" s="42">
        <v>41</v>
      </c>
      <c r="B159" s="156" t="s">
        <v>316</v>
      </c>
      <c r="C159" s="42" t="s">
        <v>12</v>
      </c>
      <c r="D159" s="78"/>
      <c r="E159" s="124"/>
      <c r="F159" s="78">
        <f t="shared" si="30"/>
        <v>0</v>
      </c>
      <c r="G159" s="78">
        <v>140</v>
      </c>
      <c r="H159" s="124">
        <v>1632</v>
      </c>
      <c r="I159" s="78">
        <f t="shared" si="31"/>
        <v>228.48</v>
      </c>
      <c r="J159" s="78">
        <v>96</v>
      </c>
      <c r="K159" s="124">
        <v>1632</v>
      </c>
      <c r="L159" s="78">
        <f t="shared" si="37"/>
        <v>156.672</v>
      </c>
      <c r="M159" s="78">
        <f t="shared" si="36"/>
        <v>-44</v>
      </c>
      <c r="N159" s="172"/>
      <c r="O159" s="78">
        <f t="shared" si="34"/>
        <v>-71.807999999999993</v>
      </c>
      <c r="Q159" s="29">
        <f t="shared" si="35"/>
        <v>0.22847999999999999</v>
      </c>
    </row>
    <row r="160" spans="1:17" s="29" customFormat="1" x14ac:dyDescent="0.25">
      <c r="A160" s="42">
        <v>42</v>
      </c>
      <c r="B160" s="156" t="s">
        <v>87</v>
      </c>
      <c r="C160" s="42" t="s">
        <v>12</v>
      </c>
      <c r="D160" s="78"/>
      <c r="E160" s="124"/>
      <c r="F160" s="78">
        <f t="shared" si="30"/>
        <v>0</v>
      </c>
      <c r="G160" s="78">
        <v>1016</v>
      </c>
      <c r="H160" s="124">
        <v>37.200000000000003</v>
      </c>
      <c r="I160" s="78">
        <f t="shared" si="31"/>
        <v>37.795200000000001</v>
      </c>
      <c r="J160" s="78">
        <v>909</v>
      </c>
      <c r="K160" s="124">
        <v>37.200000000000003</v>
      </c>
      <c r="L160" s="78">
        <f t="shared" si="37"/>
        <v>33.814800000000005</v>
      </c>
      <c r="M160" s="78">
        <f t="shared" si="36"/>
        <v>-107</v>
      </c>
      <c r="N160" s="172"/>
      <c r="O160" s="78">
        <f t="shared" si="34"/>
        <v>-3.9803999999999959</v>
      </c>
      <c r="Q160" s="29">
        <f t="shared" si="35"/>
        <v>3.7795200000000001E-2</v>
      </c>
    </row>
    <row r="161" spans="1:17" s="29" customFormat="1" x14ac:dyDescent="0.25">
      <c r="A161" s="42">
        <v>43</v>
      </c>
      <c r="B161" s="156" t="s">
        <v>317</v>
      </c>
      <c r="C161" s="42" t="s">
        <v>12</v>
      </c>
      <c r="D161" s="78"/>
      <c r="E161" s="124"/>
      <c r="F161" s="78">
        <f t="shared" si="30"/>
        <v>0</v>
      </c>
      <c r="G161" s="78">
        <v>24470</v>
      </c>
      <c r="H161" s="124">
        <v>15</v>
      </c>
      <c r="I161" s="78">
        <f t="shared" si="31"/>
        <v>367.05</v>
      </c>
      <c r="J161" s="78">
        <v>23232</v>
      </c>
      <c r="K161" s="124">
        <v>15</v>
      </c>
      <c r="L161" s="78">
        <f t="shared" si="37"/>
        <v>348.48</v>
      </c>
      <c r="M161" s="78">
        <f t="shared" si="36"/>
        <v>-1238</v>
      </c>
      <c r="N161" s="172"/>
      <c r="O161" s="78">
        <f t="shared" si="34"/>
        <v>-18.569999999999993</v>
      </c>
      <c r="Q161" s="29">
        <f t="shared" si="35"/>
        <v>0.36704999999999999</v>
      </c>
    </row>
    <row r="162" spans="1:17" s="29" customFormat="1" x14ac:dyDescent="0.25">
      <c r="A162" s="42">
        <v>44</v>
      </c>
      <c r="B162" s="156" t="s">
        <v>318</v>
      </c>
      <c r="C162" s="42" t="s">
        <v>12</v>
      </c>
      <c r="D162" s="78"/>
      <c r="E162" s="124"/>
      <c r="F162" s="78">
        <f t="shared" si="30"/>
        <v>0</v>
      </c>
      <c r="G162" s="78">
        <v>6780</v>
      </c>
      <c r="H162" s="124">
        <v>34.799999999999997</v>
      </c>
      <c r="I162" s="78">
        <f t="shared" si="31"/>
        <v>235.94399999999996</v>
      </c>
      <c r="J162" s="78">
        <v>5489</v>
      </c>
      <c r="K162" s="124">
        <v>34.799999999999997</v>
      </c>
      <c r="L162" s="78">
        <f t="shared" si="37"/>
        <v>191.01719999999997</v>
      </c>
      <c r="M162" s="78">
        <f t="shared" si="36"/>
        <v>-1291</v>
      </c>
      <c r="N162" s="172"/>
      <c r="O162" s="78">
        <f t="shared" si="34"/>
        <v>-44.926799999999986</v>
      </c>
      <c r="Q162" s="29">
        <f t="shared" si="35"/>
        <v>0.23594399999999996</v>
      </c>
    </row>
    <row r="163" spans="1:17" s="29" customFormat="1" x14ac:dyDescent="0.25">
      <c r="A163" s="42">
        <v>45</v>
      </c>
      <c r="B163" s="156" t="s">
        <v>319</v>
      </c>
      <c r="C163" s="42" t="s">
        <v>12</v>
      </c>
      <c r="D163" s="78"/>
      <c r="E163" s="124"/>
      <c r="F163" s="78">
        <f t="shared" si="30"/>
        <v>0</v>
      </c>
      <c r="G163" s="78">
        <v>3482</v>
      </c>
      <c r="H163" s="124">
        <v>96.525000000000006</v>
      </c>
      <c r="I163" s="78">
        <f t="shared" si="31"/>
        <v>336.10005000000007</v>
      </c>
      <c r="J163" s="78">
        <v>3154</v>
      </c>
      <c r="K163" s="124">
        <v>96.525000000000006</v>
      </c>
      <c r="L163" s="78">
        <f t="shared" si="37"/>
        <v>304.43985000000004</v>
      </c>
      <c r="M163" s="78">
        <f t="shared" si="36"/>
        <v>-328</v>
      </c>
      <c r="N163" s="172"/>
      <c r="O163" s="78">
        <f t="shared" si="34"/>
        <v>-31.660200000000032</v>
      </c>
      <c r="Q163" s="29">
        <f t="shared" si="35"/>
        <v>0.33610005000000009</v>
      </c>
    </row>
    <row r="164" spans="1:17" s="29" customFormat="1" x14ac:dyDescent="0.25">
      <c r="A164" s="42">
        <v>46</v>
      </c>
      <c r="B164" s="156" t="s">
        <v>320</v>
      </c>
      <c r="C164" s="42" t="s">
        <v>12</v>
      </c>
      <c r="D164" s="78"/>
      <c r="E164" s="124"/>
      <c r="F164" s="78">
        <f t="shared" si="30"/>
        <v>0</v>
      </c>
      <c r="G164" s="78">
        <v>232</v>
      </c>
      <c r="H164" s="124">
        <v>2900</v>
      </c>
      <c r="I164" s="78">
        <f t="shared" si="31"/>
        <v>672.8</v>
      </c>
      <c r="J164" s="78">
        <v>149</v>
      </c>
      <c r="K164" s="124">
        <v>2900</v>
      </c>
      <c r="L164" s="78">
        <f t="shared" si="37"/>
        <v>432.1</v>
      </c>
      <c r="M164" s="78">
        <f t="shared" si="36"/>
        <v>-83</v>
      </c>
      <c r="N164" s="172"/>
      <c r="O164" s="78">
        <f t="shared" si="34"/>
        <v>-240.69999999999993</v>
      </c>
      <c r="Q164" s="29">
        <f t="shared" si="35"/>
        <v>0.67279999999999995</v>
      </c>
    </row>
    <row r="165" spans="1:17" s="29" customFormat="1" x14ac:dyDescent="0.25">
      <c r="A165" s="42">
        <v>47</v>
      </c>
      <c r="B165" s="156" t="s">
        <v>321</v>
      </c>
      <c r="C165" s="42" t="s">
        <v>12</v>
      </c>
      <c r="D165" s="78"/>
      <c r="E165" s="124"/>
      <c r="F165" s="78">
        <f t="shared" si="30"/>
        <v>0</v>
      </c>
      <c r="G165" s="78">
        <v>3352</v>
      </c>
      <c r="H165" s="124">
        <v>40.08</v>
      </c>
      <c r="I165" s="78">
        <f t="shared" si="31"/>
        <v>134.34816000000001</v>
      </c>
      <c r="J165" s="78">
        <v>3156</v>
      </c>
      <c r="K165" s="124">
        <v>40.08</v>
      </c>
      <c r="L165" s="78">
        <f t="shared" si="37"/>
        <v>126.49248</v>
      </c>
      <c r="M165" s="78">
        <f t="shared" si="36"/>
        <v>-196</v>
      </c>
      <c r="N165" s="172"/>
      <c r="O165" s="78">
        <f t="shared" si="34"/>
        <v>-7.8556800000000067</v>
      </c>
      <c r="Q165" s="29">
        <f t="shared" si="35"/>
        <v>0.13434815999999999</v>
      </c>
    </row>
    <row r="166" spans="1:17" s="29" customFormat="1" x14ac:dyDescent="0.25">
      <c r="A166" s="42">
        <v>48</v>
      </c>
      <c r="B166" s="156" t="s">
        <v>322</v>
      </c>
      <c r="C166" s="42" t="s">
        <v>12</v>
      </c>
      <c r="D166" s="78"/>
      <c r="E166" s="124"/>
      <c r="F166" s="78">
        <f t="shared" si="30"/>
        <v>0</v>
      </c>
      <c r="G166" s="78">
        <v>330</v>
      </c>
      <c r="H166" s="124">
        <v>2000</v>
      </c>
      <c r="I166" s="78">
        <f t="shared" si="31"/>
        <v>660</v>
      </c>
      <c r="J166" s="78">
        <v>299</v>
      </c>
      <c r="K166" s="124">
        <v>2000</v>
      </c>
      <c r="L166" s="78">
        <f t="shared" si="37"/>
        <v>598</v>
      </c>
      <c r="M166" s="78">
        <f t="shared" si="36"/>
        <v>-31</v>
      </c>
      <c r="N166" s="172"/>
      <c r="O166" s="78">
        <f t="shared" si="34"/>
        <v>-62</v>
      </c>
      <c r="Q166" s="29">
        <f t="shared" si="35"/>
        <v>0.66</v>
      </c>
    </row>
    <row r="167" spans="1:17" s="29" customFormat="1" x14ac:dyDescent="0.25">
      <c r="A167" s="42">
        <v>49</v>
      </c>
      <c r="B167" s="156" t="s">
        <v>246</v>
      </c>
      <c r="C167" s="42" t="s">
        <v>12</v>
      </c>
      <c r="D167" s="78"/>
      <c r="E167" s="124"/>
      <c r="F167" s="78">
        <f t="shared" si="30"/>
        <v>0</v>
      </c>
      <c r="G167" s="78">
        <v>5243</v>
      </c>
      <c r="H167" s="124">
        <v>22</v>
      </c>
      <c r="I167" s="78">
        <f t="shared" si="31"/>
        <v>115.346</v>
      </c>
      <c r="J167" s="78">
        <v>3798</v>
      </c>
      <c r="K167" s="124">
        <v>22</v>
      </c>
      <c r="L167" s="78">
        <f t="shared" si="37"/>
        <v>83.555999999999997</v>
      </c>
      <c r="M167" s="78">
        <f t="shared" si="36"/>
        <v>-1445</v>
      </c>
      <c r="N167" s="172"/>
      <c r="O167" s="78">
        <f t="shared" si="34"/>
        <v>-31.790000000000006</v>
      </c>
      <c r="Q167" s="29">
        <f t="shared" si="35"/>
        <v>0.115346</v>
      </c>
    </row>
    <row r="168" spans="1:17" s="29" customFormat="1" ht="27" x14ac:dyDescent="0.25">
      <c r="A168" s="42">
        <v>50</v>
      </c>
      <c r="B168" s="156" t="s">
        <v>88</v>
      </c>
      <c r="C168" s="42" t="s">
        <v>12</v>
      </c>
      <c r="D168" s="78"/>
      <c r="E168" s="124"/>
      <c r="F168" s="78">
        <f t="shared" si="30"/>
        <v>0</v>
      </c>
      <c r="G168" s="78">
        <v>43</v>
      </c>
      <c r="H168" s="124">
        <v>2000</v>
      </c>
      <c r="I168" s="78">
        <f t="shared" si="31"/>
        <v>86</v>
      </c>
      <c r="J168" s="78">
        <v>3</v>
      </c>
      <c r="K168" s="124">
        <v>2000</v>
      </c>
      <c r="L168" s="78">
        <f t="shared" si="37"/>
        <v>6</v>
      </c>
      <c r="M168" s="78">
        <f t="shared" si="36"/>
        <v>-40</v>
      </c>
      <c r="N168" s="172"/>
      <c r="O168" s="78">
        <f t="shared" si="34"/>
        <v>-80</v>
      </c>
      <c r="Q168" s="29">
        <f t="shared" si="35"/>
        <v>8.5999999999999993E-2</v>
      </c>
    </row>
    <row r="169" spans="1:17" s="29" customFormat="1" ht="27" x14ac:dyDescent="0.25">
      <c r="A169" s="42">
        <v>51</v>
      </c>
      <c r="B169" s="156" t="s">
        <v>89</v>
      </c>
      <c r="C169" s="42" t="s">
        <v>12</v>
      </c>
      <c r="D169" s="78"/>
      <c r="E169" s="124"/>
      <c r="F169" s="78">
        <f t="shared" si="30"/>
        <v>0</v>
      </c>
      <c r="G169" s="78">
        <v>45</v>
      </c>
      <c r="H169" s="124">
        <v>6000</v>
      </c>
      <c r="I169" s="78">
        <f t="shared" si="31"/>
        <v>270</v>
      </c>
      <c r="J169" s="78">
        <v>8</v>
      </c>
      <c r="K169" s="124">
        <v>6000</v>
      </c>
      <c r="L169" s="78">
        <f t="shared" si="37"/>
        <v>48</v>
      </c>
      <c r="M169" s="78">
        <f t="shared" si="36"/>
        <v>-37</v>
      </c>
      <c r="N169" s="172"/>
      <c r="O169" s="78">
        <f t="shared" si="34"/>
        <v>-222</v>
      </c>
      <c r="Q169" s="29">
        <f t="shared" si="35"/>
        <v>0.27</v>
      </c>
    </row>
    <row r="170" spans="1:17" s="29" customFormat="1" ht="27" x14ac:dyDescent="0.25">
      <c r="A170" s="42">
        <v>52</v>
      </c>
      <c r="B170" s="156" t="s">
        <v>90</v>
      </c>
      <c r="C170" s="42" t="s">
        <v>12</v>
      </c>
      <c r="D170" s="78"/>
      <c r="E170" s="124"/>
      <c r="F170" s="78">
        <f t="shared" ref="F170" si="38">+D170*E170/1000</f>
        <v>0</v>
      </c>
      <c r="G170" s="78">
        <v>56</v>
      </c>
      <c r="H170" s="124">
        <v>3100</v>
      </c>
      <c r="I170" s="78">
        <f t="shared" ref="I170" si="39">+G170*H170/1000</f>
        <v>173.6</v>
      </c>
      <c r="J170" s="78">
        <v>20</v>
      </c>
      <c r="K170" s="124">
        <v>3100</v>
      </c>
      <c r="L170" s="78">
        <f t="shared" ref="L170" si="40">+J170*K170/1000</f>
        <v>62</v>
      </c>
      <c r="M170" s="78">
        <f t="shared" ref="M170" si="41">J170-G170</f>
        <v>-36</v>
      </c>
      <c r="N170" s="172"/>
      <c r="O170" s="78">
        <f t="shared" ref="O170" si="42">L170-I170</f>
        <v>-111.6</v>
      </c>
      <c r="Q170" s="29">
        <f t="shared" ref="Q170" si="43">+I170/1000</f>
        <v>0.1736</v>
      </c>
    </row>
    <row r="171" spans="1:17" s="29" customFormat="1" x14ac:dyDescent="0.25">
      <c r="A171" s="42">
        <v>53</v>
      </c>
      <c r="B171" s="156" t="s">
        <v>91</v>
      </c>
      <c r="C171" s="42" t="s">
        <v>12</v>
      </c>
      <c r="D171" s="78"/>
      <c r="E171" s="124"/>
      <c r="F171" s="78">
        <f t="shared" si="30"/>
        <v>0</v>
      </c>
      <c r="G171" s="78">
        <v>22</v>
      </c>
      <c r="H171" s="124">
        <v>23300</v>
      </c>
      <c r="I171" s="78">
        <f t="shared" si="31"/>
        <v>512.6</v>
      </c>
      <c r="J171" s="78">
        <v>2</v>
      </c>
      <c r="K171" s="124">
        <v>23300</v>
      </c>
      <c r="L171" s="78">
        <f t="shared" si="37"/>
        <v>46.6</v>
      </c>
      <c r="M171" s="78">
        <f t="shared" si="36"/>
        <v>-20</v>
      </c>
      <c r="N171" s="172"/>
      <c r="O171" s="78">
        <f t="shared" si="34"/>
        <v>-466</v>
      </c>
      <c r="Q171" s="29">
        <f t="shared" si="35"/>
        <v>0.51260000000000006</v>
      </c>
    </row>
    <row r="172" spans="1:17" s="29" customFormat="1" x14ac:dyDescent="0.25">
      <c r="A172" s="42">
        <v>54</v>
      </c>
      <c r="B172" s="156" t="s">
        <v>92</v>
      </c>
      <c r="C172" s="42" t="s">
        <v>12</v>
      </c>
      <c r="D172" s="78"/>
      <c r="E172" s="124"/>
      <c r="F172" s="78">
        <f t="shared" si="30"/>
        <v>0</v>
      </c>
      <c r="G172" s="78">
        <v>69</v>
      </c>
      <c r="H172" s="124">
        <v>20000</v>
      </c>
      <c r="I172" s="78">
        <f t="shared" si="31"/>
        <v>1380</v>
      </c>
      <c r="J172" s="78">
        <v>32</v>
      </c>
      <c r="K172" s="124">
        <v>20000</v>
      </c>
      <c r="L172" s="78">
        <f t="shared" si="37"/>
        <v>640</v>
      </c>
      <c r="M172" s="78">
        <f t="shared" si="36"/>
        <v>-37</v>
      </c>
      <c r="N172" s="172"/>
      <c r="O172" s="78">
        <f t="shared" si="34"/>
        <v>-740</v>
      </c>
      <c r="Q172" s="29">
        <f t="shared" si="35"/>
        <v>1.38</v>
      </c>
    </row>
    <row r="173" spans="1:17" s="29" customFormat="1" ht="27" x14ac:dyDescent="0.25">
      <c r="A173" s="42">
        <v>55</v>
      </c>
      <c r="B173" s="156" t="s">
        <v>93</v>
      </c>
      <c r="C173" s="42" t="s">
        <v>12</v>
      </c>
      <c r="D173" s="78"/>
      <c r="E173" s="124"/>
      <c r="F173" s="78">
        <f t="shared" ref="F173" si="44">+D173*E173/1000</f>
        <v>0</v>
      </c>
      <c r="G173" s="78">
        <v>17</v>
      </c>
      <c r="H173" s="124">
        <v>28000</v>
      </c>
      <c r="I173" s="78">
        <f t="shared" ref="I173" si="45">+G173*H173/1000</f>
        <v>476</v>
      </c>
      <c r="J173" s="78">
        <v>9</v>
      </c>
      <c r="K173" s="124">
        <v>28000</v>
      </c>
      <c r="L173" s="78">
        <f t="shared" ref="L173" si="46">+J173*K173/1000</f>
        <v>252</v>
      </c>
      <c r="M173" s="78">
        <f t="shared" ref="M173" si="47">J173-G173</f>
        <v>-8</v>
      </c>
      <c r="N173" s="172"/>
      <c r="O173" s="78">
        <f t="shared" ref="O173" si="48">L173-I173</f>
        <v>-224</v>
      </c>
      <c r="Q173" s="29">
        <f t="shared" ref="Q173" si="49">+I173/1000</f>
        <v>0.47599999999999998</v>
      </c>
    </row>
    <row r="174" spans="1:17" s="29" customFormat="1" ht="27" x14ac:dyDescent="0.25">
      <c r="A174" s="42">
        <v>56</v>
      </c>
      <c r="B174" s="156" t="s">
        <v>94</v>
      </c>
      <c r="C174" s="42" t="s">
        <v>12</v>
      </c>
      <c r="D174" s="78"/>
      <c r="E174" s="124"/>
      <c r="F174" s="78">
        <f t="shared" si="30"/>
        <v>0</v>
      </c>
      <c r="G174" s="78">
        <v>59</v>
      </c>
      <c r="H174" s="124">
        <v>35000</v>
      </c>
      <c r="I174" s="78">
        <f t="shared" si="31"/>
        <v>2065</v>
      </c>
      <c r="J174" s="78">
        <v>45</v>
      </c>
      <c r="K174" s="124">
        <v>35000</v>
      </c>
      <c r="L174" s="78">
        <f t="shared" si="37"/>
        <v>1575</v>
      </c>
      <c r="M174" s="78">
        <f t="shared" si="36"/>
        <v>-14</v>
      </c>
      <c r="N174" s="172"/>
      <c r="O174" s="78">
        <f t="shared" si="34"/>
        <v>-490</v>
      </c>
      <c r="Q174" s="29">
        <f t="shared" si="35"/>
        <v>2.0649999999999999</v>
      </c>
    </row>
    <row r="175" spans="1:17" s="29" customFormat="1" x14ac:dyDescent="0.25">
      <c r="A175" s="42">
        <v>57</v>
      </c>
      <c r="B175" s="156" t="s">
        <v>323</v>
      </c>
      <c r="C175" s="42" t="s">
        <v>12</v>
      </c>
      <c r="D175" s="78"/>
      <c r="E175" s="124"/>
      <c r="F175" s="78">
        <f t="shared" si="30"/>
        <v>0</v>
      </c>
      <c r="G175" s="78">
        <v>496</v>
      </c>
      <c r="H175" s="124">
        <v>600</v>
      </c>
      <c r="I175" s="78">
        <f t="shared" si="31"/>
        <v>297.60000000000002</v>
      </c>
      <c r="J175" s="78">
        <v>414</v>
      </c>
      <c r="K175" s="124">
        <v>600</v>
      </c>
      <c r="L175" s="78">
        <f t="shared" si="37"/>
        <v>248.4</v>
      </c>
      <c r="M175" s="78">
        <f t="shared" si="36"/>
        <v>-82</v>
      </c>
      <c r="N175" s="172"/>
      <c r="O175" s="78">
        <f t="shared" si="34"/>
        <v>-49.200000000000017</v>
      </c>
      <c r="Q175" s="29">
        <f t="shared" si="35"/>
        <v>0.29760000000000003</v>
      </c>
    </row>
    <row r="176" spans="1:17" s="29" customFormat="1" x14ac:dyDescent="0.25">
      <c r="A176" s="42">
        <v>58</v>
      </c>
      <c r="B176" s="156" t="s">
        <v>324</v>
      </c>
      <c r="C176" s="42" t="s">
        <v>12</v>
      </c>
      <c r="D176" s="78"/>
      <c r="E176" s="124"/>
      <c r="F176" s="78">
        <f t="shared" si="30"/>
        <v>0</v>
      </c>
      <c r="G176" s="78">
        <v>302200</v>
      </c>
      <c r="H176" s="124">
        <v>54.96</v>
      </c>
      <c r="I176" s="78">
        <f t="shared" si="31"/>
        <v>16608.912</v>
      </c>
      <c r="J176" s="78">
        <v>276650</v>
      </c>
      <c r="K176" s="124">
        <v>54.96</v>
      </c>
      <c r="L176" s="78">
        <f t="shared" si="37"/>
        <v>15204.683999999999</v>
      </c>
      <c r="M176" s="78">
        <f t="shared" si="36"/>
        <v>-25550</v>
      </c>
      <c r="N176" s="172"/>
      <c r="O176" s="78">
        <f t="shared" si="34"/>
        <v>-1404.228000000001</v>
      </c>
      <c r="Q176" s="29">
        <f t="shared" si="35"/>
        <v>16.608912</v>
      </c>
    </row>
    <row r="177" spans="1:17" s="29" customFormat="1" x14ac:dyDescent="0.25">
      <c r="A177" s="42">
        <v>59</v>
      </c>
      <c r="B177" s="156" t="s">
        <v>325</v>
      </c>
      <c r="C177" s="42" t="s">
        <v>12</v>
      </c>
      <c r="D177" s="78"/>
      <c r="E177" s="124"/>
      <c r="F177" s="78">
        <f t="shared" si="30"/>
        <v>0</v>
      </c>
      <c r="G177" s="78">
        <v>6900</v>
      </c>
      <c r="H177" s="124">
        <v>54.32</v>
      </c>
      <c r="I177" s="78">
        <f t="shared" si="31"/>
        <v>374.80799999999999</v>
      </c>
      <c r="J177" s="78">
        <v>6677</v>
      </c>
      <c r="K177" s="124">
        <v>54.32</v>
      </c>
      <c r="L177" s="78">
        <f t="shared" si="37"/>
        <v>362.69463999999999</v>
      </c>
      <c r="M177" s="78">
        <f t="shared" si="36"/>
        <v>-223</v>
      </c>
      <c r="N177" s="172"/>
      <c r="O177" s="78">
        <f t="shared" si="34"/>
        <v>-12.11336</v>
      </c>
      <c r="Q177" s="29">
        <f t="shared" si="35"/>
        <v>0.37480799999999997</v>
      </c>
    </row>
    <row r="178" spans="1:17" s="29" customFormat="1" ht="54" x14ac:dyDescent="0.25">
      <c r="A178" s="42">
        <v>60</v>
      </c>
      <c r="B178" s="156" t="s">
        <v>175</v>
      </c>
      <c r="C178" s="42" t="s">
        <v>12</v>
      </c>
      <c r="D178" s="78"/>
      <c r="E178" s="124"/>
      <c r="F178" s="78">
        <f t="shared" si="30"/>
        <v>0</v>
      </c>
      <c r="G178" s="78">
        <v>912</v>
      </c>
      <c r="H178" s="124">
        <v>3713</v>
      </c>
      <c r="I178" s="78">
        <f t="shared" si="31"/>
        <v>3386.2559999999999</v>
      </c>
      <c r="J178" s="78">
        <v>809</v>
      </c>
      <c r="K178" s="124">
        <v>3713</v>
      </c>
      <c r="L178" s="78">
        <f t="shared" si="37"/>
        <v>3003.817</v>
      </c>
      <c r="M178" s="78">
        <f t="shared" si="36"/>
        <v>-103</v>
      </c>
      <c r="N178" s="172"/>
      <c r="O178" s="78">
        <f t="shared" si="34"/>
        <v>-382.43899999999985</v>
      </c>
      <c r="Q178" s="29">
        <f t="shared" si="35"/>
        <v>3.3862559999999999</v>
      </c>
    </row>
    <row r="179" spans="1:17" s="29" customFormat="1" ht="54" x14ac:dyDescent="0.25">
      <c r="A179" s="42">
        <v>61</v>
      </c>
      <c r="B179" s="156" t="s">
        <v>176</v>
      </c>
      <c r="C179" s="42" t="s">
        <v>12</v>
      </c>
      <c r="D179" s="78"/>
      <c r="E179" s="124"/>
      <c r="F179" s="78">
        <f t="shared" si="30"/>
        <v>0</v>
      </c>
      <c r="G179" s="78">
        <v>12</v>
      </c>
      <c r="H179" s="124">
        <v>4847</v>
      </c>
      <c r="I179" s="78">
        <f t="shared" si="31"/>
        <v>58.164000000000001</v>
      </c>
      <c r="J179" s="78">
        <v>11</v>
      </c>
      <c r="K179" s="124">
        <v>4847</v>
      </c>
      <c r="L179" s="78">
        <f t="shared" si="37"/>
        <v>53.317</v>
      </c>
      <c r="M179" s="78">
        <f t="shared" si="36"/>
        <v>-1</v>
      </c>
      <c r="N179" s="172"/>
      <c r="O179" s="78">
        <f t="shared" si="34"/>
        <v>-4.8470000000000013</v>
      </c>
      <c r="Q179" s="29">
        <f t="shared" si="35"/>
        <v>5.8164E-2</v>
      </c>
    </row>
    <row r="180" spans="1:17" s="29" customFormat="1" ht="40.5" x14ac:dyDescent="0.25">
      <c r="A180" s="42">
        <v>62</v>
      </c>
      <c r="B180" s="156" t="s">
        <v>174</v>
      </c>
      <c r="C180" s="42" t="s">
        <v>12</v>
      </c>
      <c r="D180" s="78"/>
      <c r="E180" s="124"/>
      <c r="F180" s="78">
        <f t="shared" si="30"/>
        <v>0</v>
      </c>
      <c r="G180" s="78">
        <v>32.950000000000003</v>
      </c>
      <c r="H180" s="124">
        <v>10633</v>
      </c>
      <c r="I180" s="78">
        <f t="shared" ref="I180:I231" si="50">+G180*H180/1000</f>
        <v>350.35735000000005</v>
      </c>
      <c r="J180" s="78">
        <v>36.799999999999997</v>
      </c>
      <c r="K180" s="124">
        <v>10633</v>
      </c>
      <c r="L180" s="78">
        <f t="shared" ref="L180:L225" si="51">+J180*K180/1000</f>
        <v>391.29439999999994</v>
      </c>
      <c r="M180" s="78">
        <f t="shared" si="36"/>
        <v>3.8499999999999943</v>
      </c>
      <c r="N180" s="172"/>
      <c r="O180" s="78">
        <f t="shared" si="34"/>
        <v>40.937049999999886</v>
      </c>
      <c r="Q180" s="29">
        <f t="shared" ref="Q180:Q238" si="52">+I180/1000</f>
        <v>0.35035735000000007</v>
      </c>
    </row>
    <row r="181" spans="1:17" s="29" customFormat="1" ht="54" x14ac:dyDescent="0.25">
      <c r="A181" s="42">
        <v>63</v>
      </c>
      <c r="B181" s="156" t="s">
        <v>243</v>
      </c>
      <c r="C181" s="42" t="s">
        <v>12</v>
      </c>
      <c r="D181" s="78"/>
      <c r="E181" s="124"/>
      <c r="F181" s="78">
        <f t="shared" si="30"/>
        <v>0</v>
      </c>
      <c r="G181" s="78">
        <v>19</v>
      </c>
      <c r="H181" s="124">
        <v>5184</v>
      </c>
      <c r="I181" s="78">
        <f t="shared" si="50"/>
        <v>98.495999999999995</v>
      </c>
      <c r="J181" s="78">
        <v>24</v>
      </c>
      <c r="K181" s="124">
        <v>5184</v>
      </c>
      <c r="L181" s="78">
        <f t="shared" si="51"/>
        <v>124.416</v>
      </c>
      <c r="M181" s="78">
        <f t="shared" ref="M181:M225" si="53">J181-G181</f>
        <v>5</v>
      </c>
      <c r="N181" s="172"/>
      <c r="O181" s="78">
        <f t="shared" ref="O181:O225" si="54">L181-I181</f>
        <v>25.92</v>
      </c>
      <c r="Q181" s="29">
        <f t="shared" si="52"/>
        <v>9.8496E-2</v>
      </c>
    </row>
    <row r="182" spans="1:17" s="29" customFormat="1" ht="54" x14ac:dyDescent="0.25">
      <c r="A182" s="42">
        <v>64</v>
      </c>
      <c r="B182" s="156" t="s">
        <v>177</v>
      </c>
      <c r="C182" s="42" t="s">
        <v>12</v>
      </c>
      <c r="D182" s="78"/>
      <c r="E182" s="124"/>
      <c r="F182" s="78">
        <f t="shared" ref="F182" si="55">+D182*E182/1000</f>
        <v>0</v>
      </c>
      <c r="G182" s="78">
        <v>32</v>
      </c>
      <c r="H182" s="124">
        <v>4322</v>
      </c>
      <c r="I182" s="78">
        <f t="shared" ref="I182" si="56">+G182*H182/1000</f>
        <v>138.304</v>
      </c>
      <c r="J182" s="78">
        <v>29</v>
      </c>
      <c r="K182" s="124">
        <v>4322</v>
      </c>
      <c r="L182" s="78">
        <f t="shared" ref="L182" si="57">+J182*K182/1000</f>
        <v>125.33799999999999</v>
      </c>
      <c r="M182" s="78">
        <f t="shared" ref="M182" si="58">J182-G182</f>
        <v>-3</v>
      </c>
      <c r="N182" s="172"/>
      <c r="O182" s="78">
        <f t="shared" ref="O182" si="59">L182-I182</f>
        <v>-12.966000000000008</v>
      </c>
      <c r="Q182" s="29">
        <f t="shared" ref="Q182" si="60">+I182/1000</f>
        <v>0.13830400000000001</v>
      </c>
    </row>
    <row r="183" spans="1:17" s="29" customFormat="1" ht="54" x14ac:dyDescent="0.25">
      <c r="A183" s="42">
        <v>65</v>
      </c>
      <c r="B183" s="156" t="s">
        <v>178</v>
      </c>
      <c r="C183" s="42" t="s">
        <v>12</v>
      </c>
      <c r="D183" s="78"/>
      <c r="E183" s="124"/>
      <c r="F183" s="78">
        <f t="shared" si="30"/>
        <v>0</v>
      </c>
      <c r="G183" s="78">
        <v>632</v>
      </c>
      <c r="H183" s="124">
        <v>4838</v>
      </c>
      <c r="I183" s="78">
        <f t="shared" si="50"/>
        <v>3057.616</v>
      </c>
      <c r="J183" s="78">
        <v>579</v>
      </c>
      <c r="K183" s="124">
        <v>4838</v>
      </c>
      <c r="L183" s="78">
        <f t="shared" si="51"/>
        <v>2801.2020000000002</v>
      </c>
      <c r="M183" s="78">
        <f t="shared" si="53"/>
        <v>-53</v>
      </c>
      <c r="N183" s="172"/>
      <c r="O183" s="78">
        <f t="shared" si="54"/>
        <v>-256.41399999999976</v>
      </c>
      <c r="Q183" s="29">
        <f t="shared" si="52"/>
        <v>3.0576159999999999</v>
      </c>
    </row>
    <row r="184" spans="1:17" s="29" customFormat="1" ht="54" x14ac:dyDescent="0.25">
      <c r="A184" s="42">
        <v>66</v>
      </c>
      <c r="B184" s="156" t="s">
        <v>179</v>
      </c>
      <c r="C184" s="42" t="s">
        <v>12</v>
      </c>
      <c r="D184" s="78"/>
      <c r="E184" s="124"/>
      <c r="F184" s="78">
        <f t="shared" ref="F184" si="61">+D184*E184/1000</f>
        <v>0</v>
      </c>
      <c r="G184" s="78">
        <v>343</v>
      </c>
      <c r="H184" s="124">
        <v>4843</v>
      </c>
      <c r="I184" s="78">
        <f t="shared" ref="I184" si="62">+G184*H184/1000</f>
        <v>1661.1489999999999</v>
      </c>
      <c r="J184" s="78">
        <v>230</v>
      </c>
      <c r="K184" s="124">
        <v>4843</v>
      </c>
      <c r="L184" s="78">
        <f t="shared" ref="L184" si="63">+J184*K184/1000</f>
        <v>1113.8900000000001</v>
      </c>
      <c r="M184" s="78">
        <f t="shared" ref="M184" si="64">J184-G184</f>
        <v>-113</v>
      </c>
      <c r="N184" s="172"/>
      <c r="O184" s="78">
        <f t="shared" ref="O184" si="65">L184-I184</f>
        <v>-547.25899999999979</v>
      </c>
      <c r="Q184" s="29">
        <f t="shared" ref="Q184" si="66">+I184/1000</f>
        <v>1.661149</v>
      </c>
    </row>
    <row r="185" spans="1:17" s="29" customFormat="1" ht="54" x14ac:dyDescent="0.25">
      <c r="A185" s="42">
        <v>67</v>
      </c>
      <c r="B185" s="156" t="s">
        <v>326</v>
      </c>
      <c r="C185" s="42" t="s">
        <v>12</v>
      </c>
      <c r="D185" s="78"/>
      <c r="E185" s="124"/>
      <c r="F185" s="78">
        <f t="shared" si="30"/>
        <v>0</v>
      </c>
      <c r="G185" s="78">
        <v>12</v>
      </c>
      <c r="H185" s="124">
        <v>36000</v>
      </c>
      <c r="I185" s="78">
        <f t="shared" si="50"/>
        <v>432</v>
      </c>
      <c r="J185" s="78">
        <v>11</v>
      </c>
      <c r="K185" s="124">
        <v>36000</v>
      </c>
      <c r="L185" s="78">
        <f t="shared" si="51"/>
        <v>396</v>
      </c>
      <c r="M185" s="78">
        <f t="shared" si="53"/>
        <v>-1</v>
      </c>
      <c r="N185" s="172"/>
      <c r="O185" s="78">
        <f t="shared" si="54"/>
        <v>-36</v>
      </c>
      <c r="Q185" s="29">
        <f t="shared" si="52"/>
        <v>0.432</v>
      </c>
    </row>
    <row r="186" spans="1:17" s="29" customFormat="1" ht="40.5" x14ac:dyDescent="0.25">
      <c r="A186" s="42">
        <v>68</v>
      </c>
      <c r="B186" s="156" t="s">
        <v>143</v>
      </c>
      <c r="C186" s="42" t="s">
        <v>12</v>
      </c>
      <c r="D186" s="78"/>
      <c r="E186" s="124"/>
      <c r="F186" s="78">
        <f t="shared" si="30"/>
        <v>0</v>
      </c>
      <c r="G186" s="78">
        <v>36</v>
      </c>
      <c r="H186" s="124">
        <v>4080</v>
      </c>
      <c r="I186" s="78">
        <f t="shared" si="50"/>
        <v>146.88</v>
      </c>
      <c r="J186" s="78">
        <v>33</v>
      </c>
      <c r="K186" s="124">
        <v>4080</v>
      </c>
      <c r="L186" s="78">
        <f t="shared" si="51"/>
        <v>134.63999999999999</v>
      </c>
      <c r="M186" s="78">
        <f t="shared" si="53"/>
        <v>-3</v>
      </c>
      <c r="N186" s="172"/>
      <c r="O186" s="78">
        <f t="shared" si="54"/>
        <v>-12.240000000000009</v>
      </c>
      <c r="Q186" s="29">
        <f t="shared" si="52"/>
        <v>0.14687999999999998</v>
      </c>
    </row>
    <row r="187" spans="1:17" s="29" customFormat="1" ht="40.5" x14ac:dyDescent="0.25">
      <c r="A187" s="42">
        <v>69</v>
      </c>
      <c r="B187" s="156" t="s">
        <v>180</v>
      </c>
      <c r="C187" s="42" t="s">
        <v>12</v>
      </c>
      <c r="D187" s="78"/>
      <c r="E187" s="124"/>
      <c r="F187" s="78">
        <f t="shared" si="30"/>
        <v>0</v>
      </c>
      <c r="G187" s="78">
        <v>294</v>
      </c>
      <c r="H187" s="124">
        <v>2643</v>
      </c>
      <c r="I187" s="78">
        <f t="shared" si="50"/>
        <v>777.04200000000003</v>
      </c>
      <c r="J187" s="78">
        <v>250</v>
      </c>
      <c r="K187" s="124">
        <v>2643</v>
      </c>
      <c r="L187" s="78">
        <f t="shared" si="51"/>
        <v>660.75</v>
      </c>
      <c r="M187" s="78">
        <f t="shared" si="53"/>
        <v>-44</v>
      </c>
      <c r="N187" s="172"/>
      <c r="O187" s="78">
        <f t="shared" si="54"/>
        <v>-116.29200000000003</v>
      </c>
      <c r="Q187" s="29">
        <f t="shared" si="52"/>
        <v>0.77704200000000001</v>
      </c>
    </row>
    <row r="188" spans="1:17" s="29" customFormat="1" ht="40.5" x14ac:dyDescent="0.25">
      <c r="A188" s="42">
        <v>70</v>
      </c>
      <c r="B188" s="156" t="s">
        <v>181</v>
      </c>
      <c r="C188" s="42" t="s">
        <v>12</v>
      </c>
      <c r="D188" s="78"/>
      <c r="E188" s="124"/>
      <c r="F188" s="78">
        <f t="shared" ref="F188" si="67">+D188*E188/1000</f>
        <v>0</v>
      </c>
      <c r="G188" s="78">
        <v>747</v>
      </c>
      <c r="H188" s="124">
        <v>2772</v>
      </c>
      <c r="I188" s="78">
        <f t="shared" ref="I188" si="68">+G188*H188/1000</f>
        <v>2070.6840000000002</v>
      </c>
      <c r="J188" s="78">
        <v>645</v>
      </c>
      <c r="K188" s="124">
        <v>2772</v>
      </c>
      <c r="L188" s="78">
        <f t="shared" ref="L188" si="69">+J188*K188/1000</f>
        <v>1787.94</v>
      </c>
      <c r="M188" s="78">
        <f t="shared" ref="M188" si="70">J188-G188</f>
        <v>-102</v>
      </c>
      <c r="N188" s="172"/>
      <c r="O188" s="78">
        <f t="shared" ref="O188" si="71">L188-I188</f>
        <v>-282.74400000000014</v>
      </c>
      <c r="Q188" s="29">
        <f t="shared" ref="Q188" si="72">+I188/1000</f>
        <v>2.0706840000000004</v>
      </c>
    </row>
    <row r="189" spans="1:17" s="29" customFormat="1" ht="40.5" x14ac:dyDescent="0.25">
      <c r="A189" s="42">
        <v>71</v>
      </c>
      <c r="B189" s="156" t="s">
        <v>182</v>
      </c>
      <c r="C189" s="42" t="s">
        <v>12</v>
      </c>
      <c r="D189" s="78"/>
      <c r="E189" s="124"/>
      <c r="F189" s="78">
        <f t="shared" ref="F189:F219" si="73">+D189*E189/1000</f>
        <v>0</v>
      </c>
      <c r="G189" s="78">
        <v>35</v>
      </c>
      <c r="H189" s="124">
        <v>3324</v>
      </c>
      <c r="I189" s="78">
        <f t="shared" si="50"/>
        <v>116.34</v>
      </c>
      <c r="J189" s="78">
        <v>31</v>
      </c>
      <c r="K189" s="124">
        <v>3324</v>
      </c>
      <c r="L189" s="78">
        <f t="shared" si="51"/>
        <v>103.044</v>
      </c>
      <c r="M189" s="78">
        <f t="shared" si="53"/>
        <v>-4</v>
      </c>
      <c r="N189" s="172"/>
      <c r="O189" s="78">
        <f t="shared" si="54"/>
        <v>-13.296000000000006</v>
      </c>
      <c r="Q189" s="29">
        <f t="shared" si="52"/>
        <v>0.11634</v>
      </c>
    </row>
    <row r="190" spans="1:17" s="29" customFormat="1" ht="40.5" x14ac:dyDescent="0.25">
      <c r="A190" s="42">
        <v>72</v>
      </c>
      <c r="B190" s="156" t="s">
        <v>183</v>
      </c>
      <c r="C190" s="42" t="s">
        <v>12</v>
      </c>
      <c r="D190" s="78"/>
      <c r="E190" s="124"/>
      <c r="F190" s="78">
        <f t="shared" si="73"/>
        <v>0</v>
      </c>
      <c r="G190" s="78">
        <v>24</v>
      </c>
      <c r="H190" s="124">
        <v>1158</v>
      </c>
      <c r="I190" s="78">
        <f t="shared" si="50"/>
        <v>27.792000000000002</v>
      </c>
      <c r="J190" s="78">
        <v>24</v>
      </c>
      <c r="K190" s="124">
        <v>1158</v>
      </c>
      <c r="L190" s="78">
        <f t="shared" si="51"/>
        <v>27.792000000000002</v>
      </c>
      <c r="M190" s="78">
        <f t="shared" si="53"/>
        <v>0</v>
      </c>
      <c r="N190" s="172"/>
      <c r="O190" s="78">
        <f t="shared" si="54"/>
        <v>0</v>
      </c>
      <c r="Q190" s="29">
        <f t="shared" si="52"/>
        <v>2.7792000000000001E-2</v>
      </c>
    </row>
    <row r="191" spans="1:17" s="29" customFormat="1" ht="40.5" x14ac:dyDescent="0.25">
      <c r="A191" s="42">
        <v>73</v>
      </c>
      <c r="B191" s="156" t="s">
        <v>184</v>
      </c>
      <c r="C191" s="42" t="s">
        <v>12</v>
      </c>
      <c r="D191" s="78"/>
      <c r="E191" s="124"/>
      <c r="F191" s="78">
        <f t="shared" si="73"/>
        <v>0</v>
      </c>
      <c r="G191" s="78">
        <v>12</v>
      </c>
      <c r="H191" s="124">
        <v>12540</v>
      </c>
      <c r="I191" s="78">
        <f t="shared" si="50"/>
        <v>150.47999999999999</v>
      </c>
      <c r="J191" s="78">
        <v>10</v>
      </c>
      <c r="K191" s="124">
        <v>12540</v>
      </c>
      <c r="L191" s="78">
        <f t="shared" si="51"/>
        <v>125.4</v>
      </c>
      <c r="M191" s="78">
        <f t="shared" si="53"/>
        <v>-2</v>
      </c>
      <c r="N191" s="172"/>
      <c r="O191" s="78">
        <f t="shared" si="54"/>
        <v>-25.079999999999984</v>
      </c>
      <c r="Q191" s="29">
        <f t="shared" si="52"/>
        <v>0.15048</v>
      </c>
    </row>
    <row r="192" spans="1:17" s="29" customFormat="1" ht="40.5" x14ac:dyDescent="0.25">
      <c r="A192" s="42">
        <v>74</v>
      </c>
      <c r="B192" s="156" t="s">
        <v>185</v>
      </c>
      <c r="C192" s="42" t="s">
        <v>12</v>
      </c>
      <c r="D192" s="78"/>
      <c r="E192" s="124"/>
      <c r="F192" s="78">
        <f t="shared" si="73"/>
        <v>0</v>
      </c>
      <c r="G192" s="78">
        <v>2</v>
      </c>
      <c r="H192" s="124">
        <v>4860</v>
      </c>
      <c r="I192" s="78">
        <f t="shared" si="50"/>
        <v>9.7200000000000006</v>
      </c>
      <c r="J192" s="78"/>
      <c r="K192" s="124"/>
      <c r="L192" s="78">
        <f t="shared" si="51"/>
        <v>0</v>
      </c>
      <c r="M192" s="78">
        <f t="shared" si="53"/>
        <v>-2</v>
      </c>
      <c r="N192" s="172"/>
      <c r="O192" s="78">
        <f t="shared" si="54"/>
        <v>-9.7200000000000006</v>
      </c>
      <c r="Q192" s="29">
        <f t="shared" si="52"/>
        <v>9.7200000000000012E-3</v>
      </c>
    </row>
    <row r="193" spans="1:17" s="29" customFormat="1" ht="40.5" x14ac:dyDescent="0.25">
      <c r="A193" s="42">
        <v>75</v>
      </c>
      <c r="B193" s="156" t="s">
        <v>186</v>
      </c>
      <c r="C193" s="42" t="s">
        <v>12</v>
      </c>
      <c r="D193" s="78"/>
      <c r="E193" s="124"/>
      <c r="F193" s="78">
        <f t="shared" si="73"/>
        <v>0</v>
      </c>
      <c r="G193" s="78">
        <v>118</v>
      </c>
      <c r="H193" s="124">
        <v>2562</v>
      </c>
      <c r="I193" s="78">
        <f t="shared" si="50"/>
        <v>302.31599999999997</v>
      </c>
      <c r="J193" s="78">
        <v>106</v>
      </c>
      <c r="K193" s="124">
        <v>2562</v>
      </c>
      <c r="L193" s="78">
        <f t="shared" si="51"/>
        <v>271.572</v>
      </c>
      <c r="M193" s="78">
        <f t="shared" si="53"/>
        <v>-12</v>
      </c>
      <c r="N193" s="172"/>
      <c r="O193" s="78">
        <f t="shared" si="54"/>
        <v>-30.743999999999971</v>
      </c>
      <c r="Q193" s="29">
        <f t="shared" si="52"/>
        <v>0.30231599999999997</v>
      </c>
    </row>
    <row r="194" spans="1:17" s="29" customFormat="1" ht="40.5" x14ac:dyDescent="0.25">
      <c r="A194" s="42">
        <v>76</v>
      </c>
      <c r="B194" s="156" t="s">
        <v>187</v>
      </c>
      <c r="C194" s="42" t="s">
        <v>12</v>
      </c>
      <c r="D194" s="78"/>
      <c r="E194" s="124"/>
      <c r="F194" s="78">
        <f t="shared" ref="F194" si="74">+D194*E194/1000</f>
        <v>0</v>
      </c>
      <c r="G194" s="78">
        <v>339</v>
      </c>
      <c r="H194" s="124">
        <v>4014</v>
      </c>
      <c r="I194" s="78">
        <f t="shared" ref="I194" si="75">+G194*H194/1000</f>
        <v>1360.7460000000001</v>
      </c>
      <c r="J194" s="78">
        <v>286</v>
      </c>
      <c r="K194" s="124">
        <v>4014</v>
      </c>
      <c r="L194" s="78">
        <f t="shared" ref="L194" si="76">+J194*K194/1000</f>
        <v>1148.0039999999999</v>
      </c>
      <c r="M194" s="78">
        <f t="shared" ref="M194" si="77">J194-G194</f>
        <v>-53</v>
      </c>
      <c r="N194" s="172"/>
      <c r="O194" s="78">
        <f t="shared" ref="O194" si="78">L194-I194</f>
        <v>-212.74200000000019</v>
      </c>
      <c r="Q194" s="29">
        <f t="shared" ref="Q194" si="79">+I194/1000</f>
        <v>1.360746</v>
      </c>
    </row>
    <row r="195" spans="1:17" s="29" customFormat="1" ht="40.5" x14ac:dyDescent="0.25">
      <c r="A195" s="42">
        <v>77</v>
      </c>
      <c r="B195" s="156" t="s">
        <v>188</v>
      </c>
      <c r="C195" s="42" t="s">
        <v>12</v>
      </c>
      <c r="D195" s="78"/>
      <c r="E195" s="124"/>
      <c r="F195" s="78">
        <f t="shared" si="73"/>
        <v>0</v>
      </c>
      <c r="G195" s="78">
        <v>24</v>
      </c>
      <c r="H195" s="124">
        <v>1998</v>
      </c>
      <c r="I195" s="78">
        <f t="shared" si="50"/>
        <v>47.951999999999998</v>
      </c>
      <c r="J195" s="78">
        <v>28</v>
      </c>
      <c r="K195" s="124">
        <v>1998</v>
      </c>
      <c r="L195" s="78">
        <f t="shared" si="51"/>
        <v>55.944000000000003</v>
      </c>
      <c r="M195" s="78">
        <f t="shared" si="53"/>
        <v>4</v>
      </c>
      <c r="N195" s="172"/>
      <c r="O195" s="78">
        <f t="shared" si="54"/>
        <v>7.9920000000000044</v>
      </c>
      <c r="Q195" s="29">
        <f t="shared" si="52"/>
        <v>4.7952000000000002E-2</v>
      </c>
    </row>
    <row r="196" spans="1:17" s="29" customFormat="1" ht="40.5" x14ac:dyDescent="0.25">
      <c r="A196" s="42">
        <v>78</v>
      </c>
      <c r="B196" s="156" t="s">
        <v>144</v>
      </c>
      <c r="C196" s="42" t="s">
        <v>12</v>
      </c>
      <c r="D196" s="78"/>
      <c r="E196" s="124"/>
      <c r="F196" s="78">
        <f t="shared" si="73"/>
        <v>0</v>
      </c>
      <c r="G196" s="78">
        <v>4</v>
      </c>
      <c r="H196" s="124">
        <v>6984</v>
      </c>
      <c r="I196" s="78">
        <f t="shared" si="50"/>
        <v>27.936</v>
      </c>
      <c r="J196" s="78">
        <v>2</v>
      </c>
      <c r="K196" s="124">
        <v>6984</v>
      </c>
      <c r="L196" s="78">
        <f t="shared" si="51"/>
        <v>13.968</v>
      </c>
      <c r="M196" s="78">
        <f t="shared" si="53"/>
        <v>-2</v>
      </c>
      <c r="N196" s="172"/>
      <c r="O196" s="78">
        <f t="shared" si="54"/>
        <v>-13.968</v>
      </c>
      <c r="Q196" s="29">
        <f t="shared" si="52"/>
        <v>2.7935999999999999E-2</v>
      </c>
    </row>
    <row r="197" spans="1:17" s="29" customFormat="1" ht="40.5" x14ac:dyDescent="0.25">
      <c r="A197" s="42">
        <v>79</v>
      </c>
      <c r="B197" s="156" t="s">
        <v>189</v>
      </c>
      <c r="C197" s="42" t="s">
        <v>12</v>
      </c>
      <c r="D197" s="78"/>
      <c r="E197" s="124"/>
      <c r="F197" s="78">
        <f t="shared" ref="F197" si="80">+D197*E197/1000</f>
        <v>0</v>
      </c>
      <c r="G197" s="78"/>
      <c r="H197" s="124"/>
      <c r="I197" s="78">
        <f t="shared" ref="I197" si="81">+G197*H197/1000</f>
        <v>0</v>
      </c>
      <c r="J197" s="78">
        <v>6</v>
      </c>
      <c r="K197" s="124">
        <v>3659</v>
      </c>
      <c r="L197" s="78">
        <f t="shared" ref="L197" si="82">+J197*K197/1000</f>
        <v>21.954000000000001</v>
      </c>
      <c r="M197" s="78">
        <f t="shared" ref="M197" si="83">J197-G197</f>
        <v>6</v>
      </c>
      <c r="N197" s="172"/>
      <c r="O197" s="78">
        <f t="shared" ref="O197" si="84">L197-I197</f>
        <v>21.954000000000001</v>
      </c>
      <c r="Q197" s="29">
        <f t="shared" ref="Q197" si="85">+I197/1000</f>
        <v>0</v>
      </c>
    </row>
    <row r="198" spans="1:17" s="29" customFormat="1" ht="40.5" x14ac:dyDescent="0.25">
      <c r="A198" s="42">
        <v>80</v>
      </c>
      <c r="B198" s="156" t="s">
        <v>190</v>
      </c>
      <c r="C198" s="42" t="s">
        <v>12</v>
      </c>
      <c r="D198" s="78"/>
      <c r="E198" s="124"/>
      <c r="F198" s="78">
        <f t="shared" si="73"/>
        <v>0</v>
      </c>
      <c r="G198" s="78">
        <v>288</v>
      </c>
      <c r="H198" s="124">
        <v>3914</v>
      </c>
      <c r="I198" s="78">
        <f t="shared" si="50"/>
        <v>1127.232</v>
      </c>
      <c r="J198" s="78">
        <v>315</v>
      </c>
      <c r="K198" s="124">
        <v>3914</v>
      </c>
      <c r="L198" s="78">
        <f t="shared" si="51"/>
        <v>1232.9100000000001</v>
      </c>
      <c r="M198" s="78">
        <f t="shared" si="53"/>
        <v>27</v>
      </c>
      <c r="N198" s="172"/>
      <c r="O198" s="78">
        <f t="shared" si="54"/>
        <v>105.67800000000011</v>
      </c>
      <c r="Q198" s="29">
        <f t="shared" si="52"/>
        <v>1.127232</v>
      </c>
    </row>
    <row r="199" spans="1:17" s="29" customFormat="1" ht="40.5" x14ac:dyDescent="0.25">
      <c r="A199" s="42">
        <v>81</v>
      </c>
      <c r="B199" s="156" t="s">
        <v>165</v>
      </c>
      <c r="C199" s="42" t="s">
        <v>12</v>
      </c>
      <c r="D199" s="78"/>
      <c r="E199" s="124"/>
      <c r="F199" s="78">
        <f t="shared" si="73"/>
        <v>0</v>
      </c>
      <c r="G199" s="78">
        <v>54</v>
      </c>
      <c r="H199" s="124">
        <v>3433</v>
      </c>
      <c r="I199" s="78">
        <f t="shared" si="50"/>
        <v>185.38200000000001</v>
      </c>
      <c r="J199" s="78">
        <v>55</v>
      </c>
      <c r="K199" s="124">
        <v>3433</v>
      </c>
      <c r="L199" s="78">
        <f t="shared" si="51"/>
        <v>188.815</v>
      </c>
      <c r="M199" s="78">
        <f t="shared" si="53"/>
        <v>1</v>
      </c>
      <c r="N199" s="172"/>
      <c r="O199" s="78">
        <f t="shared" si="54"/>
        <v>3.4329999999999927</v>
      </c>
      <c r="Q199" s="29">
        <f t="shared" si="52"/>
        <v>0.18538199999999999</v>
      </c>
    </row>
    <row r="200" spans="1:17" s="29" customFormat="1" ht="54" x14ac:dyDescent="0.25">
      <c r="A200" s="42">
        <v>82</v>
      </c>
      <c r="B200" s="156" t="s">
        <v>244</v>
      </c>
      <c r="C200" s="42" t="s">
        <v>12</v>
      </c>
      <c r="D200" s="78"/>
      <c r="E200" s="124"/>
      <c r="F200" s="78">
        <f t="shared" si="73"/>
        <v>0</v>
      </c>
      <c r="G200" s="78">
        <v>8</v>
      </c>
      <c r="H200" s="124">
        <v>20790</v>
      </c>
      <c r="I200" s="78">
        <f t="shared" si="50"/>
        <v>166.32</v>
      </c>
      <c r="J200" s="78">
        <v>6</v>
      </c>
      <c r="K200" s="124">
        <v>20790</v>
      </c>
      <c r="L200" s="78">
        <f t="shared" si="51"/>
        <v>124.74</v>
      </c>
      <c r="M200" s="78">
        <f t="shared" si="53"/>
        <v>-2</v>
      </c>
      <c r="N200" s="172"/>
      <c r="O200" s="78">
        <f t="shared" si="54"/>
        <v>-41.58</v>
      </c>
      <c r="Q200" s="29">
        <f t="shared" si="52"/>
        <v>0.16632</v>
      </c>
    </row>
    <row r="201" spans="1:17" s="29" customFormat="1" ht="54" x14ac:dyDescent="0.25">
      <c r="A201" s="42">
        <v>83</v>
      </c>
      <c r="B201" s="156" t="s">
        <v>191</v>
      </c>
      <c r="C201" s="42" t="s">
        <v>12</v>
      </c>
      <c r="D201" s="78"/>
      <c r="E201" s="124"/>
      <c r="F201" s="78">
        <f t="shared" si="73"/>
        <v>0</v>
      </c>
      <c r="G201" s="78">
        <v>300</v>
      </c>
      <c r="H201" s="124">
        <v>7830</v>
      </c>
      <c r="I201" s="78">
        <f t="shared" si="50"/>
        <v>2349</v>
      </c>
      <c r="J201" s="78">
        <v>206</v>
      </c>
      <c r="K201" s="124">
        <v>7830</v>
      </c>
      <c r="L201" s="78">
        <f t="shared" si="51"/>
        <v>1612.98</v>
      </c>
      <c r="M201" s="78">
        <f t="shared" si="53"/>
        <v>-94</v>
      </c>
      <c r="N201" s="172"/>
      <c r="O201" s="78">
        <f t="shared" si="54"/>
        <v>-736.02</v>
      </c>
      <c r="Q201" s="29">
        <f t="shared" si="52"/>
        <v>2.3490000000000002</v>
      </c>
    </row>
    <row r="202" spans="1:17" s="29" customFormat="1" ht="40.5" x14ac:dyDescent="0.25">
      <c r="A202" s="42">
        <v>84</v>
      </c>
      <c r="B202" s="156" t="s">
        <v>192</v>
      </c>
      <c r="C202" s="42" t="s">
        <v>12</v>
      </c>
      <c r="D202" s="78"/>
      <c r="E202" s="124"/>
      <c r="F202" s="78">
        <f t="shared" si="73"/>
        <v>0</v>
      </c>
      <c r="G202" s="78">
        <v>56</v>
      </c>
      <c r="H202" s="124">
        <v>3198</v>
      </c>
      <c r="I202" s="78">
        <f t="shared" si="50"/>
        <v>179.08799999999999</v>
      </c>
      <c r="J202" s="78">
        <v>47</v>
      </c>
      <c r="K202" s="124">
        <v>3198</v>
      </c>
      <c r="L202" s="78">
        <f t="shared" si="51"/>
        <v>150.30600000000001</v>
      </c>
      <c r="M202" s="78">
        <f t="shared" si="53"/>
        <v>-9</v>
      </c>
      <c r="N202" s="172"/>
      <c r="O202" s="78">
        <f t="shared" si="54"/>
        <v>-28.781999999999982</v>
      </c>
      <c r="Q202" s="29">
        <f t="shared" si="52"/>
        <v>0.179088</v>
      </c>
    </row>
    <row r="203" spans="1:17" s="29" customFormat="1" ht="40.5" x14ac:dyDescent="0.25">
      <c r="A203" s="42">
        <v>85</v>
      </c>
      <c r="B203" s="156" t="s">
        <v>193</v>
      </c>
      <c r="C203" s="42" t="s">
        <v>12</v>
      </c>
      <c r="D203" s="78"/>
      <c r="E203" s="124"/>
      <c r="F203" s="78">
        <f t="shared" si="73"/>
        <v>0</v>
      </c>
      <c r="G203" s="78">
        <v>7</v>
      </c>
      <c r="H203" s="124">
        <v>3900</v>
      </c>
      <c r="I203" s="78">
        <f t="shared" si="50"/>
        <v>27.3</v>
      </c>
      <c r="J203" s="78">
        <v>6</v>
      </c>
      <c r="K203" s="124">
        <v>3900</v>
      </c>
      <c r="L203" s="78">
        <f t="shared" si="51"/>
        <v>23.4</v>
      </c>
      <c r="M203" s="78">
        <f t="shared" si="53"/>
        <v>-1</v>
      </c>
      <c r="N203" s="172"/>
      <c r="O203" s="78">
        <f t="shared" si="54"/>
        <v>-3.9000000000000021</v>
      </c>
      <c r="Q203" s="29">
        <f t="shared" si="52"/>
        <v>2.7300000000000001E-2</v>
      </c>
    </row>
    <row r="204" spans="1:17" s="29" customFormat="1" ht="40.5" x14ac:dyDescent="0.25">
      <c r="A204" s="42">
        <v>86</v>
      </c>
      <c r="B204" s="156" t="s">
        <v>194</v>
      </c>
      <c r="C204" s="42" t="s">
        <v>12</v>
      </c>
      <c r="D204" s="78"/>
      <c r="E204" s="124"/>
      <c r="F204" s="78">
        <f t="shared" si="73"/>
        <v>0</v>
      </c>
      <c r="G204" s="78">
        <v>2036</v>
      </c>
      <c r="H204" s="124">
        <v>4800</v>
      </c>
      <c r="I204" s="78">
        <f t="shared" si="50"/>
        <v>9772.7999999999993</v>
      </c>
      <c r="J204" s="78">
        <v>2257</v>
      </c>
      <c r="K204" s="124">
        <v>4800</v>
      </c>
      <c r="L204" s="78">
        <f t="shared" si="51"/>
        <v>10833.6</v>
      </c>
      <c r="M204" s="78">
        <f t="shared" si="53"/>
        <v>221</v>
      </c>
      <c r="N204" s="172"/>
      <c r="O204" s="78">
        <f t="shared" si="54"/>
        <v>1060.8000000000011</v>
      </c>
      <c r="Q204" s="29">
        <f t="shared" si="52"/>
        <v>9.7728000000000002</v>
      </c>
    </row>
    <row r="205" spans="1:17" s="29" customFormat="1" ht="40.5" x14ac:dyDescent="0.25">
      <c r="A205" s="42">
        <v>87</v>
      </c>
      <c r="B205" s="156" t="s">
        <v>245</v>
      </c>
      <c r="C205" s="42" t="s">
        <v>12</v>
      </c>
      <c r="D205" s="78"/>
      <c r="E205" s="124"/>
      <c r="F205" s="78">
        <f t="shared" si="73"/>
        <v>0</v>
      </c>
      <c r="G205" s="78">
        <v>115</v>
      </c>
      <c r="H205" s="124">
        <v>4500</v>
      </c>
      <c r="I205" s="78">
        <f t="shared" si="50"/>
        <v>517.5</v>
      </c>
      <c r="J205" s="78">
        <v>94</v>
      </c>
      <c r="K205" s="124">
        <v>4500</v>
      </c>
      <c r="L205" s="78">
        <f t="shared" si="51"/>
        <v>423</v>
      </c>
      <c r="M205" s="78">
        <f t="shared" si="53"/>
        <v>-21</v>
      </c>
      <c r="N205" s="172"/>
      <c r="O205" s="78">
        <f t="shared" si="54"/>
        <v>-94.5</v>
      </c>
      <c r="Q205" s="29">
        <f t="shared" si="52"/>
        <v>0.51749999999999996</v>
      </c>
    </row>
    <row r="206" spans="1:17" s="29" customFormat="1" ht="67.5" x14ac:dyDescent="0.25">
      <c r="A206" s="42">
        <v>88</v>
      </c>
      <c r="B206" s="156" t="s">
        <v>195</v>
      </c>
      <c r="C206" s="42" t="s">
        <v>12</v>
      </c>
      <c r="D206" s="78"/>
      <c r="E206" s="124"/>
      <c r="F206" s="78">
        <f t="shared" ref="F206" si="86">+D206*E206/1000</f>
        <v>0</v>
      </c>
      <c r="G206" s="78">
        <v>18</v>
      </c>
      <c r="H206" s="124">
        <v>11340</v>
      </c>
      <c r="I206" s="78">
        <f t="shared" ref="I206" si="87">+G206*H206/1000</f>
        <v>204.12</v>
      </c>
      <c r="J206" s="78">
        <v>13</v>
      </c>
      <c r="K206" s="124">
        <v>11340</v>
      </c>
      <c r="L206" s="78">
        <f t="shared" ref="L206" si="88">+J206*K206/1000</f>
        <v>147.41999999999999</v>
      </c>
      <c r="M206" s="78">
        <f t="shared" ref="M206" si="89">J206-G206</f>
        <v>-5</v>
      </c>
      <c r="N206" s="172"/>
      <c r="O206" s="78">
        <f t="shared" ref="O206" si="90">L206-I206</f>
        <v>-56.700000000000017</v>
      </c>
      <c r="Q206" s="29">
        <f t="shared" ref="Q206" si="91">+I206/1000</f>
        <v>0.20412</v>
      </c>
    </row>
    <row r="207" spans="1:17" s="29" customFormat="1" ht="40.5" x14ac:dyDescent="0.25">
      <c r="A207" s="42">
        <v>89</v>
      </c>
      <c r="B207" s="156" t="s">
        <v>166</v>
      </c>
      <c r="C207" s="42" t="s">
        <v>12</v>
      </c>
      <c r="D207" s="78"/>
      <c r="E207" s="124"/>
      <c r="F207" s="78">
        <f t="shared" si="73"/>
        <v>0</v>
      </c>
      <c r="G207" s="78">
        <v>1974</v>
      </c>
      <c r="H207" s="124">
        <v>7200</v>
      </c>
      <c r="I207" s="78">
        <f t="shared" si="50"/>
        <v>14212.8</v>
      </c>
      <c r="J207" s="78">
        <v>2057</v>
      </c>
      <c r="K207" s="124">
        <v>7200</v>
      </c>
      <c r="L207" s="78">
        <f t="shared" si="51"/>
        <v>14810.4</v>
      </c>
      <c r="M207" s="78">
        <f t="shared" si="53"/>
        <v>83</v>
      </c>
      <c r="N207" s="172"/>
      <c r="O207" s="78">
        <f t="shared" si="54"/>
        <v>597.60000000000036</v>
      </c>
      <c r="Q207" s="29">
        <f t="shared" si="52"/>
        <v>14.2128</v>
      </c>
    </row>
    <row r="208" spans="1:17" s="29" customFormat="1" ht="40.5" x14ac:dyDescent="0.25">
      <c r="A208" s="42">
        <v>90</v>
      </c>
      <c r="B208" s="156" t="s">
        <v>167</v>
      </c>
      <c r="C208" s="42" t="s">
        <v>12</v>
      </c>
      <c r="D208" s="78"/>
      <c r="E208" s="124"/>
      <c r="F208" s="78">
        <f t="shared" ref="F208" si="92">+D208*E208/1000</f>
        <v>0</v>
      </c>
      <c r="G208" s="78">
        <v>35</v>
      </c>
      <c r="H208" s="124">
        <v>14988</v>
      </c>
      <c r="I208" s="78">
        <f t="shared" si="50"/>
        <v>524.58000000000004</v>
      </c>
      <c r="J208" s="78">
        <v>24</v>
      </c>
      <c r="K208" s="124">
        <v>14988</v>
      </c>
      <c r="L208" s="78">
        <f t="shared" si="51"/>
        <v>359.71199999999999</v>
      </c>
      <c r="M208" s="78">
        <f t="shared" si="53"/>
        <v>-11</v>
      </c>
      <c r="N208" s="172"/>
      <c r="O208" s="78">
        <f t="shared" si="54"/>
        <v>-164.86800000000005</v>
      </c>
      <c r="Q208" s="29">
        <f t="shared" si="52"/>
        <v>0.52458000000000005</v>
      </c>
    </row>
    <row r="209" spans="1:17" s="29" customFormat="1" ht="40.5" x14ac:dyDescent="0.25">
      <c r="A209" s="42">
        <v>91</v>
      </c>
      <c r="B209" s="156" t="s">
        <v>196</v>
      </c>
      <c r="C209" s="42" t="s">
        <v>12</v>
      </c>
      <c r="D209" s="78"/>
      <c r="E209" s="124"/>
      <c r="F209" s="78">
        <f t="shared" si="73"/>
        <v>0</v>
      </c>
      <c r="G209" s="78">
        <v>1769</v>
      </c>
      <c r="H209" s="124">
        <v>11760</v>
      </c>
      <c r="I209" s="78">
        <f t="shared" ref="I209:I215" si="93">+G209*H209/1000</f>
        <v>20803.439999999999</v>
      </c>
      <c r="J209" s="78">
        <v>1690</v>
      </c>
      <c r="K209" s="124">
        <v>11760</v>
      </c>
      <c r="L209" s="78">
        <f t="shared" ref="L209:L215" si="94">+J209*K209/1000</f>
        <v>19874.400000000001</v>
      </c>
      <c r="M209" s="78">
        <f t="shared" ref="M209:M215" si="95">J209-G209</f>
        <v>-79</v>
      </c>
      <c r="N209" s="172"/>
      <c r="O209" s="78">
        <f t="shared" ref="O209:O215" si="96">L209-I209</f>
        <v>-929.03999999999724</v>
      </c>
      <c r="Q209" s="29">
        <f t="shared" ref="Q209:Q215" si="97">+I209/1000</f>
        <v>20.803439999999998</v>
      </c>
    </row>
    <row r="210" spans="1:17" s="29" customFormat="1" ht="40.5" x14ac:dyDescent="0.25">
      <c r="A210" s="42">
        <v>92</v>
      </c>
      <c r="B210" s="156" t="s">
        <v>327</v>
      </c>
      <c r="C210" s="42" t="s">
        <v>12</v>
      </c>
      <c r="D210" s="78"/>
      <c r="E210" s="124"/>
      <c r="F210" s="78">
        <f t="shared" si="73"/>
        <v>0</v>
      </c>
      <c r="G210" s="78">
        <v>19</v>
      </c>
      <c r="H210" s="124">
        <v>10680</v>
      </c>
      <c r="I210" s="78">
        <f t="shared" si="93"/>
        <v>202.92</v>
      </c>
      <c r="J210" s="78">
        <v>17</v>
      </c>
      <c r="K210" s="124">
        <v>10680</v>
      </c>
      <c r="L210" s="78">
        <f t="shared" si="94"/>
        <v>181.56</v>
      </c>
      <c r="M210" s="78">
        <f t="shared" si="95"/>
        <v>-2</v>
      </c>
      <c r="N210" s="172"/>
      <c r="O210" s="78">
        <f t="shared" si="96"/>
        <v>-21.359999999999985</v>
      </c>
      <c r="Q210" s="29">
        <f t="shared" si="97"/>
        <v>0.20291999999999999</v>
      </c>
    </row>
    <row r="211" spans="1:17" s="29" customFormat="1" ht="54" x14ac:dyDescent="0.25">
      <c r="A211" s="42">
        <v>93</v>
      </c>
      <c r="B211" s="156" t="s">
        <v>328</v>
      </c>
      <c r="C211" s="42" t="s">
        <v>12</v>
      </c>
      <c r="D211" s="78"/>
      <c r="E211" s="124"/>
      <c r="F211" s="78">
        <f t="shared" si="73"/>
        <v>0</v>
      </c>
      <c r="G211" s="78">
        <v>25</v>
      </c>
      <c r="H211" s="124">
        <v>21480</v>
      </c>
      <c r="I211" s="78">
        <f t="shared" si="93"/>
        <v>537</v>
      </c>
      <c r="J211" s="78">
        <v>25</v>
      </c>
      <c r="K211" s="124">
        <v>21480</v>
      </c>
      <c r="L211" s="78">
        <f t="shared" si="94"/>
        <v>537</v>
      </c>
      <c r="M211" s="78">
        <f t="shared" si="95"/>
        <v>0</v>
      </c>
      <c r="N211" s="172"/>
      <c r="O211" s="78">
        <f t="shared" si="96"/>
        <v>0</v>
      </c>
      <c r="Q211" s="29">
        <f t="shared" si="97"/>
        <v>0.53700000000000003</v>
      </c>
    </row>
    <row r="212" spans="1:17" s="29" customFormat="1" ht="40.5" x14ac:dyDescent="0.25">
      <c r="A212" s="42">
        <v>94</v>
      </c>
      <c r="B212" s="156" t="s">
        <v>329</v>
      </c>
      <c r="C212" s="42" t="s">
        <v>12</v>
      </c>
      <c r="D212" s="78"/>
      <c r="E212" s="124"/>
      <c r="F212" s="78">
        <f t="shared" si="73"/>
        <v>0</v>
      </c>
      <c r="G212" s="78">
        <v>4</v>
      </c>
      <c r="H212" s="124">
        <v>10788</v>
      </c>
      <c r="I212" s="78">
        <f t="shared" si="93"/>
        <v>43.152000000000001</v>
      </c>
      <c r="J212" s="78">
        <v>2</v>
      </c>
      <c r="K212" s="124">
        <v>10788</v>
      </c>
      <c r="L212" s="78">
        <f t="shared" si="94"/>
        <v>21.576000000000001</v>
      </c>
      <c r="M212" s="78">
        <f t="shared" si="95"/>
        <v>-2</v>
      </c>
      <c r="N212" s="172"/>
      <c r="O212" s="78">
        <f t="shared" si="96"/>
        <v>-21.576000000000001</v>
      </c>
      <c r="Q212" s="29">
        <f t="shared" si="97"/>
        <v>4.3152000000000003E-2</v>
      </c>
    </row>
    <row r="213" spans="1:17" s="29" customFormat="1" ht="54" x14ac:dyDescent="0.25">
      <c r="A213" s="42">
        <v>95</v>
      </c>
      <c r="B213" s="156" t="s">
        <v>197</v>
      </c>
      <c r="C213" s="42" t="s">
        <v>12</v>
      </c>
      <c r="D213" s="78"/>
      <c r="E213" s="124"/>
      <c r="F213" s="78">
        <f t="shared" ref="F213" si="98">+D213*E213/1000</f>
        <v>0</v>
      </c>
      <c r="G213" s="78">
        <v>921</v>
      </c>
      <c r="H213" s="124">
        <v>540</v>
      </c>
      <c r="I213" s="78">
        <f t="shared" ref="I213" si="99">+G213*H213/1000</f>
        <v>497.34</v>
      </c>
      <c r="J213" s="78">
        <v>816</v>
      </c>
      <c r="K213" s="124">
        <v>540</v>
      </c>
      <c r="L213" s="78">
        <f t="shared" ref="L213" si="100">+J213*K213/1000</f>
        <v>440.64</v>
      </c>
      <c r="M213" s="78">
        <f t="shared" ref="M213" si="101">J213-G213</f>
        <v>-105</v>
      </c>
      <c r="N213" s="172"/>
      <c r="O213" s="78">
        <f t="shared" ref="O213" si="102">L213-I213</f>
        <v>-56.699999999999989</v>
      </c>
      <c r="Q213" s="29">
        <f t="shared" ref="Q213" si="103">+I213/1000</f>
        <v>0.49733999999999995</v>
      </c>
    </row>
    <row r="214" spans="1:17" s="29" customFormat="1" ht="54" x14ac:dyDescent="0.25">
      <c r="A214" s="42">
        <v>96</v>
      </c>
      <c r="B214" s="156" t="s">
        <v>198</v>
      </c>
      <c r="C214" s="42" t="s">
        <v>12</v>
      </c>
      <c r="D214" s="78"/>
      <c r="E214" s="124"/>
      <c r="F214" s="78">
        <f t="shared" si="73"/>
        <v>0</v>
      </c>
      <c r="G214" s="78">
        <v>824</v>
      </c>
      <c r="H214" s="124">
        <v>672</v>
      </c>
      <c r="I214" s="78">
        <f t="shared" si="93"/>
        <v>553.72799999999995</v>
      </c>
      <c r="J214" s="78">
        <v>936</v>
      </c>
      <c r="K214" s="124">
        <v>672</v>
      </c>
      <c r="L214" s="78">
        <f t="shared" si="94"/>
        <v>628.99199999999996</v>
      </c>
      <c r="M214" s="78">
        <f t="shared" si="95"/>
        <v>112</v>
      </c>
      <c r="N214" s="172"/>
      <c r="O214" s="78">
        <f t="shared" si="96"/>
        <v>75.26400000000001</v>
      </c>
      <c r="Q214" s="29">
        <f t="shared" si="97"/>
        <v>0.553728</v>
      </c>
    </row>
    <row r="215" spans="1:17" s="29" customFormat="1" ht="27" x14ac:dyDescent="0.25">
      <c r="A215" s="42">
        <v>97</v>
      </c>
      <c r="B215" s="156" t="s">
        <v>95</v>
      </c>
      <c r="C215" s="42" t="s">
        <v>12</v>
      </c>
      <c r="D215" s="78"/>
      <c r="E215" s="124"/>
      <c r="F215" s="78">
        <f t="shared" si="73"/>
        <v>0</v>
      </c>
      <c r="G215" s="78">
        <v>672</v>
      </c>
      <c r="H215" s="124">
        <v>9000</v>
      </c>
      <c r="I215" s="78">
        <f t="shared" si="93"/>
        <v>6048</v>
      </c>
      <c r="J215" s="78">
        <v>680</v>
      </c>
      <c r="K215" s="124">
        <v>9000</v>
      </c>
      <c r="L215" s="78">
        <f t="shared" si="94"/>
        <v>6120</v>
      </c>
      <c r="M215" s="78">
        <f t="shared" si="95"/>
        <v>8</v>
      </c>
      <c r="N215" s="172"/>
      <c r="O215" s="78">
        <f t="shared" si="96"/>
        <v>72</v>
      </c>
      <c r="Q215" s="29">
        <f t="shared" si="97"/>
        <v>6.048</v>
      </c>
    </row>
    <row r="216" spans="1:17" s="29" customFormat="1" x14ac:dyDescent="0.25">
      <c r="A216" s="42">
        <v>98</v>
      </c>
      <c r="B216" s="156" t="s">
        <v>344</v>
      </c>
      <c r="C216" s="42" t="s">
        <v>12</v>
      </c>
      <c r="D216" s="78"/>
      <c r="E216" s="124"/>
      <c r="F216" s="78">
        <f t="shared" si="73"/>
        <v>0</v>
      </c>
      <c r="G216" s="78"/>
      <c r="H216" s="124"/>
      <c r="I216" s="78">
        <f t="shared" ref="I216:I219" si="104">+G216*H216/1000</f>
        <v>0</v>
      </c>
      <c r="J216" s="78">
        <v>22</v>
      </c>
      <c r="K216" s="124">
        <v>15000</v>
      </c>
      <c r="L216" s="78">
        <f t="shared" ref="L216:L219" si="105">+J216*K216/1000</f>
        <v>330</v>
      </c>
      <c r="M216" s="78">
        <f t="shared" ref="M216:M219" si="106">J216-G216</f>
        <v>22</v>
      </c>
      <c r="N216" s="172"/>
      <c r="O216" s="78">
        <f t="shared" ref="O216:O219" si="107">L216-I216</f>
        <v>330</v>
      </c>
    </row>
    <row r="217" spans="1:17" s="29" customFormat="1" x14ac:dyDescent="0.25">
      <c r="A217" s="42">
        <v>99</v>
      </c>
      <c r="B217" s="156" t="s">
        <v>345</v>
      </c>
      <c r="C217" s="42" t="s">
        <v>12</v>
      </c>
      <c r="D217" s="78"/>
      <c r="E217" s="124"/>
      <c r="F217" s="78">
        <f t="shared" si="73"/>
        <v>0</v>
      </c>
      <c r="G217" s="78"/>
      <c r="H217" s="124"/>
      <c r="I217" s="78">
        <f t="shared" si="104"/>
        <v>0</v>
      </c>
      <c r="J217" s="78">
        <v>6</v>
      </c>
      <c r="K217" s="124">
        <v>17000</v>
      </c>
      <c r="L217" s="78">
        <f t="shared" si="105"/>
        <v>102</v>
      </c>
      <c r="M217" s="78">
        <f t="shared" si="106"/>
        <v>6</v>
      </c>
      <c r="N217" s="172"/>
      <c r="O217" s="78">
        <f t="shared" si="107"/>
        <v>102</v>
      </c>
    </row>
    <row r="218" spans="1:17" s="29" customFormat="1" x14ac:dyDescent="0.25">
      <c r="A218" s="42">
        <v>100</v>
      </c>
      <c r="B218" s="156" t="s">
        <v>346</v>
      </c>
      <c r="C218" s="42" t="s">
        <v>12</v>
      </c>
      <c r="D218" s="78"/>
      <c r="E218" s="124"/>
      <c r="F218" s="78">
        <f t="shared" si="73"/>
        <v>0</v>
      </c>
      <c r="G218" s="78"/>
      <c r="H218" s="124"/>
      <c r="I218" s="78">
        <f t="shared" si="104"/>
        <v>0</v>
      </c>
      <c r="J218" s="78">
        <v>22</v>
      </c>
      <c r="K218" s="124">
        <v>1000</v>
      </c>
      <c r="L218" s="78">
        <f t="shared" si="105"/>
        <v>22</v>
      </c>
      <c r="M218" s="78">
        <f t="shared" si="106"/>
        <v>22</v>
      </c>
      <c r="N218" s="172"/>
      <c r="O218" s="78">
        <f t="shared" si="107"/>
        <v>22</v>
      </c>
      <c r="Q218" s="29">
        <f t="shared" ref="Q218:Q219" si="108">+I218/1000</f>
        <v>0</v>
      </c>
    </row>
    <row r="219" spans="1:17" s="29" customFormat="1" x14ac:dyDescent="0.25">
      <c r="A219" s="42">
        <v>101</v>
      </c>
      <c r="B219" s="156" t="s">
        <v>347</v>
      </c>
      <c r="C219" s="42" t="s">
        <v>12</v>
      </c>
      <c r="D219" s="78"/>
      <c r="E219" s="124"/>
      <c r="F219" s="78">
        <f t="shared" si="73"/>
        <v>0</v>
      </c>
      <c r="G219" s="78"/>
      <c r="H219" s="124"/>
      <c r="I219" s="78">
        <f t="shared" si="104"/>
        <v>0</v>
      </c>
      <c r="J219" s="78">
        <v>22</v>
      </c>
      <c r="K219" s="124">
        <v>500</v>
      </c>
      <c r="L219" s="78">
        <f t="shared" si="105"/>
        <v>11</v>
      </c>
      <c r="M219" s="78">
        <f t="shared" si="106"/>
        <v>22</v>
      </c>
      <c r="N219" s="172"/>
      <c r="O219" s="78">
        <f t="shared" si="107"/>
        <v>11</v>
      </c>
      <c r="Q219" s="29">
        <f t="shared" si="108"/>
        <v>0</v>
      </c>
    </row>
    <row r="220" spans="1:17" s="29" customFormat="1" x14ac:dyDescent="0.25">
      <c r="A220" s="42">
        <v>102</v>
      </c>
      <c r="B220" s="156" t="s">
        <v>348</v>
      </c>
      <c r="C220" s="42" t="s">
        <v>12</v>
      </c>
      <c r="D220" s="78"/>
      <c r="E220" s="124"/>
      <c r="F220" s="78">
        <f>+D220*E220/1000</f>
        <v>0</v>
      </c>
      <c r="G220" s="78"/>
      <c r="H220" s="124"/>
      <c r="I220" s="78">
        <f>+G220*H220/1000</f>
        <v>0</v>
      </c>
      <c r="J220" s="78">
        <v>6</v>
      </c>
      <c r="K220" s="124">
        <v>5000</v>
      </c>
      <c r="L220" s="78">
        <f>+J220*K220/1000</f>
        <v>30</v>
      </c>
      <c r="M220" s="78">
        <f>J220-G220</f>
        <v>6</v>
      </c>
      <c r="N220" s="172"/>
      <c r="O220" s="78">
        <f>L220-I220</f>
        <v>30</v>
      </c>
      <c r="Q220" s="29">
        <f>+I220/1000</f>
        <v>0</v>
      </c>
    </row>
    <row r="221" spans="1:17" s="29" customFormat="1" ht="27" x14ac:dyDescent="0.25">
      <c r="A221" s="42">
        <v>103</v>
      </c>
      <c r="B221" s="156" t="s">
        <v>349</v>
      </c>
      <c r="C221" s="42" t="s">
        <v>12</v>
      </c>
      <c r="D221" s="78"/>
      <c r="E221" s="124"/>
      <c r="F221" s="78">
        <f>+D221*E221/1000</f>
        <v>0</v>
      </c>
      <c r="G221" s="78"/>
      <c r="H221" s="124"/>
      <c r="I221" s="78">
        <f>+G221*H221/1000</f>
        <v>0</v>
      </c>
      <c r="J221" s="78">
        <v>9</v>
      </c>
      <c r="K221" s="124">
        <v>14700</v>
      </c>
      <c r="L221" s="78">
        <f>+J221*K221/1000</f>
        <v>132.30000000000001</v>
      </c>
      <c r="M221" s="78">
        <f>J221-G221</f>
        <v>9</v>
      </c>
      <c r="N221" s="172"/>
      <c r="O221" s="78">
        <f>L221-I221</f>
        <v>132.30000000000001</v>
      </c>
      <c r="Q221" s="29">
        <f>+I221/1000</f>
        <v>0</v>
      </c>
    </row>
    <row r="222" spans="1:17" s="29" customFormat="1" x14ac:dyDescent="0.25">
      <c r="A222" s="42">
        <v>104</v>
      </c>
      <c r="B222" s="156" t="s">
        <v>350</v>
      </c>
      <c r="C222" s="42" t="s">
        <v>12</v>
      </c>
      <c r="D222" s="78"/>
      <c r="E222" s="124"/>
      <c r="F222" s="78">
        <f>+D222*E222/1000</f>
        <v>0</v>
      </c>
      <c r="G222" s="78"/>
      <c r="H222" s="124"/>
      <c r="I222" s="78">
        <f>+G222*H222/1000</f>
        <v>0</v>
      </c>
      <c r="J222" s="78">
        <v>6</v>
      </c>
      <c r="K222" s="124">
        <v>20000</v>
      </c>
      <c r="L222" s="78">
        <f>+J222*K222/1000</f>
        <v>120</v>
      </c>
      <c r="M222" s="78">
        <f>J222-G222</f>
        <v>6</v>
      </c>
      <c r="N222" s="172"/>
      <c r="O222" s="78">
        <f>L222-I222</f>
        <v>120</v>
      </c>
      <c r="Q222" s="29">
        <f>+I222/1000</f>
        <v>0</v>
      </c>
    </row>
    <row r="223" spans="1:17" s="29" customFormat="1" ht="27" x14ac:dyDescent="0.25">
      <c r="A223" s="42">
        <v>105</v>
      </c>
      <c r="B223" s="156" t="s">
        <v>351</v>
      </c>
      <c r="C223" s="42" t="s">
        <v>12</v>
      </c>
      <c r="D223" s="78"/>
      <c r="E223" s="124"/>
      <c r="F223" s="78">
        <f t="shared" ref="F223:F225" si="109">+D223*E223/1000</f>
        <v>0</v>
      </c>
      <c r="G223" s="78"/>
      <c r="H223" s="124"/>
      <c r="I223" s="78">
        <f t="shared" ref="I223" si="110">+G223*H223/1000</f>
        <v>0</v>
      </c>
      <c r="J223" s="78">
        <v>3</v>
      </c>
      <c r="K223" s="124">
        <v>8610</v>
      </c>
      <c r="L223" s="78">
        <f t="shared" ref="L223" si="111">+J223*K223/1000</f>
        <v>25.83</v>
      </c>
      <c r="M223" s="78">
        <f t="shared" ref="M223" si="112">J223-G223</f>
        <v>3</v>
      </c>
      <c r="N223" s="172"/>
      <c r="O223" s="78">
        <f t="shared" ref="O223" si="113">L223-I223</f>
        <v>25.83</v>
      </c>
      <c r="Q223" s="29">
        <f t="shared" ref="Q223" si="114">+I223/1000</f>
        <v>0</v>
      </c>
    </row>
    <row r="224" spans="1:17" s="29" customFormat="1" x14ac:dyDescent="0.25">
      <c r="A224" s="42">
        <v>106</v>
      </c>
      <c r="B224" s="156"/>
      <c r="C224" s="42" t="s">
        <v>12</v>
      </c>
      <c r="D224" s="78"/>
      <c r="E224" s="124"/>
      <c r="F224" s="78">
        <f t="shared" si="109"/>
        <v>0</v>
      </c>
      <c r="G224" s="78"/>
      <c r="H224" s="124"/>
      <c r="I224" s="78">
        <f t="shared" ref="I224" si="115">+G224*H224/1000</f>
        <v>0</v>
      </c>
      <c r="J224" s="78"/>
      <c r="K224" s="124"/>
      <c r="L224" s="78">
        <f t="shared" ref="L224" si="116">+J224*K224/1000</f>
        <v>0</v>
      </c>
      <c r="M224" s="78">
        <f t="shared" ref="M224" si="117">J224-G224</f>
        <v>0</v>
      </c>
      <c r="N224" s="172"/>
      <c r="O224" s="78">
        <f t="shared" ref="O224" si="118">L224-I224</f>
        <v>0</v>
      </c>
      <c r="Q224" s="29">
        <f t="shared" ref="Q224" si="119">+I224/1000</f>
        <v>0</v>
      </c>
    </row>
    <row r="225" spans="1:17" s="29" customFormat="1" x14ac:dyDescent="0.25">
      <c r="A225" s="42">
        <v>107</v>
      </c>
      <c r="B225" s="156"/>
      <c r="C225" s="42" t="s">
        <v>12</v>
      </c>
      <c r="D225" s="78"/>
      <c r="E225" s="124"/>
      <c r="F225" s="78">
        <f t="shared" si="109"/>
        <v>0</v>
      </c>
      <c r="G225" s="78"/>
      <c r="H225" s="124"/>
      <c r="I225" s="78">
        <f t="shared" si="50"/>
        <v>0</v>
      </c>
      <c r="J225" s="78"/>
      <c r="K225" s="124"/>
      <c r="L225" s="78">
        <f t="shared" si="51"/>
        <v>0</v>
      </c>
      <c r="M225" s="78">
        <f t="shared" si="53"/>
        <v>0</v>
      </c>
      <c r="N225" s="172"/>
      <c r="O225" s="78">
        <f t="shared" si="54"/>
        <v>0</v>
      </c>
      <c r="Q225" s="29">
        <f t="shared" si="52"/>
        <v>0</v>
      </c>
    </row>
    <row r="226" spans="1:17" s="29" customFormat="1" x14ac:dyDescent="0.25">
      <c r="A226" s="42">
        <v>108</v>
      </c>
      <c r="B226" s="156"/>
      <c r="C226" s="42" t="s">
        <v>12</v>
      </c>
      <c r="D226" s="78"/>
      <c r="E226" s="124"/>
      <c r="F226" s="78">
        <f>+D226*E226/1000</f>
        <v>0</v>
      </c>
      <c r="G226" s="78"/>
      <c r="H226" s="124"/>
      <c r="I226" s="78">
        <f>+G226*H226/1000</f>
        <v>0</v>
      </c>
      <c r="J226" s="78"/>
      <c r="K226" s="124"/>
      <c r="L226" s="78">
        <f>+J226*K226/1000</f>
        <v>0</v>
      </c>
      <c r="M226" s="78">
        <f>J226-G226</f>
        <v>0</v>
      </c>
      <c r="N226" s="172"/>
      <c r="O226" s="78">
        <f>L226-I226</f>
        <v>0</v>
      </c>
      <c r="Q226" s="29">
        <f>+I226/1000</f>
        <v>0</v>
      </c>
    </row>
    <row r="227" spans="1:17" s="29" customFormat="1" ht="14.25" x14ac:dyDescent="0.25">
      <c r="A227" s="168"/>
      <c r="B227" s="36" t="s">
        <v>96</v>
      </c>
      <c r="C227" s="76"/>
      <c r="D227" s="144"/>
      <c r="E227" s="144"/>
      <c r="F227" s="77">
        <f>SUM(F228:F250)</f>
        <v>0</v>
      </c>
      <c r="G227" s="144"/>
      <c r="H227" s="144"/>
      <c r="I227" s="77">
        <f>SUM(I228:I250)</f>
        <v>76760.640799999994</v>
      </c>
      <c r="J227" s="77"/>
      <c r="K227" s="144"/>
      <c r="L227" s="77">
        <f>SUM(L228:L250)</f>
        <v>65794.64</v>
      </c>
      <c r="M227" s="77">
        <f t="shared" ref="M227" si="120">J227-G227</f>
        <v>0</v>
      </c>
      <c r="N227" s="144"/>
      <c r="O227" s="77">
        <f t="shared" ref="O227" si="121">L227-I227</f>
        <v>-10966.000799999994</v>
      </c>
      <c r="Q227" s="29">
        <f t="shared" si="52"/>
        <v>76.76064079999999</v>
      </c>
    </row>
    <row r="228" spans="1:17" s="29" customFormat="1" x14ac:dyDescent="0.25">
      <c r="A228" s="42">
        <v>1</v>
      </c>
      <c r="B228" s="156" t="s">
        <v>199</v>
      </c>
      <c r="C228" s="42" t="s">
        <v>12</v>
      </c>
      <c r="D228" s="78"/>
      <c r="E228" s="124"/>
      <c r="F228" s="78">
        <f t="shared" ref="F228:F241" si="122">+D228*E228/1000</f>
        <v>0</v>
      </c>
      <c r="G228" s="78"/>
      <c r="H228" s="124"/>
      <c r="I228" s="78">
        <f t="shared" si="50"/>
        <v>0</v>
      </c>
      <c r="J228" s="78">
        <v>22</v>
      </c>
      <c r="K228" s="124">
        <v>15000</v>
      </c>
      <c r="L228" s="78">
        <f t="shared" ref="L228:L238" si="123">+J228*K228/1000</f>
        <v>330</v>
      </c>
      <c r="M228" s="78">
        <f t="shared" ref="M228:M238" si="124">J228-G228</f>
        <v>22</v>
      </c>
      <c r="N228" s="172"/>
      <c r="O228" s="78">
        <f t="shared" ref="O228:O238" si="125">L228-I228</f>
        <v>330</v>
      </c>
      <c r="Q228" s="29">
        <f t="shared" si="52"/>
        <v>0</v>
      </c>
    </row>
    <row r="229" spans="1:17" s="29" customFormat="1" ht="27" x14ac:dyDescent="0.25">
      <c r="A229" s="42">
        <v>2</v>
      </c>
      <c r="B229" s="156" t="s">
        <v>97</v>
      </c>
      <c r="C229" s="42" t="s">
        <v>12</v>
      </c>
      <c r="D229" s="78"/>
      <c r="E229" s="124"/>
      <c r="F229" s="78">
        <f t="shared" si="122"/>
        <v>0</v>
      </c>
      <c r="G229" s="78">
        <v>102</v>
      </c>
      <c r="H229" s="124">
        <v>71864</v>
      </c>
      <c r="I229" s="78">
        <f t="shared" si="50"/>
        <v>7330.1279999999997</v>
      </c>
      <c r="J229" s="78">
        <v>64</v>
      </c>
      <c r="K229" s="124">
        <v>71864</v>
      </c>
      <c r="L229" s="78">
        <f t="shared" si="123"/>
        <v>4599.2960000000003</v>
      </c>
      <c r="M229" s="78">
        <f t="shared" si="124"/>
        <v>-38</v>
      </c>
      <c r="N229" s="172"/>
      <c r="O229" s="78">
        <f t="shared" si="125"/>
        <v>-2730.8319999999994</v>
      </c>
      <c r="Q229" s="29">
        <f t="shared" si="52"/>
        <v>7.3301279999999993</v>
      </c>
    </row>
    <row r="230" spans="1:17" s="29" customFormat="1" x14ac:dyDescent="0.25">
      <c r="A230" s="42">
        <v>3</v>
      </c>
      <c r="B230" s="156" t="s">
        <v>145</v>
      </c>
      <c r="C230" s="42" t="s">
        <v>12</v>
      </c>
      <c r="D230" s="78"/>
      <c r="E230" s="124"/>
      <c r="F230" s="78">
        <f t="shared" si="122"/>
        <v>0</v>
      </c>
      <c r="G230" s="78">
        <v>1200.28</v>
      </c>
      <c r="H230" s="124">
        <v>1810</v>
      </c>
      <c r="I230" s="78">
        <f t="shared" si="50"/>
        <v>2172.5067999999997</v>
      </c>
      <c r="J230" s="78">
        <v>623</v>
      </c>
      <c r="K230" s="124">
        <v>1810</v>
      </c>
      <c r="L230" s="78">
        <f t="shared" si="123"/>
        <v>1127.6300000000001</v>
      </c>
      <c r="M230" s="78">
        <f t="shared" ref="M230" si="126">J230-G230</f>
        <v>-577.28</v>
      </c>
      <c r="N230" s="172"/>
      <c r="O230" s="78">
        <f t="shared" ref="O230" si="127">L230-I230</f>
        <v>-1044.8767999999995</v>
      </c>
      <c r="Q230" s="29">
        <f t="shared" si="52"/>
        <v>2.1725067999999998</v>
      </c>
    </row>
    <row r="231" spans="1:17" s="29" customFormat="1" x14ac:dyDescent="0.25">
      <c r="A231" s="42">
        <v>4</v>
      </c>
      <c r="B231" s="65" t="s">
        <v>146</v>
      </c>
      <c r="C231" s="42" t="s">
        <v>12</v>
      </c>
      <c r="D231" s="78"/>
      <c r="E231" s="124"/>
      <c r="F231" s="78">
        <f t="shared" si="122"/>
        <v>0</v>
      </c>
      <c r="G231" s="78">
        <v>262</v>
      </c>
      <c r="H231" s="124">
        <v>3231</v>
      </c>
      <c r="I231" s="78">
        <f t="shared" si="50"/>
        <v>846.52200000000005</v>
      </c>
      <c r="J231" s="78">
        <v>130</v>
      </c>
      <c r="K231" s="124">
        <v>3231</v>
      </c>
      <c r="L231" s="78">
        <f t="shared" si="123"/>
        <v>420.03</v>
      </c>
      <c r="M231" s="78">
        <f t="shared" si="124"/>
        <v>-132</v>
      </c>
      <c r="N231" s="172"/>
      <c r="O231" s="78">
        <f t="shared" si="125"/>
        <v>-426.49200000000008</v>
      </c>
      <c r="Q231" s="29">
        <f t="shared" si="52"/>
        <v>0.846522</v>
      </c>
    </row>
    <row r="232" spans="1:17" s="29" customFormat="1" x14ac:dyDescent="0.25">
      <c r="A232" s="42">
        <v>5</v>
      </c>
      <c r="B232" s="65" t="s">
        <v>147</v>
      </c>
      <c r="C232" s="42" t="s">
        <v>12</v>
      </c>
      <c r="D232" s="78"/>
      <c r="E232" s="124"/>
      <c r="F232" s="78">
        <f t="shared" si="122"/>
        <v>0</v>
      </c>
      <c r="G232" s="78">
        <v>2072</v>
      </c>
      <c r="H232" s="124">
        <v>11383</v>
      </c>
      <c r="I232" s="78">
        <f t="shared" ref="I232:I238" si="128">+G232*H232/1000</f>
        <v>23585.576000000001</v>
      </c>
      <c r="J232" s="78">
        <v>1246</v>
      </c>
      <c r="K232" s="124">
        <v>11383</v>
      </c>
      <c r="L232" s="78">
        <f t="shared" si="123"/>
        <v>14183.218000000001</v>
      </c>
      <c r="M232" s="78">
        <f t="shared" si="124"/>
        <v>-826</v>
      </c>
      <c r="N232" s="172"/>
      <c r="O232" s="78">
        <f t="shared" si="125"/>
        <v>-9402.3580000000002</v>
      </c>
      <c r="Q232" s="29">
        <f t="shared" si="52"/>
        <v>23.585576</v>
      </c>
    </row>
    <row r="233" spans="1:17" s="29" customFormat="1" x14ac:dyDescent="0.25">
      <c r="A233" s="42">
        <v>6</v>
      </c>
      <c r="B233" s="65" t="s">
        <v>148</v>
      </c>
      <c r="C233" s="42" t="s">
        <v>12</v>
      </c>
      <c r="D233" s="78"/>
      <c r="E233" s="124"/>
      <c r="F233" s="78">
        <f t="shared" si="122"/>
        <v>0</v>
      </c>
      <c r="G233" s="78">
        <v>260</v>
      </c>
      <c r="H233" s="124">
        <v>11499</v>
      </c>
      <c r="I233" s="78">
        <f t="shared" si="128"/>
        <v>2989.74</v>
      </c>
      <c r="J233" s="78">
        <v>130</v>
      </c>
      <c r="K233" s="124">
        <v>11499</v>
      </c>
      <c r="L233" s="78">
        <f t="shared" si="123"/>
        <v>1494.87</v>
      </c>
      <c r="M233" s="78">
        <f t="shared" si="124"/>
        <v>-130</v>
      </c>
      <c r="N233" s="172"/>
      <c r="O233" s="78">
        <f t="shared" si="125"/>
        <v>-1494.87</v>
      </c>
      <c r="Q233" s="29">
        <f t="shared" si="52"/>
        <v>2.9897399999999998</v>
      </c>
    </row>
    <row r="234" spans="1:17" s="29" customFormat="1" x14ac:dyDescent="0.25">
      <c r="A234" s="42">
        <v>7</v>
      </c>
      <c r="B234" s="65" t="s">
        <v>127</v>
      </c>
      <c r="C234" s="42" t="s">
        <v>12</v>
      </c>
      <c r="D234" s="78"/>
      <c r="E234" s="124"/>
      <c r="F234" s="78">
        <f>+D234*E234/1000</f>
        <v>0</v>
      </c>
      <c r="G234" s="78">
        <v>260</v>
      </c>
      <c r="H234" s="124">
        <v>5103</v>
      </c>
      <c r="I234" s="78">
        <f>+G234*H234/1000</f>
        <v>1326.78</v>
      </c>
      <c r="J234" s="78">
        <v>130</v>
      </c>
      <c r="K234" s="124">
        <v>5103</v>
      </c>
      <c r="L234" s="78">
        <f>+J234*K234/1000</f>
        <v>663.39</v>
      </c>
      <c r="M234" s="78">
        <f>J234-G234</f>
        <v>-130</v>
      </c>
      <c r="N234" s="172"/>
      <c r="O234" s="78">
        <f>L234-I234</f>
        <v>-663.39</v>
      </c>
      <c r="Q234" s="29">
        <f>+I234/1000</f>
        <v>1.3267800000000001</v>
      </c>
    </row>
    <row r="235" spans="1:17" s="29" customFormat="1" x14ac:dyDescent="0.25">
      <c r="A235" s="42">
        <v>8</v>
      </c>
      <c r="B235" s="65" t="s">
        <v>128</v>
      </c>
      <c r="C235" s="42" t="s">
        <v>12</v>
      </c>
      <c r="D235" s="78"/>
      <c r="E235" s="124"/>
      <c r="F235" s="78">
        <f>+D235*E235/1000</f>
        <v>0</v>
      </c>
      <c r="G235" s="78">
        <v>1496</v>
      </c>
      <c r="H235" s="124">
        <v>5027</v>
      </c>
      <c r="I235" s="78">
        <f>+G235*H235/1000</f>
        <v>7520.3919999999998</v>
      </c>
      <c r="J235" s="78">
        <v>753</v>
      </c>
      <c r="K235" s="124">
        <v>4865</v>
      </c>
      <c r="L235" s="78">
        <f>+J235*K235/1000</f>
        <v>3663.3449999999998</v>
      </c>
      <c r="M235" s="78">
        <f>J235-G235</f>
        <v>-743</v>
      </c>
      <c r="N235" s="172"/>
      <c r="O235" s="78">
        <f>L235-I235</f>
        <v>-3857.047</v>
      </c>
      <c r="Q235" s="29">
        <f>+I235/1000</f>
        <v>7.5203920000000002</v>
      </c>
    </row>
    <row r="236" spans="1:17" s="29" customFormat="1" x14ac:dyDescent="0.25">
      <c r="A236" s="42">
        <v>9</v>
      </c>
      <c r="B236" s="65" t="s">
        <v>129</v>
      </c>
      <c r="C236" s="42" t="s">
        <v>12</v>
      </c>
      <c r="D236" s="78"/>
      <c r="E236" s="124"/>
      <c r="F236" s="78">
        <f t="shared" si="122"/>
        <v>0</v>
      </c>
      <c r="G236" s="78">
        <v>1496</v>
      </c>
      <c r="H236" s="124">
        <v>4865</v>
      </c>
      <c r="I236" s="78">
        <f t="shared" si="128"/>
        <v>7278.04</v>
      </c>
      <c r="J236" s="78">
        <v>753</v>
      </c>
      <c r="K236" s="124">
        <v>5027</v>
      </c>
      <c r="L236" s="78">
        <f t="shared" si="123"/>
        <v>3785.3310000000001</v>
      </c>
      <c r="M236" s="78">
        <f t="shared" si="124"/>
        <v>-743</v>
      </c>
      <c r="N236" s="172"/>
      <c r="O236" s="78">
        <f t="shared" si="125"/>
        <v>-3492.7089999999998</v>
      </c>
      <c r="Q236" s="29">
        <f t="shared" si="52"/>
        <v>7.2780399999999998</v>
      </c>
    </row>
    <row r="237" spans="1:17" s="29" customFormat="1" x14ac:dyDescent="0.25">
      <c r="A237" s="42">
        <v>10</v>
      </c>
      <c r="B237" s="65" t="s">
        <v>107</v>
      </c>
      <c r="C237" s="42" t="s">
        <v>12</v>
      </c>
      <c r="D237" s="78"/>
      <c r="E237" s="124"/>
      <c r="F237" s="78">
        <f t="shared" si="122"/>
        <v>0</v>
      </c>
      <c r="G237" s="78">
        <v>2992</v>
      </c>
      <c r="H237" s="124">
        <v>3862</v>
      </c>
      <c r="I237" s="78">
        <f t="shared" si="128"/>
        <v>11555.103999999999</v>
      </c>
      <c r="J237" s="78">
        <v>1506</v>
      </c>
      <c r="K237" s="124">
        <v>3862</v>
      </c>
      <c r="L237" s="78">
        <f t="shared" si="123"/>
        <v>5816.1719999999996</v>
      </c>
      <c r="M237" s="78">
        <f t="shared" si="124"/>
        <v>-1486</v>
      </c>
      <c r="N237" s="172"/>
      <c r="O237" s="78">
        <f t="shared" si="125"/>
        <v>-5738.9319999999998</v>
      </c>
      <c r="Q237" s="29">
        <f t="shared" si="52"/>
        <v>11.555104</v>
      </c>
    </row>
    <row r="238" spans="1:17" s="29" customFormat="1" x14ac:dyDescent="0.25">
      <c r="A238" s="42">
        <v>11</v>
      </c>
      <c r="B238" s="156" t="s">
        <v>149</v>
      </c>
      <c r="C238" s="42" t="s">
        <v>12</v>
      </c>
      <c r="D238" s="78"/>
      <c r="E238" s="124"/>
      <c r="F238" s="78">
        <f t="shared" si="122"/>
        <v>0</v>
      </c>
      <c r="G238" s="78">
        <v>1496</v>
      </c>
      <c r="H238" s="124">
        <v>6486</v>
      </c>
      <c r="I238" s="78">
        <f t="shared" si="128"/>
        <v>9703.0560000000005</v>
      </c>
      <c r="J238" s="78">
        <v>753</v>
      </c>
      <c r="K238" s="124">
        <v>6486</v>
      </c>
      <c r="L238" s="78">
        <f t="shared" si="123"/>
        <v>4883.9579999999996</v>
      </c>
      <c r="M238" s="78">
        <f t="shared" si="124"/>
        <v>-743</v>
      </c>
      <c r="N238" s="172"/>
      <c r="O238" s="78">
        <f t="shared" si="125"/>
        <v>-4819.0980000000009</v>
      </c>
      <c r="Q238" s="29">
        <f t="shared" si="52"/>
        <v>9.7030560000000001</v>
      </c>
    </row>
    <row r="239" spans="1:17" s="29" customFormat="1" x14ac:dyDescent="0.25">
      <c r="A239" s="42">
        <v>12</v>
      </c>
      <c r="B239" s="156" t="s">
        <v>235</v>
      </c>
      <c r="C239" s="42" t="s">
        <v>12</v>
      </c>
      <c r="D239" s="78"/>
      <c r="E239" s="124"/>
      <c r="F239" s="78">
        <f t="shared" ref="F239" si="129">+D239*E239/1000</f>
        <v>0</v>
      </c>
      <c r="G239" s="78">
        <v>1236</v>
      </c>
      <c r="H239" s="124">
        <v>1711</v>
      </c>
      <c r="I239" s="78">
        <f t="shared" ref="I239:I250" si="130">+G239*H239/1000</f>
        <v>2114.7959999999998</v>
      </c>
      <c r="J239" s="78">
        <v>623</v>
      </c>
      <c r="K239" s="124">
        <v>1711</v>
      </c>
      <c r="L239" s="78">
        <f t="shared" ref="L239:L250" si="131">+J239*K239/1000</f>
        <v>1065.953</v>
      </c>
      <c r="M239" s="78">
        <f t="shared" ref="M239" si="132">J239-G239</f>
        <v>-613</v>
      </c>
      <c r="N239" s="172"/>
      <c r="O239" s="78">
        <f t="shared" ref="O239" si="133">L239-I239</f>
        <v>-1048.8429999999998</v>
      </c>
      <c r="Q239" s="29">
        <f t="shared" ref="Q239" si="134">+I239/1000</f>
        <v>2.1147959999999997</v>
      </c>
    </row>
    <row r="240" spans="1:17" s="29" customFormat="1" x14ac:dyDescent="0.25">
      <c r="A240" s="42">
        <v>13</v>
      </c>
      <c r="B240" s="156" t="s">
        <v>236</v>
      </c>
      <c r="C240" s="42" t="s">
        <v>12</v>
      </c>
      <c r="D240" s="78"/>
      <c r="E240" s="124"/>
      <c r="F240" s="78">
        <v>0</v>
      </c>
      <c r="G240" s="78">
        <v>260</v>
      </c>
      <c r="H240" s="124">
        <v>1300</v>
      </c>
      <c r="I240" s="78">
        <f t="shared" si="130"/>
        <v>338</v>
      </c>
      <c r="J240" s="78">
        <v>130</v>
      </c>
      <c r="K240" s="124">
        <v>1300</v>
      </c>
      <c r="L240" s="78">
        <f t="shared" si="131"/>
        <v>169</v>
      </c>
      <c r="M240" s="78">
        <v>0</v>
      </c>
      <c r="N240" s="172"/>
      <c r="O240" s="78">
        <v>0</v>
      </c>
      <c r="Q240" s="29">
        <v>0</v>
      </c>
    </row>
    <row r="241" spans="1:17" s="29" customFormat="1" x14ac:dyDescent="0.25">
      <c r="A241" s="42">
        <v>14</v>
      </c>
      <c r="B241" s="156" t="s">
        <v>163</v>
      </c>
      <c r="C241" s="42" t="s">
        <v>12</v>
      </c>
      <c r="D241" s="78"/>
      <c r="E241" s="124"/>
      <c r="F241" s="78">
        <f t="shared" si="122"/>
        <v>0</v>
      </c>
      <c r="G241" s="78"/>
      <c r="H241" s="124"/>
      <c r="I241" s="78">
        <f t="shared" si="130"/>
        <v>0</v>
      </c>
      <c r="J241" s="78">
        <v>623</v>
      </c>
      <c r="K241" s="124">
        <v>24002</v>
      </c>
      <c r="L241" s="78">
        <f t="shared" si="131"/>
        <v>14953.245999999999</v>
      </c>
      <c r="M241" s="78">
        <f>J241-G241</f>
        <v>623</v>
      </c>
      <c r="N241" s="172"/>
      <c r="O241" s="78">
        <f>L241-I241</f>
        <v>14953.245999999999</v>
      </c>
      <c r="Q241" s="29">
        <f>+I241/1000</f>
        <v>0</v>
      </c>
    </row>
    <row r="242" spans="1:17" s="29" customFormat="1" x14ac:dyDescent="0.25">
      <c r="A242" s="42">
        <v>15</v>
      </c>
      <c r="B242" s="156" t="s">
        <v>164</v>
      </c>
      <c r="C242" s="42" t="s">
        <v>12</v>
      </c>
      <c r="D242" s="78"/>
      <c r="E242" s="124"/>
      <c r="F242" s="78">
        <f>+D242*E242/1000</f>
        <v>0</v>
      </c>
      <c r="G242" s="78"/>
      <c r="H242" s="124"/>
      <c r="I242" s="78">
        <f t="shared" si="130"/>
        <v>0</v>
      </c>
      <c r="J242" s="78">
        <v>130</v>
      </c>
      <c r="K242" s="124">
        <v>20003</v>
      </c>
      <c r="L242" s="78">
        <f t="shared" si="131"/>
        <v>2600.39</v>
      </c>
      <c r="M242" s="78">
        <f>J242-G242</f>
        <v>130</v>
      </c>
      <c r="N242" s="172"/>
      <c r="O242" s="78">
        <f>L242-I242</f>
        <v>2600.39</v>
      </c>
      <c r="Q242" s="29">
        <f t="shared" ref="Q242" si="135">+I242/1000</f>
        <v>0</v>
      </c>
    </row>
    <row r="243" spans="1:17" s="29" customFormat="1" x14ac:dyDescent="0.25">
      <c r="A243" s="42">
        <v>16</v>
      </c>
      <c r="B243" s="156" t="s">
        <v>237</v>
      </c>
      <c r="C243" s="42" t="s">
        <v>12</v>
      </c>
      <c r="D243" s="78"/>
      <c r="E243" s="124"/>
      <c r="F243" s="78"/>
      <c r="G243" s="78"/>
      <c r="H243" s="124"/>
      <c r="I243" s="78">
        <f t="shared" si="130"/>
        <v>0</v>
      </c>
      <c r="J243" s="78">
        <v>753</v>
      </c>
      <c r="K243" s="124">
        <v>2205</v>
      </c>
      <c r="L243" s="78">
        <f t="shared" si="131"/>
        <v>1660.365</v>
      </c>
      <c r="M243" s="78">
        <f t="shared" ref="M243:M250" si="136">J243-G243</f>
        <v>753</v>
      </c>
      <c r="N243" s="172"/>
      <c r="O243" s="78">
        <f t="shared" ref="O243:O250" si="137">L243-I243</f>
        <v>1660.365</v>
      </c>
    </row>
    <row r="244" spans="1:17" s="29" customFormat="1" x14ac:dyDescent="0.25">
      <c r="A244" s="42">
        <v>17</v>
      </c>
      <c r="B244" s="156" t="s">
        <v>150</v>
      </c>
      <c r="C244" s="42" t="s">
        <v>12</v>
      </c>
      <c r="D244" s="78"/>
      <c r="E244" s="124"/>
      <c r="F244" s="78"/>
      <c r="G244" s="78"/>
      <c r="H244" s="124"/>
      <c r="I244" s="78">
        <f t="shared" si="130"/>
        <v>0</v>
      </c>
      <c r="J244" s="78">
        <v>753</v>
      </c>
      <c r="K244" s="124">
        <v>4602</v>
      </c>
      <c r="L244" s="78">
        <f t="shared" si="131"/>
        <v>3465.306</v>
      </c>
      <c r="M244" s="78">
        <f t="shared" si="136"/>
        <v>753</v>
      </c>
      <c r="N244" s="172"/>
      <c r="O244" s="78">
        <f t="shared" si="137"/>
        <v>3465.306</v>
      </c>
    </row>
    <row r="245" spans="1:17" s="29" customFormat="1" x14ac:dyDescent="0.25">
      <c r="A245" s="42">
        <v>18</v>
      </c>
      <c r="B245" s="156" t="s">
        <v>238</v>
      </c>
      <c r="C245" s="42" t="s">
        <v>12</v>
      </c>
      <c r="D245" s="78"/>
      <c r="E245" s="124"/>
      <c r="F245" s="78"/>
      <c r="G245" s="78"/>
      <c r="H245" s="124"/>
      <c r="I245" s="78">
        <f t="shared" si="130"/>
        <v>0</v>
      </c>
      <c r="J245" s="78">
        <v>30</v>
      </c>
      <c r="K245" s="124">
        <v>24250</v>
      </c>
      <c r="L245" s="78">
        <f t="shared" si="131"/>
        <v>727.5</v>
      </c>
      <c r="M245" s="78">
        <f t="shared" si="136"/>
        <v>30</v>
      </c>
      <c r="N245" s="172"/>
      <c r="O245" s="78">
        <f t="shared" si="137"/>
        <v>727.5</v>
      </c>
    </row>
    <row r="246" spans="1:17" s="29" customFormat="1" x14ac:dyDescent="0.25">
      <c r="A246" s="42">
        <v>19</v>
      </c>
      <c r="B246" s="156" t="s">
        <v>151</v>
      </c>
      <c r="C246" s="42" t="s">
        <v>12</v>
      </c>
      <c r="D246" s="78"/>
      <c r="E246" s="124"/>
      <c r="F246" s="78"/>
      <c r="G246" s="78"/>
      <c r="H246" s="124"/>
      <c r="I246" s="78">
        <f t="shared" si="130"/>
        <v>0</v>
      </c>
      <c r="J246" s="78">
        <v>30</v>
      </c>
      <c r="K246" s="124">
        <v>6188</v>
      </c>
      <c r="L246" s="78">
        <f t="shared" si="131"/>
        <v>185.64</v>
      </c>
      <c r="M246" s="78">
        <f t="shared" si="136"/>
        <v>30</v>
      </c>
      <c r="N246" s="172"/>
      <c r="O246" s="78">
        <f t="shared" si="137"/>
        <v>185.64</v>
      </c>
    </row>
    <row r="247" spans="1:17" s="29" customFormat="1" x14ac:dyDescent="0.25">
      <c r="A247" s="42">
        <v>20</v>
      </c>
      <c r="B247" s="156" t="s">
        <v>239</v>
      </c>
      <c r="C247" s="42" t="s">
        <v>12</v>
      </c>
      <c r="D247" s="78"/>
      <c r="E247" s="124"/>
      <c r="F247" s="78"/>
      <c r="G247" s="78"/>
      <c r="H247" s="124"/>
      <c r="I247" s="78">
        <f t="shared" si="130"/>
        <v>0</v>
      </c>
      <c r="J247" s="78"/>
      <c r="K247" s="124"/>
      <c r="L247" s="78">
        <f t="shared" si="131"/>
        <v>0</v>
      </c>
      <c r="M247" s="78">
        <f t="shared" si="136"/>
        <v>0</v>
      </c>
      <c r="N247" s="172"/>
      <c r="O247" s="78">
        <f t="shared" si="137"/>
        <v>0</v>
      </c>
    </row>
    <row r="248" spans="1:17" s="29" customFormat="1" x14ac:dyDescent="0.25">
      <c r="A248" s="42">
        <v>21</v>
      </c>
      <c r="B248" s="156" t="s">
        <v>240</v>
      </c>
      <c r="C248" s="42" t="s">
        <v>12</v>
      </c>
      <c r="D248" s="78"/>
      <c r="E248" s="124"/>
      <c r="F248" s="78"/>
      <c r="G248" s="78"/>
      <c r="H248" s="124"/>
      <c r="I248" s="78">
        <f t="shared" si="130"/>
        <v>0</v>
      </c>
      <c r="J248" s="78"/>
      <c r="K248" s="124"/>
      <c r="L248" s="78">
        <f t="shared" si="131"/>
        <v>0</v>
      </c>
      <c r="M248" s="78">
        <f t="shared" si="136"/>
        <v>0</v>
      </c>
      <c r="N248" s="172"/>
      <c r="O248" s="78">
        <f t="shared" si="137"/>
        <v>0</v>
      </c>
    </row>
    <row r="249" spans="1:17" s="29" customFormat="1" x14ac:dyDescent="0.25">
      <c r="A249" s="42">
        <v>22</v>
      </c>
      <c r="B249" s="156" t="s">
        <v>241</v>
      </c>
      <c r="C249" s="42" t="s">
        <v>12</v>
      </c>
      <c r="D249" s="78"/>
      <c r="E249" s="124"/>
      <c r="F249" s="78"/>
      <c r="G249" s="78"/>
      <c r="H249" s="124"/>
      <c r="I249" s="78">
        <f t="shared" si="130"/>
        <v>0</v>
      </c>
      <c r="J249" s="78"/>
      <c r="K249" s="124"/>
      <c r="L249" s="78">
        <f t="shared" si="131"/>
        <v>0</v>
      </c>
      <c r="M249" s="78">
        <f t="shared" ref="M249" si="138">J249-G249</f>
        <v>0</v>
      </c>
      <c r="N249" s="172"/>
      <c r="O249" s="78">
        <f t="shared" ref="O249" si="139">L249-I249</f>
        <v>0</v>
      </c>
    </row>
    <row r="250" spans="1:17" s="29" customFormat="1" x14ac:dyDescent="0.25">
      <c r="A250" s="42">
        <v>23</v>
      </c>
      <c r="B250" s="156" t="s">
        <v>242</v>
      </c>
      <c r="C250" s="42" t="s">
        <v>12</v>
      </c>
      <c r="D250" s="78"/>
      <c r="E250" s="124"/>
      <c r="F250" s="78"/>
      <c r="G250" s="78"/>
      <c r="H250" s="124"/>
      <c r="I250" s="78">
        <f t="shared" si="130"/>
        <v>0</v>
      </c>
      <c r="J250" s="78"/>
      <c r="K250" s="124"/>
      <c r="L250" s="78">
        <f t="shared" si="131"/>
        <v>0</v>
      </c>
      <c r="M250" s="78">
        <f t="shared" si="136"/>
        <v>0</v>
      </c>
      <c r="N250" s="172"/>
      <c r="O250" s="78">
        <f t="shared" si="137"/>
        <v>0</v>
      </c>
    </row>
    <row r="251" spans="1:17" s="24" customFormat="1" ht="42.75" x14ac:dyDescent="0.25">
      <c r="A251" s="168">
        <v>15</v>
      </c>
      <c r="B251" s="36" t="s">
        <v>31</v>
      </c>
      <c r="C251" s="76" t="s">
        <v>30</v>
      </c>
      <c r="D251" s="144"/>
      <c r="E251" s="144"/>
      <c r="F251" s="77">
        <f>SUM(F254:F264)</f>
        <v>0</v>
      </c>
      <c r="G251" s="144"/>
      <c r="H251" s="144"/>
      <c r="I251" s="77">
        <f>SUM(I254:I264)</f>
        <v>10366.753000000001</v>
      </c>
      <c r="J251" s="77"/>
      <c r="K251" s="144"/>
      <c r="L251" s="77">
        <f>SUM(L254:L264)</f>
        <v>10367.0105</v>
      </c>
      <c r="M251" s="77">
        <f>J251-G251</f>
        <v>0</v>
      </c>
      <c r="N251" s="144"/>
      <c r="O251" s="77">
        <f>L251-I251</f>
        <v>0.25749999999970896</v>
      </c>
      <c r="Q251" s="29">
        <f t="shared" ref="Q251:Q324" si="140">+I251/1000</f>
        <v>10.366753000000001</v>
      </c>
    </row>
    <row r="252" spans="1:17" s="29" customFormat="1" x14ac:dyDescent="0.25">
      <c r="A252" s="170"/>
      <c r="B252" s="154" t="s">
        <v>10</v>
      </c>
      <c r="C252" s="42"/>
      <c r="D252" s="78"/>
      <c r="E252" s="124"/>
      <c r="F252" s="78"/>
      <c r="G252" s="78"/>
      <c r="H252" s="124"/>
      <c r="I252" s="78"/>
      <c r="J252" s="78"/>
      <c r="K252" s="124"/>
      <c r="L252" s="78"/>
      <c r="M252" s="169"/>
      <c r="N252" s="172"/>
      <c r="O252" s="169"/>
      <c r="Q252" s="29">
        <f t="shared" si="140"/>
        <v>0</v>
      </c>
    </row>
    <row r="253" spans="1:17" s="29" customFormat="1" x14ac:dyDescent="0.25">
      <c r="A253" s="171"/>
      <c r="B253" s="155" t="s">
        <v>11</v>
      </c>
      <c r="C253" s="42"/>
      <c r="D253" s="78"/>
      <c r="E253" s="124"/>
      <c r="F253" s="78"/>
      <c r="G253" s="78"/>
      <c r="H253" s="124"/>
      <c r="I253" s="78"/>
      <c r="J253" s="78"/>
      <c r="K253" s="124"/>
      <c r="L253" s="78"/>
      <c r="M253" s="169"/>
      <c r="N253" s="172"/>
      <c r="O253" s="169"/>
      <c r="Q253" s="29">
        <f t="shared" si="140"/>
        <v>0</v>
      </c>
    </row>
    <row r="254" spans="1:17" s="29" customFormat="1" x14ac:dyDescent="0.25">
      <c r="A254" s="42">
        <v>1</v>
      </c>
      <c r="B254" s="156" t="s">
        <v>200</v>
      </c>
      <c r="C254" s="42" t="s">
        <v>12</v>
      </c>
      <c r="D254" s="78"/>
      <c r="E254" s="124"/>
      <c r="F254" s="78">
        <f t="shared" ref="F254:F264" si="141">+D254*E254/1000</f>
        <v>0</v>
      </c>
      <c r="G254" s="78">
        <v>14256.6</v>
      </c>
      <c r="H254" s="124">
        <v>455</v>
      </c>
      <c r="I254" s="78">
        <f t="shared" ref="I254:I264" si="142">+G254*H254/1000</f>
        <v>6486.7529999999997</v>
      </c>
      <c r="J254" s="78">
        <v>6835.1</v>
      </c>
      <c r="K254" s="124">
        <v>455</v>
      </c>
      <c r="L254" s="78">
        <f t="shared" ref="L254:L264" si="143">+J254*K254/1000</f>
        <v>3109.9704999999999</v>
      </c>
      <c r="M254" s="78">
        <f>J254-G254</f>
        <v>-7421.5</v>
      </c>
      <c r="N254" s="172"/>
      <c r="O254" s="78">
        <f t="shared" ref="O254:O265" si="144">L254-I254</f>
        <v>-3376.7824999999998</v>
      </c>
      <c r="Q254" s="29">
        <f t="shared" si="140"/>
        <v>6.4867529999999993</v>
      </c>
    </row>
    <row r="255" spans="1:17" s="29" customFormat="1" x14ac:dyDescent="0.25">
      <c r="A255" s="42">
        <v>2</v>
      </c>
      <c r="B255" s="156" t="s">
        <v>201</v>
      </c>
      <c r="C255" s="42" t="s">
        <v>12</v>
      </c>
      <c r="D255" s="78"/>
      <c r="E255" s="124"/>
      <c r="F255" s="78">
        <f t="shared" si="141"/>
        <v>0</v>
      </c>
      <c r="G255" s="78">
        <v>6000</v>
      </c>
      <c r="H255" s="124">
        <v>480</v>
      </c>
      <c r="I255" s="78">
        <f t="shared" si="142"/>
        <v>2880</v>
      </c>
      <c r="J255" s="78">
        <v>12959</v>
      </c>
      <c r="K255" s="124">
        <v>480</v>
      </c>
      <c r="L255" s="78">
        <f t="shared" si="143"/>
        <v>6220.32</v>
      </c>
      <c r="M255" s="78">
        <f>J255-G255</f>
        <v>6959</v>
      </c>
      <c r="N255" s="172"/>
      <c r="O255" s="78">
        <f t="shared" si="144"/>
        <v>3340.3199999999997</v>
      </c>
      <c r="Q255" s="29">
        <f t="shared" si="140"/>
        <v>2.88</v>
      </c>
    </row>
    <row r="256" spans="1:17" s="29" customFormat="1" x14ac:dyDescent="0.25">
      <c r="A256" s="42">
        <v>3</v>
      </c>
      <c r="B256" s="156" t="s">
        <v>202</v>
      </c>
      <c r="C256" s="42" t="s">
        <v>12</v>
      </c>
      <c r="D256" s="78"/>
      <c r="E256" s="124"/>
      <c r="F256" s="78">
        <f t="shared" si="141"/>
        <v>0</v>
      </c>
      <c r="G256" s="78">
        <v>3125</v>
      </c>
      <c r="H256" s="124">
        <v>320</v>
      </c>
      <c r="I256" s="78">
        <f t="shared" si="142"/>
        <v>1000</v>
      </c>
      <c r="J256" s="78">
        <v>3005</v>
      </c>
      <c r="K256" s="124">
        <v>320</v>
      </c>
      <c r="L256" s="78">
        <f t="shared" si="143"/>
        <v>961.6</v>
      </c>
      <c r="M256" s="78">
        <f t="shared" ref="M256:M259" si="145">J256-G256</f>
        <v>-120</v>
      </c>
      <c r="N256" s="172"/>
      <c r="O256" s="78">
        <f t="shared" ref="O256:O261" si="146">L256-I256</f>
        <v>-38.399999999999977</v>
      </c>
      <c r="Q256" s="29">
        <f t="shared" si="140"/>
        <v>1</v>
      </c>
    </row>
    <row r="257" spans="1:17" s="29" customFormat="1" ht="27" x14ac:dyDescent="0.25">
      <c r="A257" s="42">
        <v>4</v>
      </c>
      <c r="B257" s="156" t="s">
        <v>258</v>
      </c>
      <c r="C257" s="42" t="s">
        <v>12</v>
      </c>
      <c r="D257" s="78"/>
      <c r="E257" s="124"/>
      <c r="F257" s="78">
        <f t="shared" si="141"/>
        <v>0</v>
      </c>
      <c r="G257" s="78"/>
      <c r="H257" s="124"/>
      <c r="I257" s="78">
        <f t="shared" si="142"/>
        <v>0</v>
      </c>
      <c r="J257" s="78"/>
      <c r="K257" s="124"/>
      <c r="L257" s="78">
        <f t="shared" si="143"/>
        <v>0</v>
      </c>
      <c r="M257" s="78">
        <f t="shared" si="145"/>
        <v>0</v>
      </c>
      <c r="N257" s="172"/>
      <c r="O257" s="78">
        <f t="shared" si="146"/>
        <v>0</v>
      </c>
      <c r="Q257" s="29">
        <f t="shared" si="140"/>
        <v>0</v>
      </c>
    </row>
    <row r="258" spans="1:17" s="29" customFormat="1" ht="27" x14ac:dyDescent="0.25">
      <c r="A258" s="42">
        <v>5</v>
      </c>
      <c r="B258" s="156" t="s">
        <v>259</v>
      </c>
      <c r="C258" s="42" t="s">
        <v>12</v>
      </c>
      <c r="D258" s="78"/>
      <c r="E258" s="124"/>
      <c r="F258" s="78">
        <f t="shared" ref="F258" si="147">+D258*E258/1000</f>
        <v>0</v>
      </c>
      <c r="G258" s="78"/>
      <c r="H258" s="124"/>
      <c r="I258" s="78">
        <f t="shared" ref="I258" si="148">+G258*H258/1000</f>
        <v>0</v>
      </c>
      <c r="J258" s="78"/>
      <c r="K258" s="124"/>
      <c r="L258" s="78">
        <f t="shared" ref="L258" si="149">+J258*K258/1000</f>
        <v>0</v>
      </c>
      <c r="M258" s="78">
        <f t="shared" ref="M258" si="150">J258-G258</f>
        <v>0</v>
      </c>
      <c r="N258" s="172"/>
      <c r="O258" s="78">
        <f t="shared" ref="O258" si="151">L258-I258</f>
        <v>0</v>
      </c>
      <c r="Q258" s="29">
        <f t="shared" ref="Q258" si="152">+I258/1000</f>
        <v>0</v>
      </c>
    </row>
    <row r="259" spans="1:17" s="29" customFormat="1" ht="27" x14ac:dyDescent="0.25">
      <c r="A259" s="42">
        <v>6</v>
      </c>
      <c r="B259" s="156" t="s">
        <v>260</v>
      </c>
      <c r="C259" s="42" t="s">
        <v>12</v>
      </c>
      <c r="D259" s="78"/>
      <c r="E259" s="124"/>
      <c r="F259" s="78">
        <f t="shared" si="141"/>
        <v>0</v>
      </c>
      <c r="G259" s="78"/>
      <c r="H259" s="124"/>
      <c r="I259" s="78">
        <f t="shared" si="142"/>
        <v>0</v>
      </c>
      <c r="J259" s="78"/>
      <c r="K259" s="124"/>
      <c r="L259" s="78">
        <f t="shared" si="143"/>
        <v>0</v>
      </c>
      <c r="M259" s="78">
        <f t="shared" si="145"/>
        <v>0</v>
      </c>
      <c r="N259" s="172"/>
      <c r="O259" s="78">
        <f t="shared" si="146"/>
        <v>0</v>
      </c>
      <c r="Q259" s="29">
        <f t="shared" si="140"/>
        <v>0</v>
      </c>
    </row>
    <row r="260" spans="1:17" s="29" customFormat="1" ht="27" x14ac:dyDescent="0.25">
      <c r="A260" s="42">
        <v>7</v>
      </c>
      <c r="B260" s="156" t="s">
        <v>261</v>
      </c>
      <c r="C260" s="42" t="s">
        <v>12</v>
      </c>
      <c r="D260" s="78"/>
      <c r="E260" s="124"/>
      <c r="F260" s="78">
        <f t="shared" ref="F260" si="153">+D260*E260/1000</f>
        <v>0</v>
      </c>
      <c r="G260" s="78"/>
      <c r="H260" s="124"/>
      <c r="I260" s="78">
        <f t="shared" ref="I260" si="154">+G260*H260/1000</f>
        <v>0</v>
      </c>
      <c r="J260" s="78"/>
      <c r="K260" s="124"/>
      <c r="L260" s="78">
        <f t="shared" ref="L260" si="155">+J260*K260/1000</f>
        <v>0</v>
      </c>
      <c r="M260" s="78">
        <f t="shared" ref="M260" si="156">J260-G260</f>
        <v>0</v>
      </c>
      <c r="N260" s="172"/>
      <c r="O260" s="78">
        <f t="shared" ref="O260" si="157">L260-I260</f>
        <v>0</v>
      </c>
      <c r="Q260" s="29">
        <f t="shared" ref="Q260" si="158">+I260/1000</f>
        <v>0</v>
      </c>
    </row>
    <row r="261" spans="1:17" s="29" customFormat="1" x14ac:dyDescent="0.25">
      <c r="A261" s="42">
        <v>8</v>
      </c>
      <c r="B261" s="156" t="s">
        <v>203</v>
      </c>
      <c r="C261" s="42" t="s">
        <v>12</v>
      </c>
      <c r="D261" s="78"/>
      <c r="E261" s="124"/>
      <c r="F261" s="78">
        <f t="shared" si="141"/>
        <v>0</v>
      </c>
      <c r="G261" s="78"/>
      <c r="H261" s="124"/>
      <c r="I261" s="78">
        <f t="shared" si="142"/>
        <v>0</v>
      </c>
      <c r="J261" s="78"/>
      <c r="K261" s="124"/>
      <c r="L261" s="78">
        <f t="shared" si="143"/>
        <v>0</v>
      </c>
      <c r="M261" s="78">
        <f>J261-G261</f>
        <v>0</v>
      </c>
      <c r="N261" s="172"/>
      <c r="O261" s="78">
        <f t="shared" si="146"/>
        <v>0</v>
      </c>
      <c r="Q261" s="29">
        <f t="shared" si="140"/>
        <v>0</v>
      </c>
    </row>
    <row r="262" spans="1:17" s="29" customFormat="1" ht="27" x14ac:dyDescent="0.25">
      <c r="A262" s="42">
        <v>9</v>
      </c>
      <c r="B262" s="156" t="s">
        <v>262</v>
      </c>
      <c r="C262" s="42" t="s">
        <v>12</v>
      </c>
      <c r="D262" s="78"/>
      <c r="E262" s="124"/>
      <c r="F262" s="78">
        <f t="shared" si="141"/>
        <v>0</v>
      </c>
      <c r="G262" s="78"/>
      <c r="H262" s="124"/>
      <c r="I262" s="78">
        <f t="shared" si="142"/>
        <v>0</v>
      </c>
      <c r="J262" s="78"/>
      <c r="K262" s="124"/>
      <c r="L262" s="78">
        <f t="shared" si="143"/>
        <v>0</v>
      </c>
      <c r="M262" s="78">
        <f t="shared" ref="M262" si="159">J262-G262</f>
        <v>0</v>
      </c>
      <c r="N262" s="172"/>
      <c r="O262" s="78">
        <f t="shared" ref="O262" si="160">L262-I262</f>
        <v>0</v>
      </c>
      <c r="Q262" s="29">
        <f t="shared" si="140"/>
        <v>0</v>
      </c>
    </row>
    <row r="263" spans="1:17" s="29" customFormat="1" ht="27" x14ac:dyDescent="0.25">
      <c r="A263" s="42">
        <v>10</v>
      </c>
      <c r="B263" s="156" t="s">
        <v>263</v>
      </c>
      <c r="C263" s="42" t="s">
        <v>12</v>
      </c>
      <c r="D263" s="78"/>
      <c r="E263" s="124"/>
      <c r="F263" s="78">
        <f t="shared" ref="F263" si="161">+D263*E263/1000</f>
        <v>0</v>
      </c>
      <c r="G263" s="78"/>
      <c r="H263" s="124"/>
      <c r="I263" s="78">
        <f t="shared" ref="I263" si="162">+G263*H263/1000</f>
        <v>0</v>
      </c>
      <c r="J263" s="78"/>
      <c r="K263" s="124"/>
      <c r="L263" s="78">
        <f t="shared" ref="L263" si="163">+J263*K263/1000</f>
        <v>0</v>
      </c>
      <c r="M263" s="78">
        <f t="shared" ref="M263" si="164">J263-G263</f>
        <v>0</v>
      </c>
      <c r="N263" s="172"/>
      <c r="O263" s="78">
        <f t="shared" ref="O263" si="165">L263-I263</f>
        <v>0</v>
      </c>
      <c r="Q263" s="29">
        <f t="shared" ref="Q263" si="166">+I263/1000</f>
        <v>0</v>
      </c>
    </row>
    <row r="264" spans="1:17" s="29" customFormat="1" ht="27" x14ac:dyDescent="0.25">
      <c r="A264" s="42">
        <v>11</v>
      </c>
      <c r="B264" s="156" t="s">
        <v>352</v>
      </c>
      <c r="C264" s="42" t="s">
        <v>12</v>
      </c>
      <c r="D264" s="78"/>
      <c r="E264" s="124"/>
      <c r="F264" s="78">
        <f t="shared" si="141"/>
        <v>0</v>
      </c>
      <c r="G264" s="78"/>
      <c r="H264" s="124"/>
      <c r="I264" s="78">
        <f t="shared" si="142"/>
        <v>0</v>
      </c>
      <c r="J264" s="78">
        <v>4</v>
      </c>
      <c r="K264" s="124">
        <v>18780</v>
      </c>
      <c r="L264" s="78">
        <f t="shared" si="143"/>
        <v>75.12</v>
      </c>
      <c r="M264" s="78">
        <f t="shared" ref="M264" si="167">J264-G264</f>
        <v>4</v>
      </c>
      <c r="N264" s="172"/>
      <c r="O264" s="78">
        <f t="shared" ref="O264" si="168">L264-I264</f>
        <v>75.12</v>
      </c>
      <c r="Q264" s="29">
        <f t="shared" si="140"/>
        <v>0</v>
      </c>
    </row>
    <row r="265" spans="1:17" s="24" customFormat="1" ht="42.75" x14ac:dyDescent="0.25">
      <c r="A265" s="168">
        <v>16</v>
      </c>
      <c r="B265" s="36" t="s">
        <v>33</v>
      </c>
      <c r="C265" s="76" t="s">
        <v>32</v>
      </c>
      <c r="D265" s="144"/>
      <c r="E265" s="144"/>
      <c r="F265" s="77">
        <f>SUM(F268:F321)</f>
        <v>0</v>
      </c>
      <c r="G265" s="144"/>
      <c r="H265" s="144"/>
      <c r="I265" s="77">
        <f>SUM(I268:I321)</f>
        <v>35458.464999999997</v>
      </c>
      <c r="J265" s="77"/>
      <c r="K265" s="144"/>
      <c r="L265" s="77">
        <f>SUM(L268:L321)</f>
        <v>34041.489550000013</v>
      </c>
      <c r="M265" s="77">
        <f>J265-G265</f>
        <v>0</v>
      </c>
      <c r="N265" s="144"/>
      <c r="O265" s="77">
        <f t="shared" si="144"/>
        <v>-1416.9754499999835</v>
      </c>
      <c r="Q265" s="29">
        <f t="shared" si="140"/>
        <v>35.458464999999997</v>
      </c>
    </row>
    <row r="266" spans="1:17" s="29" customFormat="1" x14ac:dyDescent="0.25">
      <c r="A266" s="170"/>
      <c r="B266" s="154" t="s">
        <v>10</v>
      </c>
      <c r="C266" s="42"/>
      <c r="D266" s="78"/>
      <c r="E266" s="124"/>
      <c r="F266" s="78"/>
      <c r="G266" s="78"/>
      <c r="H266" s="124"/>
      <c r="I266" s="78"/>
      <c r="J266" s="78"/>
      <c r="K266" s="124"/>
      <c r="L266" s="78"/>
      <c r="M266" s="169"/>
      <c r="N266" s="172"/>
      <c r="O266" s="169"/>
      <c r="Q266" s="29">
        <f t="shared" si="140"/>
        <v>0</v>
      </c>
    </row>
    <row r="267" spans="1:17" s="29" customFormat="1" x14ac:dyDescent="0.25">
      <c r="A267" s="171"/>
      <c r="B267" s="155" t="s">
        <v>11</v>
      </c>
      <c r="C267" s="42"/>
      <c r="D267" s="78"/>
      <c r="E267" s="124"/>
      <c r="F267" s="78"/>
      <c r="G267" s="78"/>
      <c r="H267" s="124"/>
      <c r="I267" s="78"/>
      <c r="J267" s="78"/>
      <c r="K267" s="124"/>
      <c r="L267" s="78"/>
      <c r="M267" s="169"/>
      <c r="N267" s="172"/>
      <c r="O267" s="169"/>
      <c r="Q267" s="29">
        <f t="shared" si="140"/>
        <v>0</v>
      </c>
    </row>
    <row r="268" spans="1:17" s="29" customFormat="1" x14ac:dyDescent="0.25">
      <c r="A268" s="42">
        <v>1</v>
      </c>
      <c r="B268" s="156" t="s">
        <v>247</v>
      </c>
      <c r="C268" s="42" t="s">
        <v>12</v>
      </c>
      <c r="D268" s="78"/>
      <c r="E268" s="124"/>
      <c r="F268" s="78">
        <f t="shared" ref="F268:F321" si="169">+D268*E268/1000</f>
        <v>0</v>
      </c>
      <c r="G268" s="78">
        <v>1200</v>
      </c>
      <c r="H268" s="124">
        <v>78.959999999999994</v>
      </c>
      <c r="I268" s="78">
        <f t="shared" ref="I268:I321" si="170">+G268*H268/1000</f>
        <v>94.751999999999981</v>
      </c>
      <c r="J268" s="78">
        <v>2022</v>
      </c>
      <c r="K268" s="124">
        <v>78.959999999999994</v>
      </c>
      <c r="L268" s="78">
        <f t="shared" ref="L268:L321" si="171">+J268*K268/1000</f>
        <v>159.65711999999999</v>
      </c>
      <c r="M268" s="78">
        <f>J268-G268</f>
        <v>822</v>
      </c>
      <c r="N268" s="172"/>
      <c r="O268" s="78">
        <f t="shared" ref="O268:O270" si="172">L268-I268</f>
        <v>64.905120000000011</v>
      </c>
      <c r="Q268" s="29">
        <f t="shared" si="140"/>
        <v>9.4751999999999975E-2</v>
      </c>
    </row>
    <row r="269" spans="1:17" s="29" customFormat="1" x14ac:dyDescent="0.25">
      <c r="A269" s="42">
        <v>2</v>
      </c>
      <c r="B269" s="156" t="s">
        <v>204</v>
      </c>
      <c r="C269" s="42" t="s">
        <v>12</v>
      </c>
      <c r="D269" s="78"/>
      <c r="E269" s="124"/>
      <c r="F269" s="78">
        <f t="shared" ref="F269" si="173">+D269*E269/1000</f>
        <v>0</v>
      </c>
      <c r="G269" s="78">
        <v>3000</v>
      </c>
      <c r="H269" s="124">
        <v>150.97999999999999</v>
      </c>
      <c r="I269" s="78">
        <f t="shared" ref="I269" si="174">+G269*H269/1000</f>
        <v>452.93999999999994</v>
      </c>
      <c r="J269" s="78">
        <v>4105</v>
      </c>
      <c r="K269" s="124">
        <v>150.97999999999999</v>
      </c>
      <c r="L269" s="78">
        <f t="shared" ref="L269" si="175">+J269*K269/1000</f>
        <v>619.77289999999994</v>
      </c>
      <c r="M269" s="78">
        <f>J269-G269</f>
        <v>1105</v>
      </c>
      <c r="N269" s="172"/>
      <c r="O269" s="78">
        <f t="shared" ref="O269" si="176">L269-I269</f>
        <v>166.8329</v>
      </c>
      <c r="Q269" s="29">
        <f t="shared" ref="Q269" si="177">+I269/1000</f>
        <v>0.45293999999999995</v>
      </c>
    </row>
    <row r="270" spans="1:17" s="29" customFormat="1" x14ac:dyDescent="0.25">
      <c r="A270" s="42">
        <v>3</v>
      </c>
      <c r="B270" s="156" t="s">
        <v>205</v>
      </c>
      <c r="C270" s="42" t="s">
        <v>12</v>
      </c>
      <c r="D270" s="78"/>
      <c r="E270" s="124"/>
      <c r="F270" s="78">
        <f t="shared" si="169"/>
        <v>0</v>
      </c>
      <c r="G270" s="78">
        <v>3300</v>
      </c>
      <c r="H270" s="124">
        <v>57.69</v>
      </c>
      <c r="I270" s="78">
        <f t="shared" si="170"/>
        <v>190.37700000000001</v>
      </c>
      <c r="J270" s="78">
        <v>4953</v>
      </c>
      <c r="K270" s="124">
        <v>57.69</v>
      </c>
      <c r="L270" s="78">
        <f t="shared" si="171"/>
        <v>285.73856999999998</v>
      </c>
      <c r="M270" s="78">
        <f>J270-G270</f>
        <v>1653</v>
      </c>
      <c r="N270" s="172"/>
      <c r="O270" s="78">
        <f t="shared" si="172"/>
        <v>95.361569999999972</v>
      </c>
      <c r="Q270" s="29">
        <f t="shared" si="140"/>
        <v>0.19037700000000002</v>
      </c>
    </row>
    <row r="271" spans="1:17" s="29" customFormat="1" x14ac:dyDescent="0.25">
      <c r="A271" s="42">
        <v>4</v>
      </c>
      <c r="B271" s="156" t="s">
        <v>206</v>
      </c>
      <c r="C271" s="42" t="s">
        <v>12</v>
      </c>
      <c r="D271" s="78"/>
      <c r="E271" s="124"/>
      <c r="F271" s="78">
        <f t="shared" si="169"/>
        <v>0</v>
      </c>
      <c r="G271" s="78">
        <v>1500</v>
      </c>
      <c r="H271" s="124">
        <v>142</v>
      </c>
      <c r="I271" s="78">
        <f t="shared" si="170"/>
        <v>213</v>
      </c>
      <c r="J271" s="78">
        <v>2110</v>
      </c>
      <c r="K271" s="124">
        <v>142</v>
      </c>
      <c r="L271" s="78">
        <f t="shared" si="171"/>
        <v>299.62</v>
      </c>
      <c r="M271" s="78">
        <f t="shared" ref="M271:M311" si="178">J271-G271</f>
        <v>610</v>
      </c>
      <c r="N271" s="172"/>
      <c r="O271" s="78">
        <f t="shared" ref="O271:O311" si="179">L271-I271</f>
        <v>86.62</v>
      </c>
      <c r="Q271" s="29">
        <f t="shared" si="140"/>
        <v>0.21299999999999999</v>
      </c>
    </row>
    <row r="272" spans="1:17" s="29" customFormat="1" x14ac:dyDescent="0.25">
      <c r="A272" s="42">
        <v>5</v>
      </c>
      <c r="B272" s="156" t="s">
        <v>207</v>
      </c>
      <c r="C272" s="42" t="s">
        <v>12</v>
      </c>
      <c r="D272" s="78"/>
      <c r="E272" s="124"/>
      <c r="F272" s="78">
        <f t="shared" si="169"/>
        <v>0</v>
      </c>
      <c r="G272" s="78">
        <v>1000</v>
      </c>
      <c r="H272" s="124">
        <v>346</v>
      </c>
      <c r="I272" s="78">
        <f t="shared" si="170"/>
        <v>346</v>
      </c>
      <c r="J272" s="78">
        <v>1353</v>
      </c>
      <c r="K272" s="124">
        <v>346</v>
      </c>
      <c r="L272" s="78">
        <f t="shared" si="171"/>
        <v>468.13799999999998</v>
      </c>
      <c r="M272" s="78">
        <f t="shared" si="178"/>
        <v>353</v>
      </c>
      <c r="N272" s="172"/>
      <c r="O272" s="78">
        <f t="shared" si="179"/>
        <v>122.13799999999998</v>
      </c>
      <c r="Q272" s="29">
        <f t="shared" si="140"/>
        <v>0.34599999999999997</v>
      </c>
    </row>
    <row r="273" spans="1:17" s="29" customFormat="1" x14ac:dyDescent="0.25">
      <c r="A273" s="42">
        <v>6</v>
      </c>
      <c r="B273" s="156" t="s">
        <v>208</v>
      </c>
      <c r="C273" s="42" t="s">
        <v>12</v>
      </c>
      <c r="D273" s="78"/>
      <c r="E273" s="124"/>
      <c r="F273" s="78">
        <f t="shared" si="169"/>
        <v>0</v>
      </c>
      <c r="G273" s="78">
        <v>2500</v>
      </c>
      <c r="H273" s="124">
        <v>205</v>
      </c>
      <c r="I273" s="78">
        <f t="shared" si="170"/>
        <v>512.5</v>
      </c>
      <c r="J273" s="78">
        <v>4149</v>
      </c>
      <c r="K273" s="124">
        <v>205</v>
      </c>
      <c r="L273" s="78">
        <f t="shared" si="171"/>
        <v>850.54499999999996</v>
      </c>
      <c r="M273" s="78">
        <f t="shared" si="178"/>
        <v>1649</v>
      </c>
      <c r="N273" s="172"/>
      <c r="O273" s="78">
        <f t="shared" si="179"/>
        <v>338.04499999999996</v>
      </c>
      <c r="Q273" s="29">
        <f t="shared" si="140"/>
        <v>0.51249999999999996</v>
      </c>
    </row>
    <row r="274" spans="1:17" s="29" customFormat="1" x14ac:dyDescent="0.25">
      <c r="A274" s="42">
        <v>7</v>
      </c>
      <c r="B274" s="156" t="s">
        <v>248</v>
      </c>
      <c r="C274" s="42" t="s">
        <v>12</v>
      </c>
      <c r="D274" s="78"/>
      <c r="E274" s="124"/>
      <c r="F274" s="78">
        <f t="shared" ref="F274" si="180">+D274*E274/1000</f>
        <v>0</v>
      </c>
      <c r="G274" s="78">
        <v>1500</v>
      </c>
      <c r="H274" s="124">
        <v>160</v>
      </c>
      <c r="I274" s="78">
        <f t="shared" ref="I274" si="181">+G274*H274/1000</f>
        <v>240</v>
      </c>
      <c r="J274" s="78">
        <v>2178</v>
      </c>
      <c r="K274" s="124">
        <v>160</v>
      </c>
      <c r="L274" s="78">
        <f t="shared" ref="L274" si="182">+J274*K274/1000</f>
        <v>348.48</v>
      </c>
      <c r="M274" s="78">
        <f t="shared" ref="M274" si="183">J274-G274</f>
        <v>678</v>
      </c>
      <c r="N274" s="172"/>
      <c r="O274" s="78">
        <f t="shared" ref="O274" si="184">L274-I274</f>
        <v>108.48000000000002</v>
      </c>
      <c r="Q274" s="29">
        <f t="shared" ref="Q274" si="185">+I274/1000</f>
        <v>0.24</v>
      </c>
    </row>
    <row r="275" spans="1:17" s="29" customFormat="1" x14ac:dyDescent="0.25">
      <c r="A275" s="42">
        <v>8</v>
      </c>
      <c r="B275" s="156" t="s">
        <v>249</v>
      </c>
      <c r="C275" s="42" t="s">
        <v>12</v>
      </c>
      <c r="D275" s="78"/>
      <c r="E275" s="124"/>
      <c r="F275" s="78">
        <f t="shared" ref="F275" si="186">+D275*E275/1000</f>
        <v>0</v>
      </c>
      <c r="G275" s="78">
        <v>1000</v>
      </c>
      <c r="H275" s="124">
        <v>437.52</v>
      </c>
      <c r="I275" s="78">
        <f t="shared" ref="I275" si="187">+G275*H275/1000</f>
        <v>437.52</v>
      </c>
      <c r="J275" s="78">
        <v>1523</v>
      </c>
      <c r="K275" s="124">
        <v>437.52</v>
      </c>
      <c r="L275" s="78">
        <f t="shared" ref="L275" si="188">+J275*K275/1000</f>
        <v>666.34295999999995</v>
      </c>
      <c r="M275" s="78">
        <f t="shared" ref="M275" si="189">J275-G275</f>
        <v>523</v>
      </c>
      <c r="N275" s="172"/>
      <c r="O275" s="78">
        <f t="shared" ref="O275" si="190">L275-I275</f>
        <v>228.82295999999997</v>
      </c>
      <c r="Q275" s="29">
        <f t="shared" ref="Q275" si="191">+I275/1000</f>
        <v>0.43751999999999996</v>
      </c>
    </row>
    <row r="276" spans="1:17" s="29" customFormat="1" x14ac:dyDescent="0.25">
      <c r="A276" s="42">
        <v>9</v>
      </c>
      <c r="B276" s="156" t="s">
        <v>209</v>
      </c>
      <c r="C276" s="42" t="s">
        <v>12</v>
      </c>
      <c r="D276" s="78"/>
      <c r="E276" s="124"/>
      <c r="F276" s="78">
        <f t="shared" si="169"/>
        <v>0</v>
      </c>
      <c r="G276" s="78">
        <v>600</v>
      </c>
      <c r="H276" s="124">
        <v>811</v>
      </c>
      <c r="I276" s="78">
        <f t="shared" si="170"/>
        <v>486.6</v>
      </c>
      <c r="J276" s="78">
        <v>355</v>
      </c>
      <c r="K276" s="124">
        <v>811</v>
      </c>
      <c r="L276" s="78">
        <f t="shared" si="171"/>
        <v>287.90499999999997</v>
      </c>
      <c r="M276" s="78">
        <f t="shared" si="178"/>
        <v>-245</v>
      </c>
      <c r="N276" s="172"/>
      <c r="O276" s="78">
        <f t="shared" si="179"/>
        <v>-198.69500000000005</v>
      </c>
      <c r="Q276" s="29">
        <f t="shared" si="140"/>
        <v>0.48660000000000003</v>
      </c>
    </row>
    <row r="277" spans="1:17" s="29" customFormat="1" x14ac:dyDescent="0.25">
      <c r="A277" s="42">
        <v>10</v>
      </c>
      <c r="B277" s="156" t="s">
        <v>98</v>
      </c>
      <c r="C277" s="42" t="s">
        <v>12</v>
      </c>
      <c r="D277" s="78"/>
      <c r="E277" s="124"/>
      <c r="F277" s="78">
        <f t="shared" si="169"/>
        <v>0</v>
      </c>
      <c r="G277" s="78">
        <v>6000</v>
      </c>
      <c r="H277" s="124">
        <v>120</v>
      </c>
      <c r="I277" s="78">
        <f t="shared" si="170"/>
        <v>720</v>
      </c>
      <c r="J277" s="78">
        <v>6295</v>
      </c>
      <c r="K277" s="124">
        <v>120</v>
      </c>
      <c r="L277" s="78">
        <f t="shared" si="171"/>
        <v>755.4</v>
      </c>
      <c r="M277" s="78">
        <f t="shared" si="178"/>
        <v>295</v>
      </c>
      <c r="N277" s="172"/>
      <c r="O277" s="78">
        <f t="shared" si="179"/>
        <v>35.399999999999977</v>
      </c>
      <c r="Q277" s="29">
        <f t="shared" si="140"/>
        <v>0.72</v>
      </c>
    </row>
    <row r="278" spans="1:17" s="29" customFormat="1" x14ac:dyDescent="0.25">
      <c r="A278" s="42">
        <v>11</v>
      </c>
      <c r="B278" s="156" t="s">
        <v>210</v>
      </c>
      <c r="C278" s="42" t="s">
        <v>12</v>
      </c>
      <c r="D278" s="78"/>
      <c r="E278" s="124"/>
      <c r="F278" s="78">
        <f t="shared" si="169"/>
        <v>0</v>
      </c>
      <c r="G278" s="78">
        <v>80000</v>
      </c>
      <c r="H278" s="124">
        <v>71.28</v>
      </c>
      <c r="I278" s="78">
        <f t="shared" si="170"/>
        <v>5702.4</v>
      </c>
      <c r="J278" s="78">
        <v>65906</v>
      </c>
      <c r="K278" s="124">
        <v>71.28</v>
      </c>
      <c r="L278" s="78">
        <f t="shared" si="171"/>
        <v>4697.7796799999996</v>
      </c>
      <c r="M278" s="78">
        <f t="shared" si="178"/>
        <v>-14094</v>
      </c>
      <c r="N278" s="172"/>
      <c r="O278" s="78">
        <f t="shared" si="179"/>
        <v>-1004.62032</v>
      </c>
      <c r="Q278" s="29">
        <f t="shared" si="140"/>
        <v>5.7023999999999999</v>
      </c>
    </row>
    <row r="279" spans="1:17" s="29" customFormat="1" x14ac:dyDescent="0.25">
      <c r="A279" s="42">
        <v>12</v>
      </c>
      <c r="B279" s="156" t="s">
        <v>211</v>
      </c>
      <c r="C279" s="42" t="s">
        <v>12</v>
      </c>
      <c r="D279" s="78"/>
      <c r="E279" s="124"/>
      <c r="F279" s="78">
        <f t="shared" si="169"/>
        <v>0</v>
      </c>
      <c r="G279" s="78">
        <v>300</v>
      </c>
      <c r="H279" s="124">
        <v>350</v>
      </c>
      <c r="I279" s="78">
        <f t="shared" si="170"/>
        <v>105</v>
      </c>
      <c r="J279" s="78">
        <v>382</v>
      </c>
      <c r="K279" s="124">
        <v>350</v>
      </c>
      <c r="L279" s="78">
        <f t="shared" si="171"/>
        <v>133.69999999999999</v>
      </c>
      <c r="M279" s="78">
        <f t="shared" si="178"/>
        <v>82</v>
      </c>
      <c r="N279" s="172"/>
      <c r="O279" s="78">
        <f t="shared" si="179"/>
        <v>28.699999999999989</v>
      </c>
      <c r="Q279" s="29">
        <f t="shared" si="140"/>
        <v>0.105</v>
      </c>
    </row>
    <row r="280" spans="1:17" s="29" customFormat="1" x14ac:dyDescent="0.25">
      <c r="A280" s="42">
        <v>13</v>
      </c>
      <c r="B280" s="156" t="s">
        <v>212</v>
      </c>
      <c r="C280" s="42" t="s">
        <v>12</v>
      </c>
      <c r="D280" s="78"/>
      <c r="E280" s="124"/>
      <c r="F280" s="78">
        <f t="shared" si="169"/>
        <v>0</v>
      </c>
      <c r="G280" s="78">
        <v>3000</v>
      </c>
      <c r="H280" s="124">
        <v>288</v>
      </c>
      <c r="I280" s="78">
        <f t="shared" si="170"/>
        <v>864</v>
      </c>
      <c r="J280" s="78">
        <v>3433</v>
      </c>
      <c r="K280" s="124">
        <v>288</v>
      </c>
      <c r="L280" s="78">
        <f t="shared" si="171"/>
        <v>988.70399999999995</v>
      </c>
      <c r="M280" s="78">
        <f t="shared" si="178"/>
        <v>433</v>
      </c>
      <c r="N280" s="172"/>
      <c r="O280" s="78">
        <f t="shared" si="179"/>
        <v>124.70399999999995</v>
      </c>
      <c r="Q280" s="29">
        <f t="shared" si="140"/>
        <v>0.86399999999999999</v>
      </c>
    </row>
    <row r="281" spans="1:17" s="29" customFormat="1" x14ac:dyDescent="0.25">
      <c r="A281" s="42">
        <v>14</v>
      </c>
      <c r="B281" s="156" t="s">
        <v>99</v>
      </c>
      <c r="C281" s="42" t="s">
        <v>12</v>
      </c>
      <c r="D281" s="78"/>
      <c r="E281" s="124"/>
      <c r="F281" s="78">
        <f t="shared" si="169"/>
        <v>0</v>
      </c>
      <c r="G281" s="78">
        <v>500</v>
      </c>
      <c r="H281" s="124">
        <v>381.94</v>
      </c>
      <c r="I281" s="78">
        <f t="shared" si="170"/>
        <v>190.97</v>
      </c>
      <c r="J281" s="78">
        <v>694</v>
      </c>
      <c r="K281" s="124">
        <v>381.94</v>
      </c>
      <c r="L281" s="78">
        <f t="shared" si="171"/>
        <v>265.06635999999997</v>
      </c>
      <c r="M281" s="78">
        <f t="shared" si="178"/>
        <v>194</v>
      </c>
      <c r="N281" s="172"/>
      <c r="O281" s="78">
        <f t="shared" si="179"/>
        <v>74.096359999999976</v>
      </c>
      <c r="Q281" s="29">
        <f t="shared" si="140"/>
        <v>0.19097</v>
      </c>
    </row>
    <row r="282" spans="1:17" s="29" customFormat="1" x14ac:dyDescent="0.25">
      <c r="A282" s="42">
        <v>15</v>
      </c>
      <c r="B282" s="156" t="s">
        <v>105</v>
      </c>
      <c r="C282" s="42" t="s">
        <v>12</v>
      </c>
      <c r="D282" s="78"/>
      <c r="E282" s="124"/>
      <c r="F282" s="78">
        <f t="shared" ref="F282" si="192">+D282*E282/1000</f>
        <v>0</v>
      </c>
      <c r="G282" s="78">
        <v>120</v>
      </c>
      <c r="H282" s="124">
        <v>506</v>
      </c>
      <c r="I282" s="78">
        <f t="shared" ref="I282" si="193">+G282*H282/1000</f>
        <v>60.72</v>
      </c>
      <c r="J282" s="78">
        <v>201</v>
      </c>
      <c r="K282" s="124">
        <v>506</v>
      </c>
      <c r="L282" s="78">
        <f t="shared" ref="L282" si="194">+J282*K282/1000</f>
        <v>101.706</v>
      </c>
      <c r="M282" s="78">
        <f t="shared" ref="M282" si="195">J282-G282</f>
        <v>81</v>
      </c>
      <c r="N282" s="172"/>
      <c r="O282" s="78">
        <f t="shared" ref="O282" si="196">L282-I282</f>
        <v>40.986000000000004</v>
      </c>
      <c r="Q282" s="29">
        <f t="shared" ref="Q282" si="197">+I282/1000</f>
        <v>6.0719999999999996E-2</v>
      </c>
    </row>
    <row r="283" spans="1:17" s="29" customFormat="1" x14ac:dyDescent="0.25">
      <c r="A283" s="42">
        <v>16</v>
      </c>
      <c r="B283" s="156" t="s">
        <v>106</v>
      </c>
      <c r="C283" s="42" t="s">
        <v>12</v>
      </c>
      <c r="D283" s="78"/>
      <c r="E283" s="124"/>
      <c r="F283" s="78">
        <f t="shared" si="169"/>
        <v>0</v>
      </c>
      <c r="G283" s="78">
        <v>200</v>
      </c>
      <c r="H283" s="124">
        <v>790</v>
      </c>
      <c r="I283" s="78">
        <f t="shared" si="170"/>
        <v>158</v>
      </c>
      <c r="J283" s="78">
        <v>274</v>
      </c>
      <c r="K283" s="124">
        <v>790</v>
      </c>
      <c r="L283" s="78">
        <f t="shared" si="171"/>
        <v>216.46</v>
      </c>
      <c r="M283" s="78">
        <f t="shared" si="178"/>
        <v>74</v>
      </c>
      <c r="N283" s="172"/>
      <c r="O283" s="78">
        <f t="shared" si="179"/>
        <v>58.460000000000008</v>
      </c>
      <c r="Q283" s="29">
        <f t="shared" si="140"/>
        <v>0.158</v>
      </c>
    </row>
    <row r="284" spans="1:17" s="29" customFormat="1" x14ac:dyDescent="0.25">
      <c r="A284" s="42">
        <v>17</v>
      </c>
      <c r="B284" s="156" t="s">
        <v>213</v>
      </c>
      <c r="C284" s="42" t="s">
        <v>12</v>
      </c>
      <c r="D284" s="78"/>
      <c r="E284" s="124"/>
      <c r="F284" s="78">
        <f t="shared" si="169"/>
        <v>0</v>
      </c>
      <c r="G284" s="78">
        <v>7000</v>
      </c>
      <c r="H284" s="124">
        <v>145.44</v>
      </c>
      <c r="I284" s="78">
        <f t="shared" si="170"/>
        <v>1018.08</v>
      </c>
      <c r="J284" s="78">
        <v>11307</v>
      </c>
      <c r="K284" s="124">
        <v>145.44</v>
      </c>
      <c r="L284" s="78">
        <f t="shared" si="171"/>
        <v>1644.49008</v>
      </c>
      <c r="M284" s="78">
        <f t="shared" si="178"/>
        <v>4307</v>
      </c>
      <c r="N284" s="172"/>
      <c r="O284" s="78">
        <f t="shared" si="179"/>
        <v>626.41007999999999</v>
      </c>
      <c r="Q284" s="29">
        <f t="shared" si="140"/>
        <v>1.0180800000000001</v>
      </c>
    </row>
    <row r="285" spans="1:17" s="29" customFormat="1" x14ac:dyDescent="0.25">
      <c r="A285" s="42">
        <v>18</v>
      </c>
      <c r="B285" s="156" t="s">
        <v>250</v>
      </c>
      <c r="C285" s="42" t="s">
        <v>12</v>
      </c>
      <c r="D285" s="78"/>
      <c r="E285" s="124"/>
      <c r="F285" s="78">
        <f t="shared" si="169"/>
        <v>0</v>
      </c>
      <c r="G285" s="78">
        <v>1000</v>
      </c>
      <c r="H285" s="124">
        <v>794</v>
      </c>
      <c r="I285" s="78">
        <f t="shared" si="170"/>
        <v>794</v>
      </c>
      <c r="J285" s="78">
        <v>1479</v>
      </c>
      <c r="K285" s="124">
        <v>794</v>
      </c>
      <c r="L285" s="78">
        <f t="shared" si="171"/>
        <v>1174.326</v>
      </c>
      <c r="M285" s="78">
        <f t="shared" si="178"/>
        <v>479</v>
      </c>
      <c r="N285" s="172"/>
      <c r="O285" s="78">
        <f t="shared" si="179"/>
        <v>380.32600000000002</v>
      </c>
      <c r="Q285" s="29">
        <f t="shared" si="140"/>
        <v>0.79400000000000004</v>
      </c>
    </row>
    <row r="286" spans="1:17" s="29" customFormat="1" x14ac:dyDescent="0.25">
      <c r="A286" s="42">
        <v>19</v>
      </c>
      <c r="B286" s="156" t="s">
        <v>251</v>
      </c>
      <c r="C286" s="42" t="s">
        <v>12</v>
      </c>
      <c r="D286" s="78"/>
      <c r="E286" s="124"/>
      <c r="F286" s="78">
        <f t="shared" si="169"/>
        <v>0</v>
      </c>
      <c r="G286" s="78">
        <v>299</v>
      </c>
      <c r="H286" s="124">
        <v>1000</v>
      </c>
      <c r="I286" s="78">
        <f t="shared" si="170"/>
        <v>299</v>
      </c>
      <c r="J286" s="78">
        <v>313</v>
      </c>
      <c r="K286" s="124">
        <v>1000</v>
      </c>
      <c r="L286" s="78">
        <f t="shared" si="171"/>
        <v>313</v>
      </c>
      <c r="M286" s="78">
        <f t="shared" si="178"/>
        <v>14</v>
      </c>
      <c r="N286" s="172"/>
      <c r="O286" s="78">
        <f t="shared" si="179"/>
        <v>14</v>
      </c>
      <c r="Q286" s="29">
        <f t="shared" si="140"/>
        <v>0.29899999999999999</v>
      </c>
    </row>
    <row r="287" spans="1:17" s="29" customFormat="1" x14ac:dyDescent="0.25">
      <c r="A287" s="42">
        <v>20</v>
      </c>
      <c r="B287" s="156" t="s">
        <v>214</v>
      </c>
      <c r="C287" s="42" t="s">
        <v>12</v>
      </c>
      <c r="D287" s="78"/>
      <c r="E287" s="124"/>
      <c r="F287" s="78">
        <f t="shared" ref="F287:F289" si="198">+D287*E287/1000</f>
        <v>0</v>
      </c>
      <c r="G287" s="78">
        <v>500</v>
      </c>
      <c r="H287" s="124">
        <v>360</v>
      </c>
      <c r="I287" s="78">
        <f t="shared" ref="I287:I289" si="199">+G287*H287/1000</f>
        <v>180</v>
      </c>
      <c r="J287" s="78">
        <v>710</v>
      </c>
      <c r="K287" s="124">
        <v>360</v>
      </c>
      <c r="L287" s="78">
        <f t="shared" ref="L287:L289" si="200">+J287*K287/1000</f>
        <v>255.6</v>
      </c>
      <c r="M287" s="78">
        <f t="shared" ref="M287:M289" si="201">J287-G287</f>
        <v>210</v>
      </c>
      <c r="N287" s="172"/>
      <c r="O287" s="78">
        <f t="shared" ref="O287:O289" si="202">L287-I287</f>
        <v>75.599999999999994</v>
      </c>
      <c r="Q287" s="29">
        <f t="shared" ref="Q287:Q289" si="203">+I287/1000</f>
        <v>0.18</v>
      </c>
    </row>
    <row r="288" spans="1:17" s="29" customFormat="1" x14ac:dyDescent="0.25">
      <c r="A288" s="42">
        <v>21</v>
      </c>
      <c r="B288" s="156" t="s">
        <v>215</v>
      </c>
      <c r="C288" s="42" t="s">
        <v>12</v>
      </c>
      <c r="D288" s="78"/>
      <c r="E288" s="124"/>
      <c r="F288" s="78">
        <f t="shared" si="198"/>
        <v>0</v>
      </c>
      <c r="G288" s="78">
        <v>2000</v>
      </c>
      <c r="H288" s="124">
        <v>363.2</v>
      </c>
      <c r="I288" s="78">
        <f t="shared" si="199"/>
        <v>726.4</v>
      </c>
      <c r="J288" s="78">
        <v>3195</v>
      </c>
      <c r="K288" s="124">
        <v>363.2</v>
      </c>
      <c r="L288" s="78">
        <f t="shared" si="200"/>
        <v>1160.424</v>
      </c>
      <c r="M288" s="78">
        <f t="shared" si="201"/>
        <v>1195</v>
      </c>
      <c r="N288" s="172"/>
      <c r="O288" s="78">
        <f t="shared" si="202"/>
        <v>434.024</v>
      </c>
      <c r="Q288" s="29">
        <f t="shared" si="203"/>
        <v>0.72639999999999993</v>
      </c>
    </row>
    <row r="289" spans="1:17" s="29" customFormat="1" x14ac:dyDescent="0.25">
      <c r="A289" s="42">
        <v>22</v>
      </c>
      <c r="B289" s="156" t="s">
        <v>252</v>
      </c>
      <c r="C289" s="42" t="s">
        <v>12</v>
      </c>
      <c r="D289" s="78"/>
      <c r="E289" s="124"/>
      <c r="F289" s="78">
        <f t="shared" si="198"/>
        <v>0</v>
      </c>
      <c r="G289" s="78">
        <v>4000</v>
      </c>
      <c r="H289" s="124">
        <v>284.5</v>
      </c>
      <c r="I289" s="78">
        <f t="shared" si="199"/>
        <v>1138</v>
      </c>
      <c r="J289" s="78">
        <v>6106</v>
      </c>
      <c r="K289" s="124">
        <v>284.5</v>
      </c>
      <c r="L289" s="78">
        <f t="shared" si="200"/>
        <v>1737.1569999999999</v>
      </c>
      <c r="M289" s="78">
        <f t="shared" si="201"/>
        <v>2106</v>
      </c>
      <c r="N289" s="172"/>
      <c r="O289" s="78">
        <f t="shared" si="202"/>
        <v>599.15699999999993</v>
      </c>
      <c r="Q289" s="29">
        <f t="shared" si="203"/>
        <v>1.1379999999999999</v>
      </c>
    </row>
    <row r="290" spans="1:17" s="29" customFormat="1" x14ac:dyDescent="0.25">
      <c r="A290" s="42">
        <v>23</v>
      </c>
      <c r="B290" s="156" t="s">
        <v>253</v>
      </c>
      <c r="C290" s="42" t="s">
        <v>12</v>
      </c>
      <c r="D290" s="78"/>
      <c r="E290" s="124"/>
      <c r="F290" s="78">
        <f t="shared" si="169"/>
        <v>0</v>
      </c>
      <c r="G290" s="78">
        <v>5000</v>
      </c>
      <c r="H290" s="124">
        <v>62.22</v>
      </c>
      <c r="I290" s="78">
        <f t="shared" si="170"/>
        <v>311.10000000000002</v>
      </c>
      <c r="J290" s="78">
        <v>8290</v>
      </c>
      <c r="K290" s="124">
        <v>62.22</v>
      </c>
      <c r="L290" s="78">
        <f t="shared" si="171"/>
        <v>515.80380000000002</v>
      </c>
      <c r="M290" s="78">
        <f t="shared" si="178"/>
        <v>3290</v>
      </c>
      <c r="N290" s="172"/>
      <c r="O290" s="78">
        <f t="shared" si="179"/>
        <v>204.7038</v>
      </c>
      <c r="Q290" s="29">
        <f t="shared" si="140"/>
        <v>0.31110000000000004</v>
      </c>
    </row>
    <row r="291" spans="1:17" s="29" customFormat="1" x14ac:dyDescent="0.25">
      <c r="A291" s="42">
        <v>24</v>
      </c>
      <c r="B291" s="156" t="s">
        <v>254</v>
      </c>
      <c r="C291" s="42" t="s">
        <v>12</v>
      </c>
      <c r="D291" s="78"/>
      <c r="E291" s="124"/>
      <c r="F291" s="78">
        <f t="shared" si="169"/>
        <v>0</v>
      </c>
      <c r="G291" s="78">
        <v>600</v>
      </c>
      <c r="H291" s="124">
        <v>960</v>
      </c>
      <c r="I291" s="78">
        <f t="shared" si="170"/>
        <v>576</v>
      </c>
      <c r="J291" s="78">
        <v>897</v>
      </c>
      <c r="K291" s="124">
        <v>960</v>
      </c>
      <c r="L291" s="78">
        <f t="shared" si="171"/>
        <v>861.12</v>
      </c>
      <c r="M291" s="78">
        <f t="shared" si="178"/>
        <v>297</v>
      </c>
      <c r="N291" s="172"/>
      <c r="O291" s="78">
        <f t="shared" si="179"/>
        <v>285.12</v>
      </c>
      <c r="Q291" s="29">
        <f t="shared" si="140"/>
        <v>0.57599999999999996</v>
      </c>
    </row>
    <row r="292" spans="1:17" s="29" customFormat="1" x14ac:dyDescent="0.25">
      <c r="A292" s="42">
        <v>25</v>
      </c>
      <c r="B292" s="156" t="s">
        <v>255</v>
      </c>
      <c r="C292" s="42" t="s">
        <v>12</v>
      </c>
      <c r="D292" s="78"/>
      <c r="E292" s="124"/>
      <c r="F292" s="78">
        <f t="shared" ref="F292:F296" si="204">+D292*E292/1000</f>
        <v>0</v>
      </c>
      <c r="G292" s="78">
        <v>300</v>
      </c>
      <c r="H292" s="124">
        <v>1306.8</v>
      </c>
      <c r="I292" s="78">
        <f t="shared" ref="I292:I296" si="205">+G292*H292/1000</f>
        <v>392.04</v>
      </c>
      <c r="J292" s="78">
        <v>426</v>
      </c>
      <c r="K292" s="124">
        <v>1306.8</v>
      </c>
      <c r="L292" s="78">
        <f t="shared" ref="L292:L296" si="206">+J292*K292/1000</f>
        <v>556.69679999999994</v>
      </c>
      <c r="M292" s="78">
        <f t="shared" ref="M292:M296" si="207">J292-G292</f>
        <v>126</v>
      </c>
      <c r="N292" s="172"/>
      <c r="O292" s="78">
        <f t="shared" ref="O292:O296" si="208">L292-I292</f>
        <v>164.65679999999992</v>
      </c>
      <c r="Q292" s="29">
        <f t="shared" ref="Q292:Q296" si="209">+I292/1000</f>
        <v>0.39204</v>
      </c>
    </row>
    <row r="293" spans="1:17" s="29" customFormat="1" x14ac:dyDescent="0.25">
      <c r="A293" s="42">
        <v>26</v>
      </c>
      <c r="B293" s="156" t="s">
        <v>154</v>
      </c>
      <c r="C293" s="42" t="s">
        <v>12</v>
      </c>
      <c r="D293" s="78"/>
      <c r="E293" s="124"/>
      <c r="F293" s="78">
        <f t="shared" si="204"/>
        <v>0</v>
      </c>
      <c r="G293" s="78">
        <v>2000</v>
      </c>
      <c r="H293" s="124">
        <v>270</v>
      </c>
      <c r="I293" s="78">
        <f t="shared" si="205"/>
        <v>540</v>
      </c>
      <c r="J293" s="78">
        <v>5059</v>
      </c>
      <c r="K293" s="124">
        <v>270</v>
      </c>
      <c r="L293" s="78">
        <f t="shared" si="206"/>
        <v>1365.93</v>
      </c>
      <c r="M293" s="78">
        <f t="shared" si="207"/>
        <v>3059</v>
      </c>
      <c r="N293" s="172"/>
      <c r="O293" s="78">
        <f t="shared" si="208"/>
        <v>825.93000000000006</v>
      </c>
      <c r="Q293" s="29">
        <f t="shared" si="209"/>
        <v>0.54</v>
      </c>
    </row>
    <row r="294" spans="1:17" s="29" customFormat="1" x14ac:dyDescent="0.25">
      <c r="A294" s="42">
        <v>27</v>
      </c>
      <c r="B294" s="156" t="s">
        <v>256</v>
      </c>
      <c r="C294" s="42" t="s">
        <v>12</v>
      </c>
      <c r="D294" s="78"/>
      <c r="E294" s="124"/>
      <c r="F294" s="78">
        <f t="shared" si="204"/>
        <v>0</v>
      </c>
      <c r="G294" s="78">
        <v>100</v>
      </c>
      <c r="H294" s="124">
        <v>3157</v>
      </c>
      <c r="I294" s="78">
        <f t="shared" si="205"/>
        <v>315.7</v>
      </c>
      <c r="J294" s="78">
        <v>135</v>
      </c>
      <c r="K294" s="124">
        <v>3157</v>
      </c>
      <c r="L294" s="78">
        <f t="shared" si="206"/>
        <v>426.19499999999999</v>
      </c>
      <c r="M294" s="78">
        <f t="shared" si="207"/>
        <v>35</v>
      </c>
      <c r="N294" s="172"/>
      <c r="O294" s="78">
        <f t="shared" si="208"/>
        <v>110.495</v>
      </c>
      <c r="Q294" s="29">
        <f t="shared" si="209"/>
        <v>0.31569999999999998</v>
      </c>
    </row>
    <row r="295" spans="1:17" s="29" customFormat="1" ht="27" x14ac:dyDescent="0.25">
      <c r="A295" s="42">
        <v>28</v>
      </c>
      <c r="B295" s="156" t="s">
        <v>257</v>
      </c>
      <c r="C295" s="42" t="s">
        <v>12</v>
      </c>
      <c r="D295" s="78"/>
      <c r="E295" s="124"/>
      <c r="F295" s="78">
        <f t="shared" si="204"/>
        <v>0</v>
      </c>
      <c r="G295" s="78">
        <v>600</v>
      </c>
      <c r="H295" s="124">
        <v>1080</v>
      </c>
      <c r="I295" s="78">
        <f t="shared" si="205"/>
        <v>648</v>
      </c>
      <c r="J295" s="78">
        <v>888</v>
      </c>
      <c r="K295" s="124">
        <v>1080</v>
      </c>
      <c r="L295" s="78">
        <f t="shared" si="206"/>
        <v>959.04</v>
      </c>
      <c r="M295" s="78">
        <f t="shared" si="207"/>
        <v>288</v>
      </c>
      <c r="N295" s="172"/>
      <c r="O295" s="78">
        <f t="shared" si="208"/>
        <v>311.03999999999996</v>
      </c>
      <c r="Q295" s="29">
        <f t="shared" si="209"/>
        <v>0.64800000000000002</v>
      </c>
    </row>
    <row r="296" spans="1:17" s="29" customFormat="1" x14ac:dyDescent="0.25">
      <c r="A296" s="42">
        <v>29</v>
      </c>
      <c r="B296" s="156" t="s">
        <v>104</v>
      </c>
      <c r="C296" s="42" t="s">
        <v>12</v>
      </c>
      <c r="D296" s="78"/>
      <c r="E296" s="124"/>
      <c r="F296" s="78">
        <f t="shared" si="204"/>
        <v>0</v>
      </c>
      <c r="G296" s="78">
        <v>1500</v>
      </c>
      <c r="H296" s="124">
        <v>350</v>
      </c>
      <c r="I296" s="78">
        <f t="shared" si="205"/>
        <v>525</v>
      </c>
      <c r="J296" s="78">
        <v>2468</v>
      </c>
      <c r="K296" s="124">
        <v>350</v>
      </c>
      <c r="L296" s="78">
        <f t="shared" si="206"/>
        <v>863.8</v>
      </c>
      <c r="M296" s="78">
        <f t="shared" si="207"/>
        <v>968</v>
      </c>
      <c r="N296" s="172"/>
      <c r="O296" s="78">
        <f t="shared" si="208"/>
        <v>338.79999999999995</v>
      </c>
      <c r="Q296" s="29">
        <f t="shared" si="209"/>
        <v>0.52500000000000002</v>
      </c>
    </row>
    <row r="297" spans="1:17" s="29" customFormat="1" ht="27" x14ac:dyDescent="0.25">
      <c r="A297" s="42">
        <v>30</v>
      </c>
      <c r="B297" s="156" t="s">
        <v>216</v>
      </c>
      <c r="C297" s="42" t="s">
        <v>12</v>
      </c>
      <c r="D297" s="78"/>
      <c r="E297" s="124"/>
      <c r="F297" s="78">
        <f t="shared" si="169"/>
        <v>0</v>
      </c>
      <c r="G297" s="78">
        <v>2000</v>
      </c>
      <c r="H297" s="124">
        <v>1800</v>
      </c>
      <c r="I297" s="78">
        <f t="shared" si="170"/>
        <v>3600</v>
      </c>
      <c r="J297" s="78">
        <v>693</v>
      </c>
      <c r="K297" s="124">
        <v>1800</v>
      </c>
      <c r="L297" s="78">
        <f t="shared" si="171"/>
        <v>1247.4000000000001</v>
      </c>
      <c r="M297" s="78">
        <f t="shared" si="178"/>
        <v>-1307</v>
      </c>
      <c r="N297" s="172"/>
      <c r="O297" s="78">
        <f t="shared" si="179"/>
        <v>-2352.6</v>
      </c>
      <c r="Q297" s="29">
        <f t="shared" si="140"/>
        <v>3.6</v>
      </c>
    </row>
    <row r="298" spans="1:17" s="29" customFormat="1" ht="27" x14ac:dyDescent="0.25">
      <c r="A298" s="42">
        <v>31</v>
      </c>
      <c r="B298" s="156" t="s">
        <v>217</v>
      </c>
      <c r="C298" s="42" t="s">
        <v>12</v>
      </c>
      <c r="D298" s="78"/>
      <c r="E298" s="124"/>
      <c r="F298" s="78">
        <f t="shared" si="169"/>
        <v>0</v>
      </c>
      <c r="G298" s="78">
        <v>1000</v>
      </c>
      <c r="H298" s="124">
        <v>1410</v>
      </c>
      <c r="I298" s="78">
        <f t="shared" si="170"/>
        <v>1410</v>
      </c>
      <c r="J298" s="78">
        <v>320</v>
      </c>
      <c r="K298" s="124">
        <v>1410</v>
      </c>
      <c r="L298" s="78">
        <f t="shared" si="171"/>
        <v>451.2</v>
      </c>
      <c r="M298" s="78">
        <f t="shared" si="178"/>
        <v>-680</v>
      </c>
      <c r="N298" s="172"/>
      <c r="O298" s="78">
        <f t="shared" si="179"/>
        <v>-958.8</v>
      </c>
      <c r="Q298" s="29">
        <f t="shared" si="140"/>
        <v>1.41</v>
      </c>
    </row>
    <row r="299" spans="1:17" s="29" customFormat="1" x14ac:dyDescent="0.25">
      <c r="A299" s="42">
        <v>32</v>
      </c>
      <c r="B299" s="156" t="s">
        <v>218</v>
      </c>
      <c r="C299" s="42" t="s">
        <v>12</v>
      </c>
      <c r="D299" s="78"/>
      <c r="E299" s="124"/>
      <c r="F299" s="78">
        <f t="shared" si="169"/>
        <v>0</v>
      </c>
      <c r="G299" s="78">
        <v>716</v>
      </c>
      <c r="H299" s="124">
        <v>3440</v>
      </c>
      <c r="I299" s="78">
        <f t="shared" si="170"/>
        <v>2463.04</v>
      </c>
      <c r="J299" s="78">
        <v>418</v>
      </c>
      <c r="K299" s="124">
        <v>3440</v>
      </c>
      <c r="L299" s="78">
        <f t="shared" si="171"/>
        <v>1437.92</v>
      </c>
      <c r="M299" s="78">
        <f t="shared" si="178"/>
        <v>-298</v>
      </c>
      <c r="N299" s="172"/>
      <c r="O299" s="78">
        <f t="shared" si="179"/>
        <v>-1025.1199999999999</v>
      </c>
      <c r="Q299" s="29">
        <f t="shared" si="140"/>
        <v>2.4630399999999999</v>
      </c>
    </row>
    <row r="300" spans="1:17" s="29" customFormat="1" ht="40.5" x14ac:dyDescent="0.25">
      <c r="A300" s="42">
        <v>33</v>
      </c>
      <c r="B300" s="156" t="s">
        <v>219</v>
      </c>
      <c r="C300" s="42" t="s">
        <v>12</v>
      </c>
      <c r="D300" s="78"/>
      <c r="E300" s="124"/>
      <c r="F300" s="78">
        <f t="shared" ref="F300" si="210">+D300*E300/1000</f>
        <v>0</v>
      </c>
      <c r="G300" s="78">
        <v>1000</v>
      </c>
      <c r="H300" s="124">
        <v>340</v>
      </c>
      <c r="I300" s="78">
        <f t="shared" ref="I300" si="211">+G300*H300/1000</f>
        <v>340</v>
      </c>
      <c r="J300" s="78">
        <v>533</v>
      </c>
      <c r="K300" s="124">
        <v>340</v>
      </c>
      <c r="L300" s="78">
        <f t="shared" ref="L300" si="212">+J300*K300/1000</f>
        <v>181.22</v>
      </c>
      <c r="M300" s="78">
        <f t="shared" ref="M300" si="213">J300-G300</f>
        <v>-467</v>
      </c>
      <c r="N300" s="172"/>
      <c r="O300" s="78">
        <f t="shared" ref="O300" si="214">L300-I300</f>
        <v>-158.78</v>
      </c>
      <c r="Q300" s="29">
        <f t="shared" ref="Q300" si="215">+I300/1000</f>
        <v>0.34</v>
      </c>
    </row>
    <row r="301" spans="1:17" s="29" customFormat="1" ht="27" x14ac:dyDescent="0.25">
      <c r="A301" s="42">
        <v>34</v>
      </c>
      <c r="B301" s="156" t="s">
        <v>220</v>
      </c>
      <c r="C301" s="42" t="s">
        <v>12</v>
      </c>
      <c r="D301" s="78"/>
      <c r="E301" s="124"/>
      <c r="F301" s="78">
        <f t="shared" si="169"/>
        <v>0</v>
      </c>
      <c r="G301" s="78">
        <v>500</v>
      </c>
      <c r="H301" s="124">
        <v>3919.2</v>
      </c>
      <c r="I301" s="78">
        <f t="shared" si="170"/>
        <v>1959.6</v>
      </c>
      <c r="J301" s="78">
        <v>396</v>
      </c>
      <c r="K301" s="124">
        <v>3919.2</v>
      </c>
      <c r="L301" s="78">
        <f t="shared" si="171"/>
        <v>1552.0031999999999</v>
      </c>
      <c r="M301" s="78">
        <f t="shared" si="178"/>
        <v>-104</v>
      </c>
      <c r="N301" s="172"/>
      <c r="O301" s="78">
        <f t="shared" si="179"/>
        <v>-407.59680000000003</v>
      </c>
      <c r="Q301" s="29">
        <f t="shared" si="140"/>
        <v>1.9596</v>
      </c>
    </row>
    <row r="302" spans="1:17" s="29" customFormat="1" ht="27" x14ac:dyDescent="0.25">
      <c r="A302" s="42">
        <v>35</v>
      </c>
      <c r="B302" s="156" t="s">
        <v>221</v>
      </c>
      <c r="C302" s="42" t="s">
        <v>12</v>
      </c>
      <c r="D302" s="78"/>
      <c r="E302" s="124"/>
      <c r="F302" s="78">
        <f t="shared" ref="F302:F305" si="216">+D302*E302/1000</f>
        <v>0</v>
      </c>
      <c r="G302" s="78">
        <v>150</v>
      </c>
      <c r="H302" s="124">
        <v>7800</v>
      </c>
      <c r="I302" s="78">
        <f t="shared" ref="I302:I305" si="217">+G302*H302/1000</f>
        <v>1170</v>
      </c>
      <c r="J302" s="78">
        <v>80</v>
      </c>
      <c r="K302" s="124">
        <v>7800</v>
      </c>
      <c r="L302" s="78">
        <f t="shared" ref="L302:L305" si="218">+J302*K302/1000</f>
        <v>624</v>
      </c>
      <c r="M302" s="78">
        <f t="shared" ref="M302:M305" si="219">J302-G302</f>
        <v>-70</v>
      </c>
      <c r="N302" s="172"/>
      <c r="O302" s="78">
        <f t="shared" ref="O302:O305" si="220">L302-I302</f>
        <v>-546</v>
      </c>
      <c r="Q302" s="29">
        <f t="shared" ref="Q302:Q305" si="221">+I302/1000</f>
        <v>1.17</v>
      </c>
    </row>
    <row r="303" spans="1:17" s="29" customFormat="1" ht="27" x14ac:dyDescent="0.25">
      <c r="A303" s="42">
        <v>36</v>
      </c>
      <c r="B303" s="156" t="s">
        <v>222</v>
      </c>
      <c r="C303" s="42" t="s">
        <v>12</v>
      </c>
      <c r="D303" s="78"/>
      <c r="E303" s="124"/>
      <c r="F303" s="78">
        <f t="shared" si="216"/>
        <v>0</v>
      </c>
      <c r="G303" s="78">
        <v>1300</v>
      </c>
      <c r="H303" s="124">
        <v>39</v>
      </c>
      <c r="I303" s="78">
        <f t="shared" si="217"/>
        <v>50.7</v>
      </c>
      <c r="J303" s="78">
        <v>2501</v>
      </c>
      <c r="K303" s="124">
        <v>39</v>
      </c>
      <c r="L303" s="78">
        <f t="shared" si="218"/>
        <v>97.539000000000001</v>
      </c>
      <c r="M303" s="78">
        <f t="shared" si="219"/>
        <v>1201</v>
      </c>
      <c r="N303" s="172"/>
      <c r="O303" s="78">
        <f t="shared" si="220"/>
        <v>46.838999999999999</v>
      </c>
      <c r="Q303" s="29">
        <f t="shared" si="221"/>
        <v>5.0700000000000002E-2</v>
      </c>
    </row>
    <row r="304" spans="1:17" s="29" customFormat="1" ht="27" x14ac:dyDescent="0.25">
      <c r="A304" s="42">
        <v>37</v>
      </c>
      <c r="B304" s="156" t="s">
        <v>223</v>
      </c>
      <c r="C304" s="42" t="s">
        <v>12</v>
      </c>
      <c r="D304" s="78"/>
      <c r="E304" s="124"/>
      <c r="F304" s="78">
        <f t="shared" si="216"/>
        <v>0</v>
      </c>
      <c r="G304" s="78">
        <v>200</v>
      </c>
      <c r="H304" s="124">
        <v>1550</v>
      </c>
      <c r="I304" s="78">
        <f t="shared" si="217"/>
        <v>310</v>
      </c>
      <c r="J304" s="78">
        <v>254</v>
      </c>
      <c r="K304" s="124">
        <v>1550</v>
      </c>
      <c r="L304" s="78">
        <f t="shared" si="218"/>
        <v>393.7</v>
      </c>
      <c r="M304" s="78">
        <f t="shared" si="219"/>
        <v>54</v>
      </c>
      <c r="N304" s="172"/>
      <c r="O304" s="78">
        <f t="shared" si="220"/>
        <v>83.699999999999989</v>
      </c>
      <c r="Q304" s="29">
        <f t="shared" si="221"/>
        <v>0.31</v>
      </c>
    </row>
    <row r="305" spans="1:17" s="29" customFormat="1" x14ac:dyDescent="0.25">
      <c r="A305" s="42">
        <v>38</v>
      </c>
      <c r="B305" s="156" t="s">
        <v>224</v>
      </c>
      <c r="C305" s="42" t="s">
        <v>12</v>
      </c>
      <c r="D305" s="78"/>
      <c r="E305" s="124"/>
      <c r="F305" s="78">
        <f t="shared" si="216"/>
        <v>0</v>
      </c>
      <c r="G305" s="78">
        <v>200</v>
      </c>
      <c r="H305" s="124">
        <v>825.13</v>
      </c>
      <c r="I305" s="78">
        <f t="shared" si="217"/>
        <v>165.02600000000001</v>
      </c>
      <c r="J305" s="78">
        <v>316</v>
      </c>
      <c r="K305" s="124">
        <v>825.13</v>
      </c>
      <c r="L305" s="78">
        <f t="shared" si="218"/>
        <v>260.74108000000001</v>
      </c>
      <c r="M305" s="78">
        <f t="shared" si="219"/>
        <v>116</v>
      </c>
      <c r="N305" s="172"/>
      <c r="O305" s="78">
        <f t="shared" si="220"/>
        <v>95.71508</v>
      </c>
      <c r="Q305" s="29">
        <f t="shared" si="221"/>
        <v>0.16502600000000001</v>
      </c>
    </row>
    <row r="306" spans="1:17" s="29" customFormat="1" x14ac:dyDescent="0.25">
      <c r="A306" s="42">
        <v>39</v>
      </c>
      <c r="B306" s="156" t="s">
        <v>330</v>
      </c>
      <c r="C306" s="42" t="s">
        <v>12</v>
      </c>
      <c r="D306" s="78"/>
      <c r="E306" s="124"/>
      <c r="F306" s="78">
        <f t="shared" si="169"/>
        <v>0</v>
      </c>
      <c r="G306" s="78">
        <v>1000</v>
      </c>
      <c r="H306" s="124">
        <v>4000</v>
      </c>
      <c r="I306" s="78">
        <f t="shared" si="170"/>
        <v>4000</v>
      </c>
      <c r="J306" s="78">
        <v>959</v>
      </c>
      <c r="K306" s="124">
        <v>4000</v>
      </c>
      <c r="L306" s="78">
        <f t="shared" si="171"/>
        <v>3836</v>
      </c>
      <c r="M306" s="78">
        <f t="shared" si="178"/>
        <v>-41</v>
      </c>
      <c r="N306" s="172"/>
      <c r="O306" s="78">
        <f t="shared" si="179"/>
        <v>-164</v>
      </c>
      <c r="Q306" s="29">
        <f t="shared" si="140"/>
        <v>4</v>
      </c>
    </row>
    <row r="307" spans="1:17" s="29" customFormat="1" x14ac:dyDescent="0.25">
      <c r="A307" s="42">
        <v>40</v>
      </c>
      <c r="B307" s="156" t="s">
        <v>331</v>
      </c>
      <c r="C307" s="42" t="s">
        <v>12</v>
      </c>
      <c r="D307" s="78"/>
      <c r="E307" s="124"/>
      <c r="F307" s="78">
        <f t="shared" si="169"/>
        <v>0</v>
      </c>
      <c r="G307" s="78">
        <v>500</v>
      </c>
      <c r="H307" s="124">
        <v>3504</v>
      </c>
      <c r="I307" s="78">
        <f t="shared" si="170"/>
        <v>1752</v>
      </c>
      <c r="J307" s="78">
        <v>102</v>
      </c>
      <c r="K307" s="124">
        <v>3504</v>
      </c>
      <c r="L307" s="78">
        <f t="shared" si="171"/>
        <v>357.40800000000002</v>
      </c>
      <c r="M307" s="78">
        <f t="shared" si="178"/>
        <v>-398</v>
      </c>
      <c r="N307" s="172"/>
      <c r="O307" s="78">
        <f t="shared" si="179"/>
        <v>-1394.5920000000001</v>
      </c>
      <c r="Q307" s="29">
        <f t="shared" si="140"/>
        <v>1.752</v>
      </c>
    </row>
    <row r="308" spans="1:17" s="29" customFormat="1" x14ac:dyDescent="0.25">
      <c r="A308" s="42">
        <v>41</v>
      </c>
      <c r="B308" s="156" t="s">
        <v>353</v>
      </c>
      <c r="C308" s="42" t="s">
        <v>12</v>
      </c>
      <c r="D308" s="78"/>
      <c r="E308" s="124"/>
      <c r="F308" s="78">
        <f t="shared" si="169"/>
        <v>0</v>
      </c>
      <c r="G308" s="78"/>
      <c r="H308" s="124"/>
      <c r="I308" s="78">
        <f t="shared" si="170"/>
        <v>0</v>
      </c>
      <c r="J308" s="78">
        <v>54</v>
      </c>
      <c r="K308" s="124">
        <v>2500</v>
      </c>
      <c r="L308" s="78">
        <f t="shared" si="171"/>
        <v>135</v>
      </c>
      <c r="M308" s="78">
        <f t="shared" si="178"/>
        <v>54</v>
      </c>
      <c r="N308" s="172"/>
      <c r="O308" s="78">
        <f t="shared" si="179"/>
        <v>135</v>
      </c>
      <c r="Q308" s="29">
        <f t="shared" si="140"/>
        <v>0</v>
      </c>
    </row>
    <row r="309" spans="1:17" s="29" customFormat="1" x14ac:dyDescent="0.25">
      <c r="A309" s="42">
        <v>42</v>
      </c>
      <c r="B309" s="156" t="s">
        <v>354</v>
      </c>
      <c r="C309" s="42" t="s">
        <v>12</v>
      </c>
      <c r="D309" s="78"/>
      <c r="E309" s="124"/>
      <c r="F309" s="78">
        <f t="shared" si="169"/>
        <v>0</v>
      </c>
      <c r="G309" s="78"/>
      <c r="H309" s="124"/>
      <c r="I309" s="78">
        <f t="shared" si="170"/>
        <v>0</v>
      </c>
      <c r="J309" s="78">
        <v>18</v>
      </c>
      <c r="K309" s="124">
        <v>5000</v>
      </c>
      <c r="L309" s="78">
        <f t="shared" si="171"/>
        <v>90</v>
      </c>
      <c r="M309" s="78">
        <f t="shared" si="178"/>
        <v>18</v>
      </c>
      <c r="N309" s="172"/>
      <c r="O309" s="78">
        <f t="shared" si="179"/>
        <v>90</v>
      </c>
      <c r="Q309" s="29">
        <f t="shared" si="140"/>
        <v>0</v>
      </c>
    </row>
    <row r="310" spans="1:17" s="29" customFormat="1" ht="27" x14ac:dyDescent="0.25">
      <c r="A310" s="42">
        <v>43</v>
      </c>
      <c r="B310" s="156" t="s">
        <v>355</v>
      </c>
      <c r="C310" s="42" t="s">
        <v>12</v>
      </c>
      <c r="D310" s="78"/>
      <c r="E310" s="124"/>
      <c r="F310" s="78">
        <f t="shared" si="169"/>
        <v>0</v>
      </c>
      <c r="G310" s="78"/>
      <c r="H310" s="124"/>
      <c r="I310" s="78">
        <f t="shared" si="170"/>
        <v>0</v>
      </c>
      <c r="J310" s="78">
        <v>54</v>
      </c>
      <c r="K310" s="124">
        <v>4000</v>
      </c>
      <c r="L310" s="78">
        <f t="shared" si="171"/>
        <v>216</v>
      </c>
      <c r="M310" s="78">
        <f t="shared" si="178"/>
        <v>54</v>
      </c>
      <c r="N310" s="172"/>
      <c r="O310" s="78">
        <f t="shared" si="179"/>
        <v>216</v>
      </c>
      <c r="Q310" s="29">
        <f t="shared" si="140"/>
        <v>0</v>
      </c>
    </row>
    <row r="311" spans="1:17" s="29" customFormat="1" x14ac:dyDescent="0.25">
      <c r="A311" s="42">
        <v>44</v>
      </c>
      <c r="B311" s="156" t="s">
        <v>356</v>
      </c>
      <c r="C311" s="42" t="s">
        <v>12</v>
      </c>
      <c r="D311" s="78"/>
      <c r="E311" s="124"/>
      <c r="F311" s="78">
        <f t="shared" si="169"/>
        <v>0</v>
      </c>
      <c r="G311" s="78"/>
      <c r="H311" s="124"/>
      <c r="I311" s="78">
        <f t="shared" si="170"/>
        <v>0</v>
      </c>
      <c r="J311" s="78">
        <v>355</v>
      </c>
      <c r="K311" s="124">
        <v>200</v>
      </c>
      <c r="L311" s="78">
        <f t="shared" si="171"/>
        <v>71</v>
      </c>
      <c r="M311" s="78">
        <f t="shared" si="178"/>
        <v>355</v>
      </c>
      <c r="N311" s="172"/>
      <c r="O311" s="78">
        <f t="shared" si="179"/>
        <v>71</v>
      </c>
      <c r="Q311" s="29">
        <f t="shared" si="140"/>
        <v>0</v>
      </c>
    </row>
    <row r="312" spans="1:17" s="29" customFormat="1" x14ac:dyDescent="0.25">
      <c r="A312" s="42">
        <v>45</v>
      </c>
      <c r="B312" s="156" t="s">
        <v>357</v>
      </c>
      <c r="C312" s="42" t="s">
        <v>12</v>
      </c>
      <c r="D312" s="78"/>
      <c r="E312" s="124"/>
      <c r="F312" s="78">
        <f t="shared" si="169"/>
        <v>0</v>
      </c>
      <c r="G312" s="78"/>
      <c r="H312" s="124"/>
      <c r="I312" s="78">
        <f t="shared" si="170"/>
        <v>0</v>
      </c>
      <c r="J312" s="78">
        <v>36</v>
      </c>
      <c r="K312" s="124">
        <v>300</v>
      </c>
      <c r="L312" s="78">
        <f t="shared" si="171"/>
        <v>10.8</v>
      </c>
      <c r="M312" s="78">
        <f t="shared" ref="M312:M321" si="222">J312-G312</f>
        <v>36</v>
      </c>
      <c r="N312" s="172"/>
      <c r="O312" s="78">
        <f t="shared" ref="O312:O321" si="223">L312-I312</f>
        <v>10.8</v>
      </c>
      <c r="Q312" s="29">
        <f t="shared" ref="Q312:Q321" si="224">+I312/1000</f>
        <v>0</v>
      </c>
    </row>
    <row r="313" spans="1:17" s="29" customFormat="1" x14ac:dyDescent="0.25">
      <c r="A313" s="42">
        <v>46</v>
      </c>
      <c r="B313" s="156" t="s">
        <v>358</v>
      </c>
      <c r="C313" s="42" t="s">
        <v>12</v>
      </c>
      <c r="D313" s="78"/>
      <c r="E313" s="124"/>
      <c r="F313" s="78">
        <f t="shared" si="169"/>
        <v>0</v>
      </c>
      <c r="G313" s="78"/>
      <c r="H313" s="124"/>
      <c r="I313" s="78">
        <f t="shared" si="170"/>
        <v>0</v>
      </c>
      <c r="J313" s="78">
        <v>6</v>
      </c>
      <c r="K313" s="124">
        <v>1260</v>
      </c>
      <c r="L313" s="78">
        <f t="shared" si="171"/>
        <v>7.56</v>
      </c>
      <c r="M313" s="78">
        <f t="shared" si="222"/>
        <v>6</v>
      </c>
      <c r="N313" s="172"/>
      <c r="O313" s="78">
        <f t="shared" si="223"/>
        <v>7.56</v>
      </c>
      <c r="Q313" s="29">
        <f t="shared" si="224"/>
        <v>0</v>
      </c>
    </row>
    <row r="314" spans="1:17" s="29" customFormat="1" x14ac:dyDescent="0.25">
      <c r="A314" s="42">
        <v>47</v>
      </c>
      <c r="B314" s="156" t="s">
        <v>359</v>
      </c>
      <c r="C314" s="42" t="s">
        <v>12</v>
      </c>
      <c r="D314" s="78"/>
      <c r="E314" s="124"/>
      <c r="F314" s="78">
        <f t="shared" si="169"/>
        <v>0</v>
      </c>
      <c r="G314" s="78"/>
      <c r="H314" s="124"/>
      <c r="I314" s="78">
        <f t="shared" si="170"/>
        <v>0</v>
      </c>
      <c r="J314" s="78">
        <v>0</v>
      </c>
      <c r="K314" s="124">
        <v>1560</v>
      </c>
      <c r="L314" s="78">
        <f t="shared" si="171"/>
        <v>0</v>
      </c>
      <c r="M314" s="78">
        <f t="shared" si="222"/>
        <v>0</v>
      </c>
      <c r="N314" s="172"/>
      <c r="O314" s="78">
        <f t="shared" si="223"/>
        <v>0</v>
      </c>
      <c r="Q314" s="29">
        <f t="shared" si="224"/>
        <v>0</v>
      </c>
    </row>
    <row r="315" spans="1:17" s="29" customFormat="1" x14ac:dyDescent="0.25">
      <c r="A315" s="42">
        <v>48</v>
      </c>
      <c r="B315" s="156" t="s">
        <v>360</v>
      </c>
      <c r="C315" s="42" t="s">
        <v>12</v>
      </c>
      <c r="D315" s="78"/>
      <c r="E315" s="124"/>
      <c r="F315" s="78">
        <f t="shared" si="169"/>
        <v>0</v>
      </c>
      <c r="G315" s="78"/>
      <c r="H315" s="124"/>
      <c r="I315" s="78">
        <f t="shared" si="170"/>
        <v>0</v>
      </c>
      <c r="J315" s="78">
        <v>9</v>
      </c>
      <c r="K315" s="124">
        <v>120</v>
      </c>
      <c r="L315" s="78">
        <f t="shared" si="171"/>
        <v>1.08</v>
      </c>
      <c r="M315" s="78">
        <f t="shared" si="222"/>
        <v>9</v>
      </c>
      <c r="N315" s="172"/>
      <c r="O315" s="78">
        <f t="shared" si="223"/>
        <v>1.08</v>
      </c>
      <c r="Q315" s="29">
        <f t="shared" si="224"/>
        <v>0</v>
      </c>
    </row>
    <row r="316" spans="1:17" s="29" customFormat="1" x14ac:dyDescent="0.25">
      <c r="A316" s="42">
        <v>49</v>
      </c>
      <c r="B316" s="156" t="s">
        <v>361</v>
      </c>
      <c r="C316" s="42" t="s">
        <v>12</v>
      </c>
      <c r="D316" s="78"/>
      <c r="E316" s="124"/>
      <c r="F316" s="78">
        <f t="shared" si="169"/>
        <v>0</v>
      </c>
      <c r="G316" s="78"/>
      <c r="H316" s="124"/>
      <c r="I316" s="78">
        <f t="shared" si="170"/>
        <v>0</v>
      </c>
      <c r="J316" s="78">
        <v>36</v>
      </c>
      <c r="K316" s="124">
        <v>630</v>
      </c>
      <c r="L316" s="78">
        <f t="shared" si="171"/>
        <v>22.68</v>
      </c>
      <c r="M316" s="78">
        <f t="shared" si="222"/>
        <v>36</v>
      </c>
      <c r="N316" s="172"/>
      <c r="O316" s="78">
        <f t="shared" si="223"/>
        <v>22.68</v>
      </c>
      <c r="Q316" s="29">
        <f t="shared" si="224"/>
        <v>0</v>
      </c>
    </row>
    <row r="317" spans="1:17" s="29" customFormat="1" x14ac:dyDescent="0.25">
      <c r="A317" s="42">
        <v>50</v>
      </c>
      <c r="B317" s="156" t="s">
        <v>362</v>
      </c>
      <c r="C317" s="42" t="s">
        <v>12</v>
      </c>
      <c r="D317" s="78"/>
      <c r="E317" s="124"/>
      <c r="F317" s="78">
        <f t="shared" si="169"/>
        <v>0</v>
      </c>
      <c r="G317" s="78"/>
      <c r="H317" s="124"/>
      <c r="I317" s="78">
        <f t="shared" si="170"/>
        <v>0</v>
      </c>
      <c r="J317" s="78">
        <v>89</v>
      </c>
      <c r="K317" s="124">
        <v>200</v>
      </c>
      <c r="L317" s="78">
        <f t="shared" si="171"/>
        <v>17.8</v>
      </c>
      <c r="M317" s="78">
        <f t="shared" si="222"/>
        <v>89</v>
      </c>
      <c r="N317" s="172"/>
      <c r="O317" s="78">
        <f t="shared" si="223"/>
        <v>17.8</v>
      </c>
      <c r="Q317" s="29">
        <f t="shared" si="224"/>
        <v>0</v>
      </c>
    </row>
    <row r="318" spans="1:17" s="29" customFormat="1" x14ac:dyDescent="0.25">
      <c r="A318" s="42">
        <v>51</v>
      </c>
      <c r="B318" s="156" t="s">
        <v>363</v>
      </c>
      <c r="C318" s="42" t="s">
        <v>12</v>
      </c>
      <c r="D318" s="78"/>
      <c r="E318" s="124"/>
      <c r="F318" s="78">
        <f t="shared" si="169"/>
        <v>0</v>
      </c>
      <c r="G318" s="78"/>
      <c r="H318" s="124"/>
      <c r="I318" s="78">
        <f t="shared" si="170"/>
        <v>0</v>
      </c>
      <c r="J318" s="78">
        <v>36</v>
      </c>
      <c r="K318" s="124">
        <v>240</v>
      </c>
      <c r="L318" s="78">
        <f t="shared" si="171"/>
        <v>8.64</v>
      </c>
      <c r="M318" s="78">
        <f t="shared" si="222"/>
        <v>36</v>
      </c>
      <c r="N318" s="172"/>
      <c r="O318" s="78">
        <f t="shared" si="223"/>
        <v>8.64</v>
      </c>
      <c r="Q318" s="29">
        <f t="shared" si="224"/>
        <v>0</v>
      </c>
    </row>
    <row r="319" spans="1:17" s="29" customFormat="1" ht="27" x14ac:dyDescent="0.25">
      <c r="A319" s="42">
        <v>52</v>
      </c>
      <c r="B319" s="156" t="s">
        <v>364</v>
      </c>
      <c r="C319" s="42" t="s">
        <v>12</v>
      </c>
      <c r="D319" s="78"/>
      <c r="E319" s="124"/>
      <c r="F319" s="78">
        <f t="shared" si="169"/>
        <v>0</v>
      </c>
      <c r="G319" s="78"/>
      <c r="H319" s="124"/>
      <c r="I319" s="78">
        <f t="shared" si="170"/>
        <v>0</v>
      </c>
      <c r="J319" s="78">
        <v>36</v>
      </c>
      <c r="K319" s="124">
        <v>700</v>
      </c>
      <c r="L319" s="78">
        <f t="shared" si="171"/>
        <v>25.2</v>
      </c>
      <c r="M319" s="78">
        <f t="shared" si="222"/>
        <v>36</v>
      </c>
      <c r="N319" s="172"/>
      <c r="O319" s="78">
        <f t="shared" si="223"/>
        <v>25.2</v>
      </c>
      <c r="Q319" s="29">
        <f t="shared" si="224"/>
        <v>0</v>
      </c>
    </row>
    <row r="320" spans="1:17" s="29" customFormat="1" ht="27" x14ac:dyDescent="0.25">
      <c r="A320" s="42">
        <v>53</v>
      </c>
      <c r="B320" s="156" t="s">
        <v>365</v>
      </c>
      <c r="C320" s="42" t="s">
        <v>12</v>
      </c>
      <c r="D320" s="78"/>
      <c r="E320" s="124"/>
      <c r="F320" s="78">
        <f t="shared" si="169"/>
        <v>0</v>
      </c>
      <c r="G320" s="78"/>
      <c r="H320" s="124"/>
      <c r="I320" s="78">
        <f t="shared" si="170"/>
        <v>0</v>
      </c>
      <c r="J320" s="78">
        <v>18</v>
      </c>
      <c r="K320" s="124">
        <v>1000</v>
      </c>
      <c r="L320" s="78">
        <f t="shared" si="171"/>
        <v>18</v>
      </c>
      <c r="M320" s="78">
        <f t="shared" si="222"/>
        <v>18</v>
      </c>
      <c r="N320" s="172"/>
      <c r="O320" s="78">
        <f t="shared" si="223"/>
        <v>18</v>
      </c>
      <c r="Q320" s="29">
        <f t="shared" si="224"/>
        <v>0</v>
      </c>
    </row>
    <row r="321" spans="1:17" s="29" customFormat="1" x14ac:dyDescent="0.25">
      <c r="A321" s="42">
        <v>54</v>
      </c>
      <c r="B321" s="156"/>
      <c r="C321" s="42" t="s">
        <v>12</v>
      </c>
      <c r="D321" s="78"/>
      <c r="E321" s="124"/>
      <c r="F321" s="78">
        <f t="shared" si="169"/>
        <v>0</v>
      </c>
      <c r="G321" s="78"/>
      <c r="H321" s="124"/>
      <c r="I321" s="78">
        <f t="shared" si="170"/>
        <v>0</v>
      </c>
      <c r="J321" s="78"/>
      <c r="K321" s="124"/>
      <c r="L321" s="78">
        <f t="shared" si="171"/>
        <v>0</v>
      </c>
      <c r="M321" s="78">
        <f t="shared" si="222"/>
        <v>0</v>
      </c>
      <c r="N321" s="172"/>
      <c r="O321" s="78">
        <f t="shared" si="223"/>
        <v>0</v>
      </c>
      <c r="Q321" s="29">
        <f t="shared" si="224"/>
        <v>0</v>
      </c>
    </row>
    <row r="322" spans="1:17" s="24" customFormat="1" ht="23.25" customHeight="1" x14ac:dyDescent="0.25">
      <c r="A322" s="168">
        <v>17</v>
      </c>
      <c r="B322" s="36" t="s">
        <v>34</v>
      </c>
      <c r="C322" s="76">
        <v>4269</v>
      </c>
      <c r="D322" s="144"/>
      <c r="E322" s="144"/>
      <c r="F322" s="77">
        <f>SUM(F325:F342)</f>
        <v>0</v>
      </c>
      <c r="G322" s="144"/>
      <c r="H322" s="144"/>
      <c r="I322" s="77">
        <f>SUM(I325:I342)</f>
        <v>11308.05877</v>
      </c>
      <c r="J322" s="77"/>
      <c r="K322" s="144"/>
      <c r="L322" s="77">
        <f>SUM(L325:L342)</f>
        <v>18870.263209999997</v>
      </c>
      <c r="M322" s="77">
        <f t="shared" ref="M322:M339" si="225">J322-G322</f>
        <v>0</v>
      </c>
      <c r="N322" s="144"/>
      <c r="O322" s="77">
        <f t="shared" ref="O322:O339" si="226">L322-I322</f>
        <v>7562.2044399999977</v>
      </c>
      <c r="Q322" s="29">
        <f t="shared" si="140"/>
        <v>11.308058769999999</v>
      </c>
    </row>
    <row r="323" spans="1:17" s="29" customFormat="1" x14ac:dyDescent="0.25">
      <c r="A323" s="170"/>
      <c r="B323" s="154" t="s">
        <v>10</v>
      </c>
      <c r="C323" s="42"/>
      <c r="D323" s="78"/>
      <c r="E323" s="124"/>
      <c r="F323" s="78"/>
      <c r="G323" s="78"/>
      <c r="H323" s="124"/>
      <c r="I323" s="78"/>
      <c r="J323" s="78"/>
      <c r="K323" s="124"/>
      <c r="L323" s="78"/>
      <c r="M323" s="78"/>
      <c r="N323" s="172"/>
      <c r="O323" s="78"/>
      <c r="Q323" s="29">
        <f t="shared" si="140"/>
        <v>0</v>
      </c>
    </row>
    <row r="324" spans="1:17" s="29" customFormat="1" x14ac:dyDescent="0.25">
      <c r="A324" s="171"/>
      <c r="B324" s="155" t="s">
        <v>11</v>
      </c>
      <c r="C324" s="42"/>
      <c r="D324" s="78"/>
      <c r="E324" s="124"/>
      <c r="F324" s="78"/>
      <c r="G324" s="78"/>
      <c r="H324" s="124"/>
      <c r="I324" s="78"/>
      <c r="J324" s="78"/>
      <c r="K324" s="124"/>
      <c r="L324" s="78"/>
      <c r="M324" s="78"/>
      <c r="N324" s="172"/>
      <c r="O324" s="78"/>
      <c r="Q324" s="29">
        <f t="shared" si="140"/>
        <v>0</v>
      </c>
    </row>
    <row r="325" spans="1:17" s="29" customFormat="1" x14ac:dyDescent="0.25">
      <c r="A325" s="42">
        <v>1</v>
      </c>
      <c r="B325" s="156" t="s">
        <v>100</v>
      </c>
      <c r="C325" s="42" t="s">
        <v>12</v>
      </c>
      <c r="D325" s="78"/>
      <c r="E325" s="124"/>
      <c r="F325" s="78">
        <f t="shared" ref="F325:F342" si="227">+D325*E325/1000</f>
        <v>0</v>
      </c>
      <c r="G325" s="78">
        <v>250</v>
      </c>
      <c r="H325" s="124">
        <v>6000</v>
      </c>
      <c r="I325" s="78">
        <f t="shared" ref="I325:I342" si="228">+G325*H325/1000</f>
        <v>1500</v>
      </c>
      <c r="J325" s="78">
        <v>362</v>
      </c>
      <c r="K325" s="124">
        <v>6000</v>
      </c>
      <c r="L325" s="78">
        <f t="shared" ref="L325:L342" si="229">+J325*K325/1000</f>
        <v>2172</v>
      </c>
      <c r="M325" s="78">
        <f t="shared" si="225"/>
        <v>112</v>
      </c>
      <c r="N325" s="172"/>
      <c r="O325" s="78">
        <f t="shared" si="226"/>
        <v>672</v>
      </c>
      <c r="Q325" s="29">
        <f t="shared" ref="Q325:Q378" si="230">+I325/1000</f>
        <v>1.5</v>
      </c>
    </row>
    <row r="326" spans="1:17" s="29" customFormat="1" x14ac:dyDescent="0.25">
      <c r="A326" s="42">
        <v>2</v>
      </c>
      <c r="B326" s="156" t="s">
        <v>225</v>
      </c>
      <c r="C326" s="42" t="s">
        <v>12</v>
      </c>
      <c r="D326" s="78"/>
      <c r="E326" s="124"/>
      <c r="F326" s="78">
        <f t="shared" si="227"/>
        <v>0</v>
      </c>
      <c r="G326" s="78">
        <v>250</v>
      </c>
      <c r="H326" s="124">
        <v>3500</v>
      </c>
      <c r="I326" s="78">
        <f t="shared" si="228"/>
        <v>875</v>
      </c>
      <c r="J326" s="78">
        <v>457</v>
      </c>
      <c r="K326" s="124">
        <v>3500</v>
      </c>
      <c r="L326" s="78">
        <f t="shared" si="229"/>
        <v>1599.5</v>
      </c>
      <c r="M326" s="78">
        <f t="shared" si="225"/>
        <v>207</v>
      </c>
      <c r="N326" s="172"/>
      <c r="O326" s="78">
        <f t="shared" si="226"/>
        <v>724.5</v>
      </c>
      <c r="Q326" s="29">
        <f t="shared" si="230"/>
        <v>0.875</v>
      </c>
    </row>
    <row r="327" spans="1:17" s="29" customFormat="1" ht="27" x14ac:dyDescent="0.25">
      <c r="A327" s="42">
        <v>3</v>
      </c>
      <c r="B327" s="156" t="s">
        <v>226</v>
      </c>
      <c r="C327" s="42" t="s">
        <v>12</v>
      </c>
      <c r="D327" s="78"/>
      <c r="E327" s="124"/>
      <c r="F327" s="78">
        <f t="shared" si="227"/>
        <v>0</v>
      </c>
      <c r="G327" s="78">
        <v>110</v>
      </c>
      <c r="H327" s="124">
        <v>5000</v>
      </c>
      <c r="I327" s="78">
        <f t="shared" si="228"/>
        <v>550</v>
      </c>
      <c r="J327" s="78">
        <v>156</v>
      </c>
      <c r="K327" s="124">
        <v>5000</v>
      </c>
      <c r="L327" s="78">
        <f t="shared" si="229"/>
        <v>780</v>
      </c>
      <c r="M327" s="78">
        <f t="shared" si="225"/>
        <v>46</v>
      </c>
      <c r="N327" s="172"/>
      <c r="O327" s="78">
        <f t="shared" si="226"/>
        <v>230</v>
      </c>
      <c r="Q327" s="29">
        <f t="shared" si="230"/>
        <v>0.55000000000000004</v>
      </c>
    </row>
    <row r="328" spans="1:17" s="29" customFormat="1" ht="27" x14ac:dyDescent="0.25">
      <c r="A328" s="42">
        <v>4</v>
      </c>
      <c r="B328" s="156" t="s">
        <v>227</v>
      </c>
      <c r="C328" s="42" t="s">
        <v>12</v>
      </c>
      <c r="D328" s="78"/>
      <c r="E328" s="124"/>
      <c r="F328" s="78">
        <f t="shared" si="227"/>
        <v>0</v>
      </c>
      <c r="G328" s="78">
        <v>31</v>
      </c>
      <c r="H328" s="124">
        <v>33000</v>
      </c>
      <c r="I328" s="78">
        <f t="shared" si="228"/>
        <v>1023</v>
      </c>
      <c r="J328" s="78">
        <v>53</v>
      </c>
      <c r="K328" s="124">
        <v>33000</v>
      </c>
      <c r="L328" s="78">
        <f t="shared" si="229"/>
        <v>1749</v>
      </c>
      <c r="M328" s="78">
        <f t="shared" si="225"/>
        <v>22</v>
      </c>
      <c r="N328" s="172"/>
      <c r="O328" s="78">
        <f t="shared" si="226"/>
        <v>726</v>
      </c>
      <c r="Q328" s="29">
        <f t="shared" si="230"/>
        <v>1.0229999999999999</v>
      </c>
    </row>
    <row r="329" spans="1:17" s="29" customFormat="1" ht="27" x14ac:dyDescent="0.25">
      <c r="A329" s="42">
        <v>5</v>
      </c>
      <c r="B329" s="156" t="s">
        <v>228</v>
      </c>
      <c r="C329" s="42" t="s">
        <v>12</v>
      </c>
      <c r="D329" s="78"/>
      <c r="E329" s="124"/>
      <c r="F329" s="78">
        <f t="shared" si="227"/>
        <v>0</v>
      </c>
      <c r="G329" s="78">
        <v>25</v>
      </c>
      <c r="H329" s="124">
        <v>38000</v>
      </c>
      <c r="I329" s="78">
        <f t="shared" si="228"/>
        <v>950</v>
      </c>
      <c r="J329" s="78">
        <v>42</v>
      </c>
      <c r="K329" s="124">
        <v>38000</v>
      </c>
      <c r="L329" s="78">
        <f t="shared" si="229"/>
        <v>1596</v>
      </c>
      <c r="M329" s="78">
        <f t="shared" si="225"/>
        <v>17</v>
      </c>
      <c r="N329" s="172"/>
      <c r="O329" s="78">
        <f t="shared" si="226"/>
        <v>646</v>
      </c>
      <c r="Q329" s="29">
        <f t="shared" si="230"/>
        <v>0.95</v>
      </c>
    </row>
    <row r="330" spans="1:17" s="29" customFormat="1" x14ac:dyDescent="0.25">
      <c r="A330" s="42">
        <v>6</v>
      </c>
      <c r="B330" s="156" t="s">
        <v>229</v>
      </c>
      <c r="C330" s="42" t="s">
        <v>12</v>
      </c>
      <c r="D330" s="78"/>
      <c r="E330" s="124"/>
      <c r="F330" s="78">
        <f t="shared" si="227"/>
        <v>0</v>
      </c>
      <c r="G330" s="78"/>
      <c r="H330" s="124">
        <v>10140</v>
      </c>
      <c r="I330" s="78">
        <f t="shared" si="228"/>
        <v>0</v>
      </c>
      <c r="J330" s="78">
        <v>288</v>
      </c>
      <c r="K330" s="124">
        <v>10140</v>
      </c>
      <c r="L330" s="78">
        <f t="shared" si="229"/>
        <v>2920.32</v>
      </c>
      <c r="M330" s="78">
        <f t="shared" si="225"/>
        <v>288</v>
      </c>
      <c r="N330" s="172"/>
      <c r="O330" s="78">
        <f t="shared" si="226"/>
        <v>2920.32</v>
      </c>
      <c r="Q330" s="29">
        <f t="shared" si="230"/>
        <v>0</v>
      </c>
    </row>
    <row r="331" spans="1:17" s="29" customFormat="1" x14ac:dyDescent="0.25">
      <c r="A331" s="42">
        <v>7</v>
      </c>
      <c r="B331" s="156" t="s">
        <v>332</v>
      </c>
      <c r="C331" s="42" t="s">
        <v>12</v>
      </c>
      <c r="D331" s="78"/>
      <c r="E331" s="124"/>
      <c r="F331" s="78">
        <f t="shared" si="227"/>
        <v>0</v>
      </c>
      <c r="G331" s="78"/>
      <c r="H331" s="124">
        <v>118800</v>
      </c>
      <c r="I331" s="78">
        <f t="shared" si="228"/>
        <v>0</v>
      </c>
      <c r="J331" s="78">
        <v>11</v>
      </c>
      <c r="K331" s="124">
        <v>118800</v>
      </c>
      <c r="L331" s="78">
        <f t="shared" si="229"/>
        <v>1306.8</v>
      </c>
      <c r="M331" s="78">
        <f t="shared" si="225"/>
        <v>11</v>
      </c>
      <c r="N331" s="172"/>
      <c r="O331" s="78">
        <f t="shared" si="226"/>
        <v>1306.8</v>
      </c>
      <c r="Q331" s="29">
        <f t="shared" si="230"/>
        <v>0</v>
      </c>
    </row>
    <row r="332" spans="1:17" s="29" customFormat="1" ht="27" x14ac:dyDescent="0.25">
      <c r="A332" s="42">
        <v>8</v>
      </c>
      <c r="B332" s="156" t="s">
        <v>333</v>
      </c>
      <c r="C332" s="42" t="s">
        <v>12</v>
      </c>
      <c r="D332" s="78"/>
      <c r="E332" s="124"/>
      <c r="F332" s="78">
        <f t="shared" si="227"/>
        <v>0</v>
      </c>
      <c r="G332" s="78">
        <v>20</v>
      </c>
      <c r="H332" s="124">
        <v>91500</v>
      </c>
      <c r="I332" s="78">
        <f t="shared" si="228"/>
        <v>1830</v>
      </c>
      <c r="J332" s="78">
        <v>14.25</v>
      </c>
      <c r="K332" s="124">
        <v>91500</v>
      </c>
      <c r="L332" s="78">
        <f t="shared" si="229"/>
        <v>1303.875</v>
      </c>
      <c r="M332" s="78">
        <f t="shared" si="225"/>
        <v>-5.75</v>
      </c>
      <c r="N332" s="172"/>
      <c r="O332" s="78">
        <f t="shared" si="226"/>
        <v>-526.125</v>
      </c>
      <c r="Q332" s="29">
        <f t="shared" si="230"/>
        <v>1.83</v>
      </c>
    </row>
    <row r="333" spans="1:17" s="29" customFormat="1" x14ac:dyDescent="0.25">
      <c r="A333" s="42">
        <v>9</v>
      </c>
      <c r="B333" s="156" t="s">
        <v>230</v>
      </c>
      <c r="C333" s="42" t="s">
        <v>12</v>
      </c>
      <c r="D333" s="78"/>
      <c r="E333" s="124"/>
      <c r="F333" s="78">
        <f t="shared" si="227"/>
        <v>0</v>
      </c>
      <c r="G333" s="78">
        <v>1228</v>
      </c>
      <c r="H333" s="124">
        <v>60</v>
      </c>
      <c r="I333" s="78">
        <f t="shared" si="228"/>
        <v>73.680000000000007</v>
      </c>
      <c r="J333" s="78">
        <v>1354</v>
      </c>
      <c r="K333" s="124">
        <v>60</v>
      </c>
      <c r="L333" s="78">
        <f t="shared" si="229"/>
        <v>81.239999999999995</v>
      </c>
      <c r="M333" s="78">
        <f t="shared" si="225"/>
        <v>126</v>
      </c>
      <c r="N333" s="172"/>
      <c r="O333" s="78">
        <f t="shared" si="226"/>
        <v>7.5599999999999881</v>
      </c>
      <c r="Q333" s="29">
        <f t="shared" si="230"/>
        <v>7.3680000000000009E-2</v>
      </c>
    </row>
    <row r="334" spans="1:17" s="29" customFormat="1" x14ac:dyDescent="0.25">
      <c r="A334" s="42">
        <v>10</v>
      </c>
      <c r="B334" s="156" t="s">
        <v>101</v>
      </c>
      <c r="C334" s="42" t="s">
        <v>12</v>
      </c>
      <c r="D334" s="78"/>
      <c r="E334" s="124"/>
      <c r="F334" s="78">
        <f t="shared" si="227"/>
        <v>0</v>
      </c>
      <c r="G334" s="78">
        <v>50</v>
      </c>
      <c r="H334" s="124">
        <v>17061.7</v>
      </c>
      <c r="I334" s="78">
        <f t="shared" si="228"/>
        <v>853.08500000000004</v>
      </c>
      <c r="J334" s="78">
        <v>40</v>
      </c>
      <c r="K334" s="124">
        <v>17061.7</v>
      </c>
      <c r="L334" s="78">
        <f t="shared" si="229"/>
        <v>682.46799999999996</v>
      </c>
      <c r="M334" s="78">
        <f t="shared" si="225"/>
        <v>-10</v>
      </c>
      <c r="N334" s="172"/>
      <c r="O334" s="78">
        <f t="shared" si="226"/>
        <v>-170.61700000000008</v>
      </c>
      <c r="Q334" s="29">
        <f t="shared" si="230"/>
        <v>0.85308499999999998</v>
      </c>
    </row>
    <row r="335" spans="1:17" s="29" customFormat="1" x14ac:dyDescent="0.25">
      <c r="A335" s="42">
        <v>11</v>
      </c>
      <c r="B335" s="156" t="s">
        <v>231</v>
      </c>
      <c r="C335" s="42" t="s">
        <v>12</v>
      </c>
      <c r="D335" s="78"/>
      <c r="E335" s="124"/>
      <c r="F335" s="78">
        <f t="shared" ref="F335" si="231">+D335*E335/1000</f>
        <v>0</v>
      </c>
      <c r="G335" s="78">
        <v>341</v>
      </c>
      <c r="H335" s="124">
        <v>1843.97</v>
      </c>
      <c r="I335" s="78">
        <f t="shared" ref="I335" si="232">+G335*H335/1000</f>
        <v>628.79376999999999</v>
      </c>
      <c r="J335" s="78">
        <v>393</v>
      </c>
      <c r="K335" s="124">
        <v>1843.97</v>
      </c>
      <c r="L335" s="78">
        <f t="shared" ref="L335" si="233">+J335*K335/1000</f>
        <v>724.68020999999999</v>
      </c>
      <c r="M335" s="78">
        <f t="shared" ref="M335" si="234">J335-G335</f>
        <v>52</v>
      </c>
      <c r="N335" s="172"/>
      <c r="O335" s="78">
        <f t="shared" ref="O335" si="235">L335-I335</f>
        <v>95.886439999999993</v>
      </c>
      <c r="Q335" s="29">
        <f t="shared" ref="Q335" si="236">+I335/1000</f>
        <v>0.62879377000000003</v>
      </c>
    </row>
    <row r="336" spans="1:17" s="29" customFormat="1" x14ac:dyDescent="0.25">
      <c r="A336" s="42">
        <v>12</v>
      </c>
      <c r="B336" s="156" t="s">
        <v>102</v>
      </c>
      <c r="C336" s="42" t="s">
        <v>12</v>
      </c>
      <c r="D336" s="78"/>
      <c r="E336" s="124"/>
      <c r="F336" s="78">
        <f t="shared" si="227"/>
        <v>0</v>
      </c>
      <c r="G336" s="78">
        <v>50</v>
      </c>
      <c r="H336" s="124">
        <v>9490</v>
      </c>
      <c r="I336" s="78">
        <f t="shared" si="228"/>
        <v>474.5</v>
      </c>
      <c r="J336" s="78">
        <v>62</v>
      </c>
      <c r="K336" s="124">
        <v>9490</v>
      </c>
      <c r="L336" s="78">
        <f t="shared" si="229"/>
        <v>588.38</v>
      </c>
      <c r="M336" s="78">
        <f t="shared" si="225"/>
        <v>12</v>
      </c>
      <c r="N336" s="172"/>
      <c r="O336" s="78">
        <f t="shared" si="226"/>
        <v>113.88</v>
      </c>
      <c r="Q336" s="29">
        <f t="shared" si="230"/>
        <v>0.47449999999999998</v>
      </c>
    </row>
    <row r="337" spans="1:17" s="29" customFormat="1" x14ac:dyDescent="0.25">
      <c r="A337" s="42">
        <v>13</v>
      </c>
      <c r="B337" s="156" t="s">
        <v>232</v>
      </c>
      <c r="C337" s="42" t="s">
        <v>12</v>
      </c>
      <c r="D337" s="78"/>
      <c r="E337" s="124"/>
      <c r="F337" s="78">
        <f t="shared" si="227"/>
        <v>0</v>
      </c>
      <c r="G337" s="78">
        <v>50</v>
      </c>
      <c r="H337" s="124">
        <v>6000</v>
      </c>
      <c r="I337" s="78">
        <f t="shared" si="228"/>
        <v>300</v>
      </c>
      <c r="J337" s="78">
        <v>69</v>
      </c>
      <c r="K337" s="124">
        <v>6000</v>
      </c>
      <c r="L337" s="78">
        <f t="shared" si="229"/>
        <v>414</v>
      </c>
      <c r="M337" s="78">
        <f t="shared" si="225"/>
        <v>19</v>
      </c>
      <c r="N337" s="172"/>
      <c r="O337" s="78">
        <f t="shared" si="226"/>
        <v>114</v>
      </c>
      <c r="Q337" s="29">
        <f t="shared" si="230"/>
        <v>0.3</v>
      </c>
    </row>
    <row r="338" spans="1:17" s="29" customFormat="1" ht="27" x14ac:dyDescent="0.25">
      <c r="A338" s="42">
        <v>14</v>
      </c>
      <c r="B338" s="156" t="s">
        <v>264</v>
      </c>
      <c r="C338" s="42" t="s">
        <v>12</v>
      </c>
      <c r="D338" s="78"/>
      <c r="E338" s="124"/>
      <c r="F338" s="78">
        <f t="shared" si="227"/>
        <v>0</v>
      </c>
      <c r="G338" s="78">
        <v>250</v>
      </c>
      <c r="H338" s="124">
        <v>9000</v>
      </c>
      <c r="I338" s="78">
        <f t="shared" si="228"/>
        <v>2250</v>
      </c>
      <c r="J338" s="78">
        <v>328</v>
      </c>
      <c r="K338" s="124">
        <v>9000</v>
      </c>
      <c r="L338" s="78">
        <f t="shared" si="229"/>
        <v>2952</v>
      </c>
      <c r="M338" s="78">
        <f t="shared" si="225"/>
        <v>78</v>
      </c>
      <c r="N338" s="172"/>
      <c r="O338" s="78">
        <f t="shared" si="226"/>
        <v>702</v>
      </c>
      <c r="Q338" s="29">
        <f t="shared" si="230"/>
        <v>2.25</v>
      </c>
    </row>
    <row r="339" spans="1:17" s="29" customFormat="1" x14ac:dyDescent="0.25">
      <c r="A339" s="42">
        <v>15</v>
      </c>
      <c r="B339" s="156"/>
      <c r="C339" s="42" t="s">
        <v>12</v>
      </c>
      <c r="D339" s="78"/>
      <c r="E339" s="124"/>
      <c r="F339" s="78">
        <f t="shared" si="227"/>
        <v>0</v>
      </c>
      <c r="G339" s="78"/>
      <c r="H339" s="124"/>
      <c r="I339" s="78">
        <f t="shared" si="228"/>
        <v>0</v>
      </c>
      <c r="J339" s="78"/>
      <c r="K339" s="124"/>
      <c r="L339" s="78">
        <f t="shared" si="229"/>
        <v>0</v>
      </c>
      <c r="M339" s="78">
        <f t="shared" si="225"/>
        <v>0</v>
      </c>
      <c r="N339" s="172"/>
      <c r="O339" s="78">
        <f t="shared" si="226"/>
        <v>0</v>
      </c>
      <c r="Q339" s="29">
        <f t="shared" si="230"/>
        <v>0</v>
      </c>
    </row>
    <row r="340" spans="1:17" s="29" customFormat="1" x14ac:dyDescent="0.25">
      <c r="A340" s="42">
        <v>16</v>
      </c>
      <c r="B340" s="156"/>
      <c r="C340" s="42" t="s">
        <v>12</v>
      </c>
      <c r="D340" s="78"/>
      <c r="E340" s="124"/>
      <c r="F340" s="78">
        <f t="shared" si="227"/>
        <v>0</v>
      </c>
      <c r="G340" s="78"/>
      <c r="H340" s="124"/>
      <c r="I340" s="78">
        <f t="shared" ref="I340" si="237">+G340*H340/1000</f>
        <v>0</v>
      </c>
      <c r="J340" s="78"/>
      <c r="K340" s="124"/>
      <c r="L340" s="78">
        <f t="shared" ref="L340" si="238">+J340*K340/1000</f>
        <v>0</v>
      </c>
      <c r="M340" s="78">
        <f t="shared" ref="M340" si="239">J340-G340</f>
        <v>0</v>
      </c>
      <c r="N340" s="172"/>
      <c r="O340" s="78">
        <f t="shared" ref="O340" si="240">L340-I340</f>
        <v>0</v>
      </c>
      <c r="Q340" s="29">
        <f t="shared" ref="Q340" si="241">+I340/1000</f>
        <v>0</v>
      </c>
    </row>
    <row r="341" spans="1:17" s="29" customFormat="1" x14ac:dyDescent="0.25">
      <c r="A341" s="42">
        <v>17</v>
      </c>
      <c r="B341" s="156"/>
      <c r="C341" s="42" t="s">
        <v>12</v>
      </c>
      <c r="D341" s="78"/>
      <c r="E341" s="124"/>
      <c r="F341" s="78">
        <f t="shared" si="227"/>
        <v>0</v>
      </c>
      <c r="G341" s="78"/>
      <c r="H341" s="124"/>
      <c r="I341" s="78">
        <f t="shared" si="228"/>
        <v>0</v>
      </c>
      <c r="J341" s="78"/>
      <c r="K341" s="124"/>
      <c r="L341" s="78">
        <f t="shared" si="229"/>
        <v>0</v>
      </c>
      <c r="M341" s="78">
        <f t="shared" ref="M341:M342" si="242">J341-G341</f>
        <v>0</v>
      </c>
      <c r="N341" s="172"/>
      <c r="O341" s="78">
        <f t="shared" ref="O341:O342" si="243">L341-I341</f>
        <v>0</v>
      </c>
      <c r="Q341" s="29">
        <f t="shared" si="230"/>
        <v>0</v>
      </c>
    </row>
    <row r="342" spans="1:17" s="29" customFormat="1" x14ac:dyDescent="0.25">
      <c r="A342" s="42">
        <v>18</v>
      </c>
      <c r="B342" s="156"/>
      <c r="C342" s="42" t="s">
        <v>12</v>
      </c>
      <c r="D342" s="78"/>
      <c r="E342" s="124"/>
      <c r="F342" s="78">
        <f t="shared" si="227"/>
        <v>0</v>
      </c>
      <c r="G342" s="78"/>
      <c r="H342" s="124"/>
      <c r="I342" s="78">
        <f t="shared" si="228"/>
        <v>0</v>
      </c>
      <c r="J342" s="78"/>
      <c r="K342" s="124"/>
      <c r="L342" s="78">
        <f t="shared" si="229"/>
        <v>0</v>
      </c>
      <c r="M342" s="78">
        <f t="shared" si="242"/>
        <v>0</v>
      </c>
      <c r="N342" s="172"/>
      <c r="O342" s="78">
        <f t="shared" si="243"/>
        <v>0</v>
      </c>
      <c r="Q342" s="29">
        <f t="shared" si="230"/>
        <v>0</v>
      </c>
    </row>
    <row r="343" spans="1:17" s="24" customFormat="1" ht="23.25" customHeight="1" x14ac:dyDescent="0.25">
      <c r="A343" s="168">
        <v>18</v>
      </c>
      <c r="B343" s="36" t="s">
        <v>36</v>
      </c>
      <c r="C343" s="76" t="s">
        <v>35</v>
      </c>
      <c r="D343" s="144"/>
      <c r="E343" s="144"/>
      <c r="F343" s="77">
        <f>SUM(F346:F348)</f>
        <v>0</v>
      </c>
      <c r="G343" s="144"/>
      <c r="H343" s="144"/>
      <c r="I343" s="77">
        <f>SUM(I346:I348)</f>
        <v>3535.5</v>
      </c>
      <c r="J343" s="77"/>
      <c r="K343" s="144"/>
      <c r="L343" s="77">
        <f>SUM(L346:L348)</f>
        <v>5111.16</v>
      </c>
      <c r="M343" s="77">
        <f>J343-G343</f>
        <v>0</v>
      </c>
      <c r="N343" s="144"/>
      <c r="O343" s="77">
        <f t="shared" ref="O343" si="244">L343-I343</f>
        <v>1575.6599999999999</v>
      </c>
      <c r="Q343" s="29">
        <f t="shared" si="230"/>
        <v>3.5354999999999999</v>
      </c>
    </row>
    <row r="344" spans="1:17" s="29" customFormat="1" x14ac:dyDescent="0.25">
      <c r="A344" s="170"/>
      <c r="B344" s="154" t="s">
        <v>10</v>
      </c>
      <c r="C344" s="42"/>
      <c r="D344" s="78"/>
      <c r="E344" s="124"/>
      <c r="F344" s="78"/>
      <c r="G344" s="78"/>
      <c r="H344" s="124"/>
      <c r="I344" s="78"/>
      <c r="J344" s="78"/>
      <c r="K344" s="124"/>
      <c r="L344" s="78"/>
      <c r="M344" s="169"/>
      <c r="N344" s="172"/>
      <c r="O344" s="169"/>
      <c r="Q344" s="29">
        <f t="shared" si="230"/>
        <v>0</v>
      </c>
    </row>
    <row r="345" spans="1:17" s="29" customFormat="1" x14ac:dyDescent="0.25">
      <c r="A345" s="171"/>
      <c r="B345" s="155" t="s">
        <v>11</v>
      </c>
      <c r="C345" s="42"/>
      <c r="D345" s="78"/>
      <c r="E345" s="124"/>
      <c r="F345" s="78"/>
      <c r="G345" s="78"/>
      <c r="H345" s="124"/>
      <c r="I345" s="78"/>
      <c r="J345" s="78"/>
      <c r="K345" s="124"/>
      <c r="L345" s="78"/>
      <c r="M345" s="169"/>
      <c r="N345" s="172"/>
      <c r="O345" s="169"/>
      <c r="Q345" s="29">
        <f t="shared" si="230"/>
        <v>0</v>
      </c>
    </row>
    <row r="346" spans="1:17" s="29" customFormat="1" x14ac:dyDescent="0.25">
      <c r="A346" s="42">
        <v>1</v>
      </c>
      <c r="B346" s="45" t="s">
        <v>78</v>
      </c>
      <c r="C346" s="42" t="s">
        <v>12</v>
      </c>
      <c r="D346" s="78"/>
      <c r="E346" s="124"/>
      <c r="F346" s="78"/>
      <c r="G346" s="78"/>
      <c r="H346" s="124"/>
      <c r="I346" s="78">
        <v>57.4</v>
      </c>
      <c r="J346" s="78"/>
      <c r="K346" s="124"/>
      <c r="L346" s="78">
        <v>69.099999999999994</v>
      </c>
      <c r="M346" s="78">
        <f>J346-G346</f>
        <v>0</v>
      </c>
      <c r="N346" s="172"/>
      <c r="O346" s="78">
        <f t="shared" ref="O346:O349" si="245">L346-I346</f>
        <v>11.699999999999996</v>
      </c>
      <c r="Q346" s="29">
        <f t="shared" si="230"/>
        <v>5.74E-2</v>
      </c>
    </row>
    <row r="347" spans="1:17" s="29" customFormat="1" x14ac:dyDescent="0.25">
      <c r="A347" s="42">
        <v>2</v>
      </c>
      <c r="B347" s="156" t="s">
        <v>82</v>
      </c>
      <c r="C347" s="42" t="s">
        <v>12</v>
      </c>
      <c r="D347" s="78"/>
      <c r="E347" s="124"/>
      <c r="F347" s="78"/>
      <c r="G347" s="78"/>
      <c r="H347" s="124"/>
      <c r="I347" s="78">
        <v>2359</v>
      </c>
      <c r="J347" s="78"/>
      <c r="K347" s="124"/>
      <c r="L347" s="78">
        <v>2358.96</v>
      </c>
      <c r="M347" s="78">
        <f>J347-G347</f>
        <v>0</v>
      </c>
      <c r="N347" s="172"/>
      <c r="O347" s="78">
        <f t="shared" si="245"/>
        <v>-3.999999999996362E-2</v>
      </c>
      <c r="Q347" s="29">
        <f t="shared" si="230"/>
        <v>2.359</v>
      </c>
    </row>
    <row r="348" spans="1:17" s="29" customFormat="1" x14ac:dyDescent="0.25">
      <c r="A348" s="42">
        <v>3</v>
      </c>
      <c r="B348" s="156" t="s">
        <v>155</v>
      </c>
      <c r="C348" s="42" t="s">
        <v>12</v>
      </c>
      <c r="D348" s="78"/>
      <c r="E348" s="124"/>
      <c r="F348" s="78"/>
      <c r="G348" s="78"/>
      <c r="H348" s="124"/>
      <c r="I348" s="78">
        <v>1119.0999999999999</v>
      </c>
      <c r="J348" s="78"/>
      <c r="K348" s="124"/>
      <c r="L348" s="78">
        <v>2683.1</v>
      </c>
      <c r="M348" s="78">
        <f>J348-G348</f>
        <v>0</v>
      </c>
      <c r="N348" s="172"/>
      <c r="O348" s="78">
        <f t="shared" si="245"/>
        <v>1564</v>
      </c>
      <c r="Q348" s="29">
        <f t="shared" si="230"/>
        <v>1.1191</v>
      </c>
    </row>
    <row r="349" spans="1:17" ht="14.25" x14ac:dyDescent="0.25">
      <c r="A349" s="168">
        <v>19</v>
      </c>
      <c r="B349" s="36" t="s">
        <v>137</v>
      </c>
      <c r="C349" s="76">
        <v>5112</v>
      </c>
      <c r="D349" s="144"/>
      <c r="E349" s="144"/>
      <c r="F349" s="77">
        <f>SUM(F352:F359)</f>
        <v>0</v>
      </c>
      <c r="G349" s="144"/>
      <c r="H349" s="144"/>
      <c r="I349" s="77">
        <f>SUM(I352:I359)</f>
        <v>0</v>
      </c>
      <c r="J349" s="77"/>
      <c r="K349" s="144"/>
      <c r="L349" s="77">
        <f>SUM(L352:L359)</f>
        <v>0</v>
      </c>
      <c r="M349" s="77">
        <f>J349-G349</f>
        <v>0</v>
      </c>
      <c r="N349" s="144"/>
      <c r="O349" s="77">
        <f t="shared" si="245"/>
        <v>0</v>
      </c>
      <c r="Q349" s="29">
        <f t="shared" si="230"/>
        <v>0</v>
      </c>
    </row>
    <row r="350" spans="1:17" x14ac:dyDescent="0.25">
      <c r="A350" s="170"/>
      <c r="B350" s="154" t="s">
        <v>10</v>
      </c>
      <c r="C350" s="42"/>
      <c r="D350" s="78"/>
      <c r="E350" s="124"/>
      <c r="F350" s="78"/>
      <c r="G350" s="78"/>
      <c r="H350" s="124"/>
      <c r="I350" s="78"/>
      <c r="J350" s="78"/>
      <c r="K350" s="124"/>
      <c r="L350" s="78"/>
      <c r="M350" s="169"/>
      <c r="N350" s="172"/>
      <c r="O350" s="169"/>
      <c r="Q350" s="29">
        <f t="shared" si="230"/>
        <v>0</v>
      </c>
    </row>
    <row r="351" spans="1:17" x14ac:dyDescent="0.25">
      <c r="A351" s="171"/>
      <c r="B351" s="155" t="s">
        <v>11</v>
      </c>
      <c r="C351" s="42"/>
      <c r="D351" s="78"/>
      <c r="E351" s="124"/>
      <c r="F351" s="78"/>
      <c r="G351" s="78"/>
      <c r="H351" s="124"/>
      <c r="I351" s="78"/>
      <c r="J351" s="78"/>
      <c r="K351" s="124"/>
      <c r="L351" s="78"/>
      <c r="M351" s="169"/>
      <c r="N351" s="172"/>
      <c r="O351" s="169"/>
      <c r="Q351" s="29">
        <f t="shared" si="230"/>
        <v>0</v>
      </c>
    </row>
    <row r="352" spans="1:17" x14ac:dyDescent="0.25">
      <c r="A352" s="42">
        <v>1</v>
      </c>
      <c r="B352" s="66"/>
      <c r="C352" s="42" t="s">
        <v>12</v>
      </c>
      <c r="D352" s="78"/>
      <c r="E352" s="124"/>
      <c r="F352" s="78"/>
      <c r="G352" s="78"/>
      <c r="H352" s="124"/>
      <c r="I352" s="78"/>
      <c r="J352" s="78"/>
      <c r="K352" s="124"/>
      <c r="L352" s="78"/>
      <c r="M352" s="78">
        <f t="shared" ref="M352:M359" si="246">J352-G352</f>
        <v>0</v>
      </c>
      <c r="N352" s="172"/>
      <c r="O352" s="78">
        <f t="shared" ref="O352:O359" si="247">L352-I352</f>
        <v>0</v>
      </c>
    </row>
    <row r="353" spans="1:17" x14ac:dyDescent="0.25">
      <c r="A353" s="42">
        <v>2</v>
      </c>
      <c r="B353" s="66"/>
      <c r="C353" s="42" t="s">
        <v>12</v>
      </c>
      <c r="D353" s="78"/>
      <c r="E353" s="124"/>
      <c r="F353" s="78"/>
      <c r="G353" s="78"/>
      <c r="H353" s="124"/>
      <c r="I353" s="78"/>
      <c r="J353" s="78"/>
      <c r="K353" s="124"/>
      <c r="L353" s="78"/>
      <c r="M353" s="78">
        <f t="shared" si="246"/>
        <v>0</v>
      </c>
      <c r="N353" s="172"/>
      <c r="O353" s="78">
        <f t="shared" si="247"/>
        <v>0</v>
      </c>
    </row>
    <row r="354" spans="1:17" x14ac:dyDescent="0.25">
      <c r="A354" s="42">
        <v>3</v>
      </c>
      <c r="B354" s="66"/>
      <c r="C354" s="42" t="s">
        <v>12</v>
      </c>
      <c r="D354" s="78"/>
      <c r="E354" s="124"/>
      <c r="F354" s="78"/>
      <c r="G354" s="78"/>
      <c r="H354" s="124"/>
      <c r="I354" s="78"/>
      <c r="J354" s="78"/>
      <c r="K354" s="124"/>
      <c r="L354" s="78"/>
      <c r="M354" s="78">
        <f t="shared" si="246"/>
        <v>0</v>
      </c>
      <c r="N354" s="172"/>
      <c r="O354" s="78">
        <f t="shared" si="247"/>
        <v>0</v>
      </c>
    </row>
    <row r="355" spans="1:17" x14ac:dyDescent="0.25">
      <c r="A355" s="42">
        <v>4</v>
      </c>
      <c r="B355" s="66"/>
      <c r="C355" s="42" t="s">
        <v>12</v>
      </c>
      <c r="D355" s="78"/>
      <c r="E355" s="124"/>
      <c r="F355" s="78"/>
      <c r="G355" s="78"/>
      <c r="H355" s="124"/>
      <c r="I355" s="78"/>
      <c r="J355" s="78"/>
      <c r="K355" s="124"/>
      <c r="L355" s="78"/>
      <c r="M355" s="78">
        <f t="shared" si="246"/>
        <v>0</v>
      </c>
      <c r="N355" s="172"/>
      <c r="O355" s="78">
        <f t="shared" si="247"/>
        <v>0</v>
      </c>
    </row>
    <row r="356" spans="1:17" x14ac:dyDescent="0.25">
      <c r="A356" s="42">
        <v>5</v>
      </c>
      <c r="B356" s="66"/>
      <c r="C356" s="42" t="s">
        <v>12</v>
      </c>
      <c r="D356" s="78"/>
      <c r="E356" s="124"/>
      <c r="F356" s="78"/>
      <c r="G356" s="78"/>
      <c r="H356" s="124"/>
      <c r="I356" s="78"/>
      <c r="J356" s="78"/>
      <c r="K356" s="124"/>
      <c r="L356" s="78"/>
      <c r="M356" s="78">
        <f t="shared" si="246"/>
        <v>0</v>
      </c>
      <c r="N356" s="172"/>
      <c r="O356" s="78">
        <f t="shared" si="247"/>
        <v>0</v>
      </c>
    </row>
    <row r="357" spans="1:17" x14ac:dyDescent="0.25">
      <c r="A357" s="42">
        <v>6</v>
      </c>
      <c r="B357" s="66"/>
      <c r="C357" s="42" t="s">
        <v>12</v>
      </c>
      <c r="D357" s="78"/>
      <c r="E357" s="124"/>
      <c r="F357" s="78"/>
      <c r="G357" s="78"/>
      <c r="H357" s="124"/>
      <c r="I357" s="78"/>
      <c r="J357" s="78"/>
      <c r="K357" s="124"/>
      <c r="L357" s="78"/>
      <c r="M357" s="78">
        <f t="shared" si="246"/>
        <v>0</v>
      </c>
      <c r="N357" s="172"/>
      <c r="O357" s="78">
        <f t="shared" si="247"/>
        <v>0</v>
      </c>
    </row>
    <row r="358" spans="1:17" x14ac:dyDescent="0.25">
      <c r="A358" s="42">
        <v>7</v>
      </c>
      <c r="B358" s="66"/>
      <c r="C358" s="42" t="s">
        <v>12</v>
      </c>
      <c r="D358" s="147"/>
      <c r="E358" s="124"/>
      <c r="F358" s="78"/>
      <c r="G358" s="147"/>
      <c r="H358" s="124"/>
      <c r="I358" s="78"/>
      <c r="J358" s="147"/>
      <c r="K358" s="124"/>
      <c r="L358" s="78"/>
      <c r="M358" s="78">
        <f t="shared" si="246"/>
        <v>0</v>
      </c>
      <c r="N358" s="172"/>
      <c r="O358" s="78">
        <f t="shared" si="247"/>
        <v>0</v>
      </c>
    </row>
    <row r="359" spans="1:17" x14ac:dyDescent="0.25">
      <c r="A359" s="42">
        <v>8</v>
      </c>
      <c r="B359" s="66"/>
      <c r="C359" s="42" t="s">
        <v>12</v>
      </c>
      <c r="D359" s="147"/>
      <c r="E359" s="124"/>
      <c r="F359" s="78"/>
      <c r="G359" s="147"/>
      <c r="H359" s="124"/>
      <c r="I359" s="78"/>
      <c r="J359" s="147"/>
      <c r="K359" s="124"/>
      <c r="L359" s="78"/>
      <c r="M359" s="78">
        <f t="shared" si="246"/>
        <v>0</v>
      </c>
      <c r="N359" s="172"/>
      <c r="O359" s="78">
        <f t="shared" si="247"/>
        <v>0</v>
      </c>
    </row>
    <row r="360" spans="1:17" s="24" customFormat="1" ht="23.25" customHeight="1" x14ac:dyDescent="0.25">
      <c r="A360" s="168">
        <v>20</v>
      </c>
      <c r="B360" s="36" t="s">
        <v>139</v>
      </c>
      <c r="C360" s="76">
        <v>5121</v>
      </c>
      <c r="D360" s="144"/>
      <c r="E360" s="144"/>
      <c r="F360" s="77">
        <f>SUM(F363:F364)</f>
        <v>0</v>
      </c>
      <c r="G360" s="144"/>
      <c r="H360" s="144"/>
      <c r="I360" s="77">
        <f>SUM(I363:I364)</f>
        <v>0</v>
      </c>
      <c r="J360" s="77"/>
      <c r="K360" s="144"/>
      <c r="L360" s="77">
        <f>SUM(L363:L364)</f>
        <v>0</v>
      </c>
      <c r="M360" s="77">
        <f>J360-G360</f>
        <v>0</v>
      </c>
      <c r="N360" s="144"/>
      <c r="O360" s="77">
        <f t="shared" ref="O360" si="248">L360-I360</f>
        <v>0</v>
      </c>
      <c r="Q360" s="29">
        <f t="shared" si="230"/>
        <v>0</v>
      </c>
    </row>
    <row r="361" spans="1:17" s="29" customFormat="1" x14ac:dyDescent="0.25">
      <c r="A361" s="170"/>
      <c r="B361" s="154" t="s">
        <v>10</v>
      </c>
      <c r="C361" s="42"/>
      <c r="D361" s="78"/>
      <c r="E361" s="124"/>
      <c r="F361" s="78"/>
      <c r="G361" s="78"/>
      <c r="H361" s="124"/>
      <c r="I361" s="78"/>
      <c r="J361" s="78"/>
      <c r="K361" s="124"/>
      <c r="L361" s="78"/>
      <c r="M361" s="169"/>
      <c r="N361" s="172"/>
      <c r="O361" s="169"/>
      <c r="Q361" s="29">
        <f t="shared" si="230"/>
        <v>0</v>
      </c>
    </row>
    <row r="362" spans="1:17" s="29" customFormat="1" x14ac:dyDescent="0.25">
      <c r="A362" s="171"/>
      <c r="B362" s="155" t="s">
        <v>11</v>
      </c>
      <c r="C362" s="42"/>
      <c r="D362" s="78"/>
      <c r="E362" s="124"/>
      <c r="F362" s="78"/>
      <c r="G362" s="78"/>
      <c r="H362" s="124"/>
      <c r="I362" s="78"/>
      <c r="J362" s="78"/>
      <c r="K362" s="124"/>
      <c r="L362" s="78"/>
      <c r="M362" s="169"/>
      <c r="N362" s="172"/>
      <c r="O362" s="169"/>
      <c r="Q362" s="29">
        <f t="shared" si="230"/>
        <v>0</v>
      </c>
    </row>
    <row r="363" spans="1:17" s="29" customFormat="1" x14ac:dyDescent="0.25">
      <c r="A363" s="42">
        <v>1</v>
      </c>
      <c r="B363" s="156" t="s">
        <v>156</v>
      </c>
      <c r="C363" s="42" t="s">
        <v>12</v>
      </c>
      <c r="D363" s="78"/>
      <c r="E363" s="124"/>
      <c r="F363" s="78"/>
      <c r="G363" s="78"/>
      <c r="H363" s="124"/>
      <c r="I363" s="78">
        <f t="shared" ref="I363:I364" si="249">+G363*H363/1000</f>
        <v>0</v>
      </c>
      <c r="J363" s="78"/>
      <c r="K363" s="124"/>
      <c r="L363" s="78">
        <f t="shared" ref="L363:L364" si="250">+J363*K363/1000</f>
        <v>0</v>
      </c>
      <c r="M363" s="78">
        <f t="shared" ref="M363" si="251">J363-G363</f>
        <v>0</v>
      </c>
      <c r="N363" s="172"/>
      <c r="O363" s="78">
        <f t="shared" ref="O363" si="252">L363-I363</f>
        <v>0</v>
      </c>
      <c r="Q363" s="29">
        <f t="shared" ref="Q363" si="253">+I363/1000</f>
        <v>0</v>
      </c>
    </row>
    <row r="364" spans="1:17" s="29" customFormat="1" x14ac:dyDescent="0.25">
      <c r="A364" s="42">
        <v>2</v>
      </c>
      <c r="B364" s="156" t="s">
        <v>156</v>
      </c>
      <c r="C364" s="42" t="s">
        <v>12</v>
      </c>
      <c r="D364" s="78"/>
      <c r="E364" s="124"/>
      <c r="F364" s="78"/>
      <c r="G364" s="78"/>
      <c r="H364" s="124"/>
      <c r="I364" s="78">
        <f t="shared" si="249"/>
        <v>0</v>
      </c>
      <c r="J364" s="78"/>
      <c r="K364" s="124"/>
      <c r="L364" s="78">
        <f t="shared" si="250"/>
        <v>0</v>
      </c>
      <c r="M364" s="78">
        <f>J364-G364</f>
        <v>0</v>
      </c>
      <c r="N364" s="172"/>
      <c r="O364" s="78">
        <f t="shared" ref="O364" si="254">L364-I364</f>
        <v>0</v>
      </c>
      <c r="Q364" s="29">
        <f>+I364/1000</f>
        <v>0</v>
      </c>
    </row>
    <row r="365" spans="1:17" s="24" customFormat="1" ht="23.25" customHeight="1" x14ac:dyDescent="0.25">
      <c r="A365" s="168">
        <v>21</v>
      </c>
      <c r="B365" s="36" t="s">
        <v>37</v>
      </c>
      <c r="C365" s="76">
        <v>5122</v>
      </c>
      <c r="D365" s="144"/>
      <c r="E365" s="144"/>
      <c r="F365" s="77">
        <f>+F368+F386</f>
        <v>0</v>
      </c>
      <c r="G365" s="144"/>
      <c r="H365" s="144"/>
      <c r="I365" s="77">
        <f>+I368+I386</f>
        <v>335556.55450000003</v>
      </c>
      <c r="J365" s="77"/>
      <c r="K365" s="144"/>
      <c r="L365" s="77">
        <f>+L368+L386</f>
        <v>340847.69099999999</v>
      </c>
      <c r="M365" s="77">
        <f>J365-G365</f>
        <v>0</v>
      </c>
      <c r="N365" s="144"/>
      <c r="O365" s="77">
        <f t="shared" ref="O365" si="255">L365-I365</f>
        <v>5291.1364999999641</v>
      </c>
      <c r="Q365" s="29">
        <f t="shared" si="230"/>
        <v>335.5565545</v>
      </c>
    </row>
    <row r="366" spans="1:17" s="29" customFormat="1" x14ac:dyDescent="0.25">
      <c r="A366" s="170"/>
      <c r="B366" s="154" t="s">
        <v>10</v>
      </c>
      <c r="C366" s="42"/>
      <c r="D366" s="78"/>
      <c r="E366" s="124"/>
      <c r="F366" s="78"/>
      <c r="G366" s="78"/>
      <c r="H366" s="124"/>
      <c r="I366" s="78"/>
      <c r="J366" s="78"/>
      <c r="K366" s="124"/>
      <c r="L366" s="78"/>
      <c r="M366" s="169"/>
      <c r="N366" s="172"/>
      <c r="O366" s="169"/>
      <c r="Q366" s="29">
        <f t="shared" si="230"/>
        <v>0</v>
      </c>
    </row>
    <row r="367" spans="1:17" s="29" customFormat="1" x14ac:dyDescent="0.25">
      <c r="A367" s="171"/>
      <c r="B367" s="155" t="s">
        <v>11</v>
      </c>
      <c r="C367" s="42"/>
      <c r="D367" s="78"/>
      <c r="E367" s="124"/>
      <c r="F367" s="78"/>
      <c r="G367" s="78"/>
      <c r="H367" s="124"/>
      <c r="I367" s="78"/>
      <c r="J367" s="78"/>
      <c r="K367" s="124"/>
      <c r="L367" s="78"/>
      <c r="M367" s="169"/>
      <c r="N367" s="172"/>
      <c r="O367" s="169"/>
      <c r="Q367" s="29">
        <f t="shared" si="230"/>
        <v>0</v>
      </c>
    </row>
    <row r="368" spans="1:17" s="29" customFormat="1" ht="14.25" x14ac:dyDescent="0.25">
      <c r="A368" s="168"/>
      <c r="B368" s="36" t="s">
        <v>136</v>
      </c>
      <c r="C368" s="76"/>
      <c r="D368" s="144"/>
      <c r="E368" s="144"/>
      <c r="F368" s="77">
        <f>SUM(F369:F385)</f>
        <v>0</v>
      </c>
      <c r="G368" s="144"/>
      <c r="H368" s="144"/>
      <c r="I368" s="77">
        <f>SUM(I369:I385)</f>
        <v>306088.2</v>
      </c>
      <c r="J368" s="77"/>
      <c r="K368" s="144"/>
      <c r="L368" s="77">
        <f>SUM(L369:L385)</f>
        <v>311779.7</v>
      </c>
      <c r="M368" s="77">
        <f>SUM(M369:M385)</f>
        <v>-72</v>
      </c>
      <c r="N368" s="144"/>
      <c r="O368" s="77">
        <f t="shared" ref="O368:O370" si="256">L368-I368</f>
        <v>5691.5</v>
      </c>
      <c r="Q368" s="29">
        <f t="shared" si="230"/>
        <v>306.08820000000003</v>
      </c>
    </row>
    <row r="369" spans="1:17" s="29" customFormat="1" ht="27" x14ac:dyDescent="0.25">
      <c r="A369" s="42">
        <v>1</v>
      </c>
      <c r="B369" s="156" t="s">
        <v>334</v>
      </c>
      <c r="C369" s="42" t="s">
        <v>12</v>
      </c>
      <c r="D369" s="78"/>
      <c r="E369" s="124"/>
      <c r="F369" s="78">
        <f t="shared" ref="F369:F381" si="257">+D369*E369/1000</f>
        <v>0</v>
      </c>
      <c r="G369" s="78">
        <v>232</v>
      </c>
      <c r="H369" s="124">
        <v>471600</v>
      </c>
      <c r="I369" s="78">
        <f t="shared" ref="I369:I381" si="258">+G369*H369/1000</f>
        <v>109411.2</v>
      </c>
      <c r="J369" s="78">
        <v>192</v>
      </c>
      <c r="K369" s="124">
        <v>471600</v>
      </c>
      <c r="L369" s="78">
        <f t="shared" ref="L369:L381" si="259">+J369*K369/1000</f>
        <v>90547.199999999997</v>
      </c>
      <c r="M369" s="78">
        <f>J369-G369</f>
        <v>-40</v>
      </c>
      <c r="N369" s="172"/>
      <c r="O369" s="78">
        <f t="shared" si="256"/>
        <v>-18864</v>
      </c>
      <c r="Q369" s="29">
        <f t="shared" si="230"/>
        <v>109.41119999999999</v>
      </c>
    </row>
    <row r="370" spans="1:17" s="29" customFormat="1" x14ac:dyDescent="0.25">
      <c r="A370" s="42">
        <v>2</v>
      </c>
      <c r="B370" s="156" t="s">
        <v>335</v>
      </c>
      <c r="C370" s="42" t="s">
        <v>12</v>
      </c>
      <c r="D370" s="78"/>
      <c r="E370" s="124"/>
      <c r="F370" s="78">
        <f t="shared" si="257"/>
        <v>0</v>
      </c>
      <c r="G370" s="78">
        <v>530</v>
      </c>
      <c r="H370" s="124">
        <v>39000</v>
      </c>
      <c r="I370" s="78">
        <f t="shared" si="258"/>
        <v>20670</v>
      </c>
      <c r="J370" s="78">
        <v>479</v>
      </c>
      <c r="K370" s="124">
        <v>39000</v>
      </c>
      <c r="L370" s="78">
        <f t="shared" si="259"/>
        <v>18681</v>
      </c>
      <c r="M370" s="78">
        <f>J370-G370</f>
        <v>-51</v>
      </c>
      <c r="N370" s="172"/>
      <c r="O370" s="78">
        <f t="shared" si="256"/>
        <v>-1989</v>
      </c>
      <c r="Q370" s="29">
        <f t="shared" si="230"/>
        <v>20.67</v>
      </c>
    </row>
    <row r="371" spans="1:17" s="29" customFormat="1" x14ac:dyDescent="0.25">
      <c r="A371" s="42">
        <v>3</v>
      </c>
      <c r="B371" s="156" t="s">
        <v>336</v>
      </c>
      <c r="C371" s="42" t="s">
        <v>12</v>
      </c>
      <c r="D371" s="78"/>
      <c r="E371" s="124"/>
      <c r="F371" s="78">
        <f t="shared" si="257"/>
        <v>0</v>
      </c>
      <c r="G371" s="78">
        <v>144</v>
      </c>
      <c r="H371" s="124">
        <v>202500</v>
      </c>
      <c r="I371" s="78">
        <f t="shared" si="258"/>
        <v>29160</v>
      </c>
      <c r="J371" s="78">
        <v>119</v>
      </c>
      <c r="K371" s="124">
        <v>202500</v>
      </c>
      <c r="L371" s="78">
        <f t="shared" si="259"/>
        <v>24097.5</v>
      </c>
      <c r="M371" s="78">
        <f t="shared" ref="M371:M407" si="260">J371-G371</f>
        <v>-25</v>
      </c>
      <c r="N371" s="172"/>
      <c r="O371" s="78">
        <f t="shared" ref="O371:O407" si="261">L371-I371</f>
        <v>-5062.5</v>
      </c>
      <c r="Q371" s="29">
        <f t="shared" si="230"/>
        <v>29.16</v>
      </c>
    </row>
    <row r="372" spans="1:17" s="29" customFormat="1" x14ac:dyDescent="0.25">
      <c r="A372" s="42">
        <v>4</v>
      </c>
      <c r="B372" s="156" t="s">
        <v>108</v>
      </c>
      <c r="C372" s="42" t="s">
        <v>12</v>
      </c>
      <c r="D372" s="78"/>
      <c r="E372" s="124"/>
      <c r="F372" s="78">
        <f t="shared" si="257"/>
        <v>0</v>
      </c>
      <c r="G372" s="78">
        <v>20</v>
      </c>
      <c r="H372" s="124">
        <v>171000</v>
      </c>
      <c r="I372" s="78">
        <f t="shared" si="258"/>
        <v>3420</v>
      </c>
      <c r="J372" s="78">
        <v>12</v>
      </c>
      <c r="K372" s="124">
        <v>171000</v>
      </c>
      <c r="L372" s="78">
        <f t="shared" si="259"/>
        <v>2052</v>
      </c>
      <c r="M372" s="78">
        <f t="shared" si="260"/>
        <v>-8</v>
      </c>
      <c r="N372" s="172"/>
      <c r="O372" s="78">
        <f t="shared" si="261"/>
        <v>-1368</v>
      </c>
      <c r="Q372" s="29">
        <f t="shared" si="230"/>
        <v>3.42</v>
      </c>
    </row>
    <row r="373" spans="1:17" s="29" customFormat="1" x14ac:dyDescent="0.25">
      <c r="A373" s="42">
        <v>5</v>
      </c>
      <c r="B373" s="156" t="s">
        <v>233</v>
      </c>
      <c r="C373" s="42" t="s">
        <v>12</v>
      </c>
      <c r="D373" s="78"/>
      <c r="E373" s="124"/>
      <c r="F373" s="78">
        <f t="shared" ref="F373" si="262">+D373*E373/1000</f>
        <v>0</v>
      </c>
      <c r="G373" s="78">
        <v>93</v>
      </c>
      <c r="H373" s="124">
        <v>270000</v>
      </c>
      <c r="I373" s="78">
        <f t="shared" ref="I373" si="263">+G373*H373/1000</f>
        <v>25110</v>
      </c>
      <c r="J373" s="78">
        <v>65</v>
      </c>
      <c r="K373" s="124">
        <v>270000</v>
      </c>
      <c r="L373" s="78">
        <f t="shared" ref="L373" si="264">+J373*K373/1000</f>
        <v>17550</v>
      </c>
      <c r="M373" s="78">
        <f t="shared" ref="M373" si="265">J373-G373</f>
        <v>-28</v>
      </c>
      <c r="N373" s="172"/>
      <c r="O373" s="78">
        <f t="shared" ref="O373" si="266">L373-I373</f>
        <v>-7560</v>
      </c>
      <c r="Q373" s="29">
        <f t="shared" ref="Q373" si="267">+I373/1000</f>
        <v>25.11</v>
      </c>
    </row>
    <row r="374" spans="1:17" s="29" customFormat="1" x14ac:dyDescent="0.25">
      <c r="A374" s="42">
        <v>6</v>
      </c>
      <c r="B374" s="156" t="s">
        <v>152</v>
      </c>
      <c r="C374" s="42" t="s">
        <v>12</v>
      </c>
      <c r="D374" s="78"/>
      <c r="E374" s="124"/>
      <c r="F374" s="78">
        <f t="shared" si="257"/>
        <v>0</v>
      </c>
      <c r="G374" s="78">
        <v>25</v>
      </c>
      <c r="H374" s="124">
        <v>3978000</v>
      </c>
      <c r="I374" s="78">
        <f t="shared" si="258"/>
        <v>99450</v>
      </c>
      <c r="J374" s="78">
        <v>34</v>
      </c>
      <c r="K374" s="124">
        <v>3978000</v>
      </c>
      <c r="L374" s="78">
        <f t="shared" si="259"/>
        <v>135252</v>
      </c>
      <c r="M374" s="78">
        <f t="shared" si="260"/>
        <v>9</v>
      </c>
      <c r="N374" s="172"/>
      <c r="O374" s="78">
        <f t="shared" si="261"/>
        <v>35802</v>
      </c>
      <c r="Q374" s="29">
        <f t="shared" si="230"/>
        <v>99.45</v>
      </c>
    </row>
    <row r="375" spans="1:17" s="29" customFormat="1" x14ac:dyDescent="0.25">
      <c r="A375" s="42">
        <v>7</v>
      </c>
      <c r="B375" s="156" t="s">
        <v>126</v>
      </c>
      <c r="C375" s="42" t="s">
        <v>12</v>
      </c>
      <c r="D375" s="78"/>
      <c r="E375" s="124"/>
      <c r="F375" s="78">
        <f t="shared" si="257"/>
        <v>0</v>
      </c>
      <c r="G375" s="78">
        <v>17</v>
      </c>
      <c r="H375" s="124">
        <v>276000</v>
      </c>
      <c r="I375" s="78">
        <f t="shared" si="258"/>
        <v>4692</v>
      </c>
      <c r="J375" s="78">
        <v>25</v>
      </c>
      <c r="K375" s="124">
        <v>276000</v>
      </c>
      <c r="L375" s="78">
        <f t="shared" si="259"/>
        <v>6900</v>
      </c>
      <c r="M375" s="78">
        <f t="shared" si="260"/>
        <v>8</v>
      </c>
      <c r="N375" s="172"/>
      <c r="O375" s="78">
        <f t="shared" si="261"/>
        <v>2208</v>
      </c>
      <c r="Q375" s="29">
        <f t="shared" si="230"/>
        <v>4.6920000000000002</v>
      </c>
    </row>
    <row r="376" spans="1:17" s="29" customFormat="1" x14ac:dyDescent="0.25">
      <c r="A376" s="42">
        <v>8</v>
      </c>
      <c r="B376" s="156" t="s">
        <v>266</v>
      </c>
      <c r="C376" s="42" t="s">
        <v>12</v>
      </c>
      <c r="D376" s="78"/>
      <c r="E376" s="124"/>
      <c r="F376" s="78">
        <f t="shared" si="257"/>
        <v>0</v>
      </c>
      <c r="G376" s="78">
        <v>21</v>
      </c>
      <c r="H376" s="124">
        <v>675000</v>
      </c>
      <c r="I376" s="78">
        <f t="shared" ref="I376" si="268">+G376*H376/1000</f>
        <v>14175</v>
      </c>
      <c r="J376" s="78">
        <v>20</v>
      </c>
      <c r="K376" s="124">
        <v>675000</v>
      </c>
      <c r="L376" s="78">
        <f t="shared" si="259"/>
        <v>13500</v>
      </c>
      <c r="M376" s="78">
        <f t="shared" ref="M376" si="269">J376-G376</f>
        <v>-1</v>
      </c>
      <c r="N376" s="172"/>
      <c r="O376" s="78">
        <f t="shared" ref="O376" si="270">L376-I376</f>
        <v>-675</v>
      </c>
      <c r="Q376" s="29">
        <f t="shared" ref="Q376" si="271">+I376/1000</f>
        <v>14.175000000000001</v>
      </c>
    </row>
    <row r="377" spans="1:17" s="29" customFormat="1" x14ac:dyDescent="0.25">
      <c r="A377" s="42">
        <v>9</v>
      </c>
      <c r="B377" s="156" t="s">
        <v>265</v>
      </c>
      <c r="C377" s="42" t="s">
        <v>12</v>
      </c>
      <c r="D377" s="78"/>
      <c r="E377" s="124"/>
      <c r="F377" s="78">
        <f t="shared" si="257"/>
        <v>0</v>
      </c>
      <c r="G377" s="78"/>
      <c r="H377" s="124"/>
      <c r="I377" s="78">
        <f t="shared" si="258"/>
        <v>0</v>
      </c>
      <c r="J377" s="78">
        <v>64</v>
      </c>
      <c r="K377" s="124">
        <v>50000</v>
      </c>
      <c r="L377" s="78">
        <f t="shared" si="259"/>
        <v>3200</v>
      </c>
      <c r="M377" s="78">
        <f t="shared" si="260"/>
        <v>64</v>
      </c>
      <c r="N377" s="172"/>
      <c r="O377" s="78">
        <f t="shared" si="261"/>
        <v>3200</v>
      </c>
      <c r="Q377" s="29">
        <f t="shared" si="230"/>
        <v>0</v>
      </c>
    </row>
    <row r="378" spans="1:17" s="29" customFormat="1" x14ac:dyDescent="0.25">
      <c r="A378" s="42">
        <v>10</v>
      </c>
      <c r="B378" s="156"/>
      <c r="C378" s="42" t="s">
        <v>12</v>
      </c>
      <c r="D378" s="78"/>
      <c r="E378" s="124"/>
      <c r="F378" s="78">
        <f t="shared" si="257"/>
        <v>0</v>
      </c>
      <c r="G378" s="78"/>
      <c r="H378" s="124"/>
      <c r="I378" s="78">
        <f t="shared" si="258"/>
        <v>0</v>
      </c>
      <c r="J378" s="78"/>
      <c r="K378" s="124"/>
      <c r="L378" s="78">
        <f t="shared" si="259"/>
        <v>0</v>
      </c>
      <c r="M378" s="78">
        <f t="shared" si="260"/>
        <v>0</v>
      </c>
      <c r="N378" s="172"/>
      <c r="O378" s="78">
        <f t="shared" si="261"/>
        <v>0</v>
      </c>
      <c r="Q378" s="29">
        <f t="shared" si="230"/>
        <v>0</v>
      </c>
    </row>
    <row r="379" spans="1:17" s="29" customFormat="1" x14ac:dyDescent="0.25">
      <c r="A379" s="42">
        <v>11</v>
      </c>
      <c r="B379" s="156"/>
      <c r="C379" s="42" t="s">
        <v>12</v>
      </c>
      <c r="D379" s="78"/>
      <c r="E379" s="124"/>
      <c r="F379" s="78">
        <f t="shared" si="257"/>
        <v>0</v>
      </c>
      <c r="G379" s="78"/>
      <c r="H379" s="124"/>
      <c r="I379" s="78">
        <f t="shared" si="258"/>
        <v>0</v>
      </c>
      <c r="J379" s="78"/>
      <c r="K379" s="124"/>
      <c r="L379" s="78">
        <f t="shared" si="259"/>
        <v>0</v>
      </c>
      <c r="M379" s="78">
        <f t="shared" si="260"/>
        <v>0</v>
      </c>
      <c r="N379" s="172"/>
      <c r="O379" s="78">
        <f t="shared" si="261"/>
        <v>0</v>
      </c>
      <c r="Q379" s="29">
        <f t="shared" ref="Q379:Q412" si="272">+I379/1000</f>
        <v>0</v>
      </c>
    </row>
    <row r="380" spans="1:17" s="29" customFormat="1" x14ac:dyDescent="0.25">
      <c r="A380" s="42">
        <v>12</v>
      </c>
      <c r="B380" s="156"/>
      <c r="C380" s="42" t="s">
        <v>12</v>
      </c>
      <c r="D380" s="78"/>
      <c r="E380" s="124"/>
      <c r="F380" s="78">
        <f t="shared" si="257"/>
        <v>0</v>
      </c>
      <c r="G380" s="78"/>
      <c r="H380" s="124"/>
      <c r="I380" s="78">
        <f t="shared" si="258"/>
        <v>0</v>
      </c>
      <c r="J380" s="78"/>
      <c r="K380" s="124"/>
      <c r="L380" s="78">
        <f t="shared" si="259"/>
        <v>0</v>
      </c>
      <c r="M380" s="78">
        <f t="shared" si="260"/>
        <v>0</v>
      </c>
      <c r="N380" s="172"/>
      <c r="O380" s="78">
        <f t="shared" si="261"/>
        <v>0</v>
      </c>
      <c r="Q380" s="29">
        <f t="shared" si="272"/>
        <v>0</v>
      </c>
    </row>
    <row r="381" spans="1:17" s="29" customFormat="1" x14ac:dyDescent="0.25">
      <c r="A381" s="42">
        <v>13</v>
      </c>
      <c r="B381" s="156"/>
      <c r="C381" s="42" t="s">
        <v>12</v>
      </c>
      <c r="D381" s="78"/>
      <c r="E381" s="124"/>
      <c r="F381" s="78">
        <f t="shared" si="257"/>
        <v>0</v>
      </c>
      <c r="G381" s="78"/>
      <c r="H381" s="124"/>
      <c r="I381" s="78">
        <f t="shared" si="258"/>
        <v>0</v>
      </c>
      <c r="J381" s="78"/>
      <c r="K381" s="124"/>
      <c r="L381" s="78">
        <f t="shared" si="259"/>
        <v>0</v>
      </c>
      <c r="M381" s="78">
        <f t="shared" ref="M381" si="273">J381-G381</f>
        <v>0</v>
      </c>
      <c r="N381" s="172"/>
      <c r="O381" s="78">
        <f t="shared" ref="O381" si="274">L381-I381</f>
        <v>0</v>
      </c>
      <c r="Q381" s="29">
        <f t="shared" ref="Q381" si="275">+I381/1000</f>
        <v>0</v>
      </c>
    </row>
    <row r="382" spans="1:17" s="29" customFormat="1" x14ac:dyDescent="0.25">
      <c r="A382" s="42">
        <v>14</v>
      </c>
      <c r="B382" s="156"/>
      <c r="C382" s="42" t="s">
        <v>12</v>
      </c>
      <c r="D382" s="78"/>
      <c r="E382" s="124"/>
      <c r="F382" s="78">
        <f>+D382*E382/1000</f>
        <v>0</v>
      </c>
      <c r="G382" s="78"/>
      <c r="H382" s="124"/>
      <c r="I382" s="78">
        <f>+G382*H382/1000</f>
        <v>0</v>
      </c>
      <c r="J382" s="78"/>
      <c r="K382" s="124"/>
      <c r="L382" s="78">
        <f>+J382*K382/1000</f>
        <v>0</v>
      </c>
      <c r="M382" s="78">
        <f>J382-G382</f>
        <v>0</v>
      </c>
      <c r="N382" s="172"/>
      <c r="O382" s="78">
        <f>L382-I382</f>
        <v>0</v>
      </c>
      <c r="Q382" s="29">
        <f>+I382/1000</f>
        <v>0</v>
      </c>
    </row>
    <row r="383" spans="1:17" s="29" customFormat="1" x14ac:dyDescent="0.25">
      <c r="A383" s="42">
        <v>15</v>
      </c>
      <c r="B383" s="156"/>
      <c r="C383" s="42" t="s">
        <v>12</v>
      </c>
      <c r="D383" s="78"/>
      <c r="E383" s="124"/>
      <c r="F383" s="78">
        <f>+D383*E383/1000</f>
        <v>0</v>
      </c>
      <c r="G383" s="78"/>
      <c r="H383" s="124"/>
      <c r="I383" s="78">
        <f>+G383*H383/1000</f>
        <v>0</v>
      </c>
      <c r="J383" s="78"/>
      <c r="K383" s="124"/>
      <c r="L383" s="78">
        <f>+J383*K383/1000</f>
        <v>0</v>
      </c>
      <c r="M383" s="78">
        <f>J383-G383</f>
        <v>0</v>
      </c>
      <c r="N383" s="172"/>
      <c r="O383" s="78">
        <f>L383-I383</f>
        <v>0</v>
      </c>
      <c r="Q383" s="29">
        <f>+I383/1000</f>
        <v>0</v>
      </c>
    </row>
    <row r="384" spans="1:17" s="29" customFormat="1" x14ac:dyDescent="0.25">
      <c r="A384" s="42">
        <v>16</v>
      </c>
      <c r="B384" s="156"/>
      <c r="C384" s="42" t="s">
        <v>12</v>
      </c>
      <c r="D384" s="78"/>
      <c r="E384" s="124"/>
      <c r="F384" s="78">
        <f>+D384*E384/1000</f>
        <v>0</v>
      </c>
      <c r="G384" s="78"/>
      <c r="H384" s="124"/>
      <c r="I384" s="78">
        <f>+G384*H384/1000</f>
        <v>0</v>
      </c>
      <c r="J384" s="78"/>
      <c r="K384" s="124"/>
      <c r="L384" s="78">
        <f>+J384*K384/1000</f>
        <v>0</v>
      </c>
      <c r="M384" s="78">
        <f>J384-G384</f>
        <v>0</v>
      </c>
      <c r="N384" s="172"/>
      <c r="O384" s="78">
        <f>L384-I384</f>
        <v>0</v>
      </c>
      <c r="Q384" s="29">
        <f>+I384/1000</f>
        <v>0</v>
      </c>
    </row>
    <row r="385" spans="1:17" s="29" customFormat="1" x14ac:dyDescent="0.25">
      <c r="A385" s="42">
        <v>17</v>
      </c>
      <c r="B385" s="156"/>
      <c r="C385" s="42" t="s">
        <v>12</v>
      </c>
      <c r="D385" s="78"/>
      <c r="E385" s="124"/>
      <c r="F385" s="78">
        <f>+D385*E385/1000</f>
        <v>0</v>
      </c>
      <c r="G385" s="78"/>
      <c r="H385" s="124"/>
      <c r="I385" s="78">
        <f>+G385*H385/1000</f>
        <v>0</v>
      </c>
      <c r="J385" s="78"/>
      <c r="K385" s="124"/>
      <c r="L385" s="78">
        <f>+J385*K385/1000</f>
        <v>0</v>
      </c>
      <c r="M385" s="78">
        <f>J385-G385</f>
        <v>0</v>
      </c>
      <c r="N385" s="172"/>
      <c r="O385" s="78">
        <f>L385-I385</f>
        <v>0</v>
      </c>
      <c r="Q385" s="29">
        <f>+I385/1000</f>
        <v>0</v>
      </c>
    </row>
    <row r="386" spans="1:17" s="29" customFormat="1" ht="14.25" x14ac:dyDescent="0.25">
      <c r="A386" s="42"/>
      <c r="B386" s="157" t="s">
        <v>135</v>
      </c>
      <c r="C386" s="42"/>
      <c r="D386" s="78"/>
      <c r="E386" s="124"/>
      <c r="F386" s="79">
        <f>SUM(F387:F412)</f>
        <v>0</v>
      </c>
      <c r="G386" s="78"/>
      <c r="H386" s="124"/>
      <c r="I386" s="79">
        <f>SUM(I387:I412)</f>
        <v>29468.354500000001</v>
      </c>
      <c r="J386" s="78"/>
      <c r="K386" s="124"/>
      <c r="L386" s="79">
        <f>SUM(L387:L412)</f>
        <v>29067.991000000002</v>
      </c>
      <c r="M386" s="78"/>
      <c r="N386" s="172"/>
      <c r="O386" s="78">
        <f t="shared" ref="O386:O387" si="276">L386-I386</f>
        <v>-400.36349999999948</v>
      </c>
      <c r="Q386" s="29">
        <f t="shared" si="272"/>
        <v>29.4683545</v>
      </c>
    </row>
    <row r="387" spans="1:17" s="29" customFormat="1" x14ac:dyDescent="0.25">
      <c r="A387" s="42">
        <v>1</v>
      </c>
      <c r="B387" s="156" t="s">
        <v>109</v>
      </c>
      <c r="C387" s="42" t="s">
        <v>12</v>
      </c>
      <c r="D387" s="78"/>
      <c r="E387" s="124"/>
      <c r="F387" s="78">
        <f t="shared" ref="F387:F412" si="277">+D387*E387/1000</f>
        <v>0</v>
      </c>
      <c r="G387" s="78">
        <v>354.49</v>
      </c>
      <c r="H387" s="124">
        <v>12570</v>
      </c>
      <c r="I387" s="78">
        <f t="shared" ref="I387:I412" si="278">+G387*H387/1000</f>
        <v>4455.9393</v>
      </c>
      <c r="J387" s="78">
        <v>327</v>
      </c>
      <c r="K387" s="124">
        <v>12570</v>
      </c>
      <c r="L387" s="78">
        <f t="shared" ref="L387:L412" si="279">+J387*K387/1000</f>
        <v>4110.3900000000003</v>
      </c>
      <c r="M387" s="78">
        <f t="shared" ref="M387" si="280">J387-G387</f>
        <v>-27.490000000000009</v>
      </c>
      <c r="N387" s="172"/>
      <c r="O387" s="78">
        <f t="shared" si="276"/>
        <v>-345.54929999999968</v>
      </c>
      <c r="Q387" s="29">
        <f t="shared" si="272"/>
        <v>4.4559392999999998</v>
      </c>
    </row>
    <row r="388" spans="1:17" s="29" customFormat="1" x14ac:dyDescent="0.25">
      <c r="A388" s="42">
        <v>2</v>
      </c>
      <c r="B388" s="156" t="s">
        <v>110</v>
      </c>
      <c r="C388" s="42" t="s">
        <v>12</v>
      </c>
      <c r="D388" s="78"/>
      <c r="E388" s="124"/>
      <c r="F388" s="78">
        <f t="shared" si="277"/>
        <v>0</v>
      </c>
      <c r="G388" s="78">
        <v>171</v>
      </c>
      <c r="H388" s="124">
        <v>18600</v>
      </c>
      <c r="I388" s="78">
        <f t="shared" si="278"/>
        <v>3180.6</v>
      </c>
      <c r="J388" s="78">
        <v>196</v>
      </c>
      <c r="K388" s="124">
        <v>18600</v>
      </c>
      <c r="L388" s="78">
        <f t="shared" si="279"/>
        <v>3645.6</v>
      </c>
      <c r="M388" s="78">
        <f t="shared" si="260"/>
        <v>25</v>
      </c>
      <c r="N388" s="172"/>
      <c r="O388" s="78">
        <f t="shared" si="261"/>
        <v>465</v>
      </c>
      <c r="Q388" s="29">
        <f t="shared" si="272"/>
        <v>3.1806000000000001</v>
      </c>
    </row>
    <row r="389" spans="1:17" s="29" customFormat="1" x14ac:dyDescent="0.25">
      <c r="A389" s="42">
        <v>3</v>
      </c>
      <c r="B389" s="156" t="s">
        <v>153</v>
      </c>
      <c r="C389" s="42" t="s">
        <v>12</v>
      </c>
      <c r="D389" s="78"/>
      <c r="E389" s="124"/>
      <c r="F389" s="78">
        <f t="shared" si="277"/>
        <v>0</v>
      </c>
      <c r="G389" s="78">
        <v>5</v>
      </c>
      <c r="H389" s="124">
        <v>43200</v>
      </c>
      <c r="I389" s="78">
        <f t="shared" si="278"/>
        <v>216</v>
      </c>
      <c r="J389" s="78">
        <v>4</v>
      </c>
      <c r="K389" s="124">
        <v>43200</v>
      </c>
      <c r="L389" s="78">
        <f t="shared" si="279"/>
        <v>172.8</v>
      </c>
      <c r="M389" s="78">
        <f t="shared" si="260"/>
        <v>-1</v>
      </c>
      <c r="N389" s="172"/>
      <c r="O389" s="78">
        <f t="shared" si="261"/>
        <v>-43.199999999999989</v>
      </c>
      <c r="Q389" s="29">
        <f t="shared" si="272"/>
        <v>0.216</v>
      </c>
    </row>
    <row r="390" spans="1:17" s="29" customFormat="1" x14ac:dyDescent="0.25">
      <c r="A390" s="42">
        <v>4</v>
      </c>
      <c r="B390" s="156" t="s">
        <v>337</v>
      </c>
      <c r="C390" s="42" t="s">
        <v>12</v>
      </c>
      <c r="D390" s="78"/>
      <c r="E390" s="124"/>
      <c r="F390" s="78">
        <f t="shared" ref="F390" si="281">+D390*E390/1000</f>
        <v>0</v>
      </c>
      <c r="G390" s="78">
        <v>26</v>
      </c>
      <c r="H390" s="124">
        <v>27886</v>
      </c>
      <c r="I390" s="78">
        <f t="shared" ref="I390" si="282">+G390*H390/1000</f>
        <v>725.03599999999994</v>
      </c>
      <c r="J390" s="78">
        <v>31</v>
      </c>
      <c r="K390" s="124">
        <v>27886</v>
      </c>
      <c r="L390" s="78">
        <f t="shared" ref="L390" si="283">+J390*K390/1000</f>
        <v>864.46600000000001</v>
      </c>
      <c r="M390" s="78">
        <f t="shared" ref="M390" si="284">J390-G390</f>
        <v>5</v>
      </c>
      <c r="N390" s="172"/>
      <c r="O390" s="78">
        <f t="shared" ref="O390" si="285">L390-I390</f>
        <v>139.43000000000006</v>
      </c>
      <c r="Q390" s="29">
        <f t="shared" ref="Q390" si="286">+I390/1000</f>
        <v>0.7250359999999999</v>
      </c>
    </row>
    <row r="391" spans="1:17" s="29" customFormat="1" x14ac:dyDescent="0.25">
      <c r="A391" s="42">
        <v>5</v>
      </c>
      <c r="B391" s="156" t="s">
        <v>267</v>
      </c>
      <c r="C391" s="42" t="s">
        <v>12</v>
      </c>
      <c r="D391" s="78"/>
      <c r="E391" s="124"/>
      <c r="F391" s="78">
        <f t="shared" si="277"/>
        <v>0</v>
      </c>
      <c r="G391" s="78">
        <v>14</v>
      </c>
      <c r="H391" s="124">
        <v>20940</v>
      </c>
      <c r="I391" s="78">
        <f t="shared" si="278"/>
        <v>293.16000000000003</v>
      </c>
      <c r="J391" s="78">
        <v>15</v>
      </c>
      <c r="K391" s="124">
        <v>20940</v>
      </c>
      <c r="L391" s="78">
        <f t="shared" si="279"/>
        <v>314.10000000000002</v>
      </c>
      <c r="M391" s="78">
        <f t="shared" si="260"/>
        <v>1</v>
      </c>
      <c r="N391" s="172"/>
      <c r="O391" s="78">
        <f t="shared" si="261"/>
        <v>20.939999999999998</v>
      </c>
      <c r="Q391" s="29">
        <f t="shared" si="272"/>
        <v>0.29316000000000003</v>
      </c>
    </row>
    <row r="392" spans="1:17" s="29" customFormat="1" x14ac:dyDescent="0.25">
      <c r="A392" s="42">
        <v>6</v>
      </c>
      <c r="B392" s="156" t="s">
        <v>338</v>
      </c>
      <c r="C392" s="42" t="s">
        <v>12</v>
      </c>
      <c r="D392" s="78"/>
      <c r="E392" s="124"/>
      <c r="F392" s="78">
        <f t="shared" si="277"/>
        <v>0</v>
      </c>
      <c r="G392" s="78">
        <v>7</v>
      </c>
      <c r="H392" s="124">
        <v>16320</v>
      </c>
      <c r="I392" s="78">
        <f t="shared" si="278"/>
        <v>114.24</v>
      </c>
      <c r="J392" s="78">
        <v>2</v>
      </c>
      <c r="K392" s="124">
        <v>16320</v>
      </c>
      <c r="L392" s="78">
        <f t="shared" si="279"/>
        <v>32.64</v>
      </c>
      <c r="M392" s="78">
        <f t="shared" si="260"/>
        <v>-5</v>
      </c>
      <c r="N392" s="172"/>
      <c r="O392" s="78">
        <f t="shared" si="261"/>
        <v>-81.599999999999994</v>
      </c>
      <c r="Q392" s="29">
        <f t="shared" si="272"/>
        <v>0.11423999999999999</v>
      </c>
    </row>
    <row r="393" spans="1:17" s="29" customFormat="1" x14ac:dyDescent="0.25">
      <c r="A393" s="42">
        <v>7</v>
      </c>
      <c r="B393" s="156" t="s">
        <v>113</v>
      </c>
      <c r="C393" s="42" t="s">
        <v>12</v>
      </c>
      <c r="D393" s="78"/>
      <c r="E393" s="124"/>
      <c r="F393" s="78">
        <f t="shared" si="277"/>
        <v>0</v>
      </c>
      <c r="G393" s="78">
        <v>38</v>
      </c>
      <c r="H393" s="124">
        <v>59362</v>
      </c>
      <c r="I393" s="78">
        <f t="shared" si="278"/>
        <v>2255.7559999999999</v>
      </c>
      <c r="J393" s="78">
        <v>25</v>
      </c>
      <c r="K393" s="124">
        <v>59362</v>
      </c>
      <c r="L393" s="78">
        <f t="shared" si="279"/>
        <v>1484.05</v>
      </c>
      <c r="M393" s="78">
        <f t="shared" si="260"/>
        <v>-13</v>
      </c>
      <c r="N393" s="172"/>
      <c r="O393" s="78">
        <f t="shared" si="261"/>
        <v>-771.7059999999999</v>
      </c>
      <c r="Q393" s="29">
        <f t="shared" si="272"/>
        <v>2.2557559999999999</v>
      </c>
    </row>
    <row r="394" spans="1:17" s="29" customFormat="1" x14ac:dyDescent="0.25">
      <c r="A394" s="42">
        <v>8</v>
      </c>
      <c r="B394" s="156" t="s">
        <v>234</v>
      </c>
      <c r="C394" s="42" t="s">
        <v>12</v>
      </c>
      <c r="D394" s="78"/>
      <c r="E394" s="124"/>
      <c r="F394" s="78">
        <f t="shared" si="277"/>
        <v>0</v>
      </c>
      <c r="G394" s="78">
        <v>83</v>
      </c>
      <c r="H394" s="124">
        <v>78000</v>
      </c>
      <c r="I394" s="78">
        <f t="shared" si="278"/>
        <v>6474</v>
      </c>
      <c r="J394" s="78">
        <v>71</v>
      </c>
      <c r="K394" s="124">
        <v>78000</v>
      </c>
      <c r="L394" s="78">
        <f t="shared" si="279"/>
        <v>5538</v>
      </c>
      <c r="M394" s="78">
        <f t="shared" si="260"/>
        <v>-12</v>
      </c>
      <c r="N394" s="172"/>
      <c r="O394" s="78">
        <f t="shared" si="261"/>
        <v>-936</v>
      </c>
      <c r="Q394" s="29">
        <f t="shared" si="272"/>
        <v>6.4740000000000002</v>
      </c>
    </row>
    <row r="395" spans="1:17" s="29" customFormat="1" x14ac:dyDescent="0.25">
      <c r="A395" s="42">
        <v>9</v>
      </c>
      <c r="B395" s="156" t="s">
        <v>114</v>
      </c>
      <c r="C395" s="42" t="s">
        <v>12</v>
      </c>
      <c r="D395" s="78"/>
      <c r="E395" s="124"/>
      <c r="F395" s="78">
        <f t="shared" ref="F395" si="287">+D395*E395/1000</f>
        <v>0</v>
      </c>
      <c r="G395" s="78">
        <v>13</v>
      </c>
      <c r="H395" s="124">
        <v>22968</v>
      </c>
      <c r="I395" s="78">
        <f t="shared" ref="I395" si="288">+G395*H395/1000</f>
        <v>298.584</v>
      </c>
      <c r="J395" s="78">
        <v>25</v>
      </c>
      <c r="K395" s="124">
        <v>22968</v>
      </c>
      <c r="L395" s="78">
        <f t="shared" ref="L395" si="289">+J395*K395/1000</f>
        <v>574.20000000000005</v>
      </c>
      <c r="M395" s="78">
        <f t="shared" ref="M395" si="290">J395-G395</f>
        <v>12</v>
      </c>
      <c r="N395" s="172"/>
      <c r="O395" s="78">
        <f t="shared" ref="O395" si="291">L395-I395</f>
        <v>275.61600000000004</v>
      </c>
      <c r="Q395" s="29">
        <f t="shared" ref="Q395" si="292">+I395/1000</f>
        <v>0.29858400000000002</v>
      </c>
    </row>
    <row r="396" spans="1:17" s="29" customFormat="1" x14ac:dyDescent="0.25">
      <c r="A396" s="42">
        <v>10</v>
      </c>
      <c r="B396" s="156" t="s">
        <v>268</v>
      </c>
      <c r="C396" s="42" t="s">
        <v>12</v>
      </c>
      <c r="D396" s="78"/>
      <c r="E396" s="124"/>
      <c r="F396" s="78">
        <f t="shared" si="277"/>
        <v>0</v>
      </c>
      <c r="G396" s="78">
        <v>4</v>
      </c>
      <c r="H396" s="124">
        <v>16495</v>
      </c>
      <c r="I396" s="78">
        <f t="shared" si="278"/>
        <v>65.98</v>
      </c>
      <c r="J396" s="78">
        <v>3</v>
      </c>
      <c r="K396" s="124">
        <v>16495</v>
      </c>
      <c r="L396" s="78">
        <f t="shared" si="279"/>
        <v>49.484999999999999</v>
      </c>
      <c r="M396" s="78">
        <f t="shared" si="260"/>
        <v>-1</v>
      </c>
      <c r="N396" s="172"/>
      <c r="O396" s="78">
        <f t="shared" si="261"/>
        <v>-16.495000000000005</v>
      </c>
      <c r="Q396" s="29">
        <f t="shared" si="272"/>
        <v>6.5980000000000011E-2</v>
      </c>
    </row>
    <row r="397" spans="1:17" s="29" customFormat="1" x14ac:dyDescent="0.25">
      <c r="A397" s="42">
        <v>11</v>
      </c>
      <c r="B397" s="156" t="s">
        <v>111</v>
      </c>
      <c r="C397" s="42" t="s">
        <v>12</v>
      </c>
      <c r="D397" s="78"/>
      <c r="E397" s="124"/>
      <c r="F397" s="78">
        <f t="shared" si="277"/>
        <v>0</v>
      </c>
      <c r="G397" s="78">
        <v>15</v>
      </c>
      <c r="H397" s="124">
        <v>27392</v>
      </c>
      <c r="I397" s="78">
        <f t="shared" si="278"/>
        <v>410.88</v>
      </c>
      <c r="J397" s="78">
        <v>37</v>
      </c>
      <c r="K397" s="124">
        <v>27392</v>
      </c>
      <c r="L397" s="78">
        <f t="shared" si="279"/>
        <v>1013.504</v>
      </c>
      <c r="M397" s="78">
        <f t="shared" si="260"/>
        <v>22</v>
      </c>
      <c r="N397" s="172"/>
      <c r="O397" s="78">
        <f t="shared" si="261"/>
        <v>602.62400000000002</v>
      </c>
      <c r="Q397" s="29">
        <f t="shared" si="272"/>
        <v>0.41088000000000002</v>
      </c>
    </row>
    <row r="398" spans="1:17" s="29" customFormat="1" x14ac:dyDescent="0.25">
      <c r="A398" s="42">
        <v>12</v>
      </c>
      <c r="B398" s="156" t="s">
        <v>112</v>
      </c>
      <c r="C398" s="42" t="s">
        <v>12</v>
      </c>
      <c r="D398" s="78"/>
      <c r="E398" s="124"/>
      <c r="F398" s="78">
        <f t="shared" si="277"/>
        <v>0</v>
      </c>
      <c r="G398" s="78">
        <v>14</v>
      </c>
      <c r="H398" s="124">
        <v>48000</v>
      </c>
      <c r="I398" s="78">
        <f t="shared" si="278"/>
        <v>672</v>
      </c>
      <c r="J398" s="78">
        <v>16</v>
      </c>
      <c r="K398" s="124">
        <v>48000</v>
      </c>
      <c r="L398" s="78">
        <f t="shared" si="279"/>
        <v>768</v>
      </c>
      <c r="M398" s="78">
        <f t="shared" si="260"/>
        <v>2</v>
      </c>
      <c r="N398" s="172"/>
      <c r="O398" s="78">
        <f t="shared" si="261"/>
        <v>96</v>
      </c>
      <c r="Q398" s="29">
        <f t="shared" si="272"/>
        <v>0.67200000000000004</v>
      </c>
    </row>
    <row r="399" spans="1:17" s="29" customFormat="1" x14ac:dyDescent="0.25">
      <c r="A399" s="42">
        <v>13</v>
      </c>
      <c r="B399" s="156" t="s">
        <v>339</v>
      </c>
      <c r="C399" s="42" t="s">
        <v>12</v>
      </c>
      <c r="D399" s="78"/>
      <c r="E399" s="124"/>
      <c r="F399" s="78">
        <f t="shared" si="277"/>
        <v>0</v>
      </c>
      <c r="G399" s="78">
        <v>24</v>
      </c>
      <c r="H399" s="124">
        <v>112675.8</v>
      </c>
      <c r="I399" s="78">
        <f t="shared" si="278"/>
        <v>2704.2192</v>
      </c>
      <c r="J399" s="78">
        <v>20</v>
      </c>
      <c r="K399" s="124">
        <v>112675.8</v>
      </c>
      <c r="L399" s="78">
        <f t="shared" si="279"/>
        <v>2253.5160000000001</v>
      </c>
      <c r="M399" s="78">
        <f t="shared" si="260"/>
        <v>-4</v>
      </c>
      <c r="N399" s="172"/>
      <c r="O399" s="78">
        <f t="shared" si="261"/>
        <v>-450.70319999999992</v>
      </c>
      <c r="Q399" s="29">
        <f t="shared" si="272"/>
        <v>2.7042191999999998</v>
      </c>
    </row>
    <row r="400" spans="1:17" s="29" customFormat="1" ht="18.75" customHeight="1" x14ac:dyDescent="0.25">
      <c r="A400" s="42">
        <v>14</v>
      </c>
      <c r="B400" s="156" t="s">
        <v>340</v>
      </c>
      <c r="C400" s="42" t="s">
        <v>12</v>
      </c>
      <c r="D400" s="78"/>
      <c r="E400" s="124"/>
      <c r="F400" s="78">
        <f t="shared" si="277"/>
        <v>0</v>
      </c>
      <c r="G400" s="78">
        <v>14</v>
      </c>
      <c r="H400" s="124">
        <v>127980</v>
      </c>
      <c r="I400" s="78">
        <f t="shared" si="278"/>
        <v>1791.72</v>
      </c>
      <c r="J400" s="78">
        <v>8</v>
      </c>
      <c r="K400" s="124">
        <v>127980</v>
      </c>
      <c r="L400" s="78">
        <f t="shared" si="279"/>
        <v>1023.84</v>
      </c>
      <c r="M400" s="78">
        <f t="shared" si="260"/>
        <v>-6</v>
      </c>
      <c r="N400" s="172"/>
      <c r="O400" s="78">
        <f t="shared" si="261"/>
        <v>-767.88</v>
      </c>
      <c r="Q400" s="29">
        <f t="shared" si="272"/>
        <v>1.79172</v>
      </c>
    </row>
    <row r="401" spans="1:17" s="29" customFormat="1" x14ac:dyDescent="0.25">
      <c r="A401" s="42">
        <v>15</v>
      </c>
      <c r="B401" s="156" t="s">
        <v>269</v>
      </c>
      <c r="C401" s="42" t="s">
        <v>12</v>
      </c>
      <c r="D401" s="78"/>
      <c r="E401" s="124"/>
      <c r="F401" s="78">
        <f t="shared" si="277"/>
        <v>0</v>
      </c>
      <c r="G401" s="78">
        <v>67</v>
      </c>
      <c r="H401" s="124">
        <v>86720</v>
      </c>
      <c r="I401" s="78">
        <f t="shared" si="278"/>
        <v>5810.24</v>
      </c>
      <c r="J401" s="78">
        <v>20</v>
      </c>
      <c r="K401" s="124">
        <v>86720</v>
      </c>
      <c r="L401" s="78">
        <f t="shared" si="279"/>
        <v>1734.4</v>
      </c>
      <c r="M401" s="78">
        <f t="shared" ref="M401:M402" si="293">J401-G401</f>
        <v>-47</v>
      </c>
      <c r="N401" s="172"/>
      <c r="O401" s="78">
        <f t="shared" ref="O401:O402" si="294">L401-I401</f>
        <v>-4075.8399999999997</v>
      </c>
      <c r="Q401" s="29">
        <f t="shared" ref="Q401:Q402" si="295">+I401/1000</f>
        <v>5.8102399999999994</v>
      </c>
    </row>
    <row r="402" spans="1:17" s="29" customFormat="1" x14ac:dyDescent="0.25">
      <c r="A402" s="42">
        <v>16</v>
      </c>
      <c r="B402" s="156" t="s">
        <v>270</v>
      </c>
      <c r="C402" s="42" t="s">
        <v>12</v>
      </c>
      <c r="D402" s="78"/>
      <c r="E402" s="124"/>
      <c r="F402" s="78">
        <f t="shared" si="277"/>
        <v>0</v>
      </c>
      <c r="G402" s="78"/>
      <c r="H402" s="124"/>
      <c r="I402" s="78">
        <f t="shared" si="278"/>
        <v>0</v>
      </c>
      <c r="J402" s="78">
        <v>3</v>
      </c>
      <c r="K402" s="124">
        <v>175000</v>
      </c>
      <c r="L402" s="78">
        <f t="shared" si="279"/>
        <v>525</v>
      </c>
      <c r="M402" s="78">
        <f t="shared" si="293"/>
        <v>3</v>
      </c>
      <c r="N402" s="172"/>
      <c r="O402" s="78">
        <f t="shared" si="294"/>
        <v>525</v>
      </c>
      <c r="Q402" s="29">
        <f t="shared" si="295"/>
        <v>0</v>
      </c>
    </row>
    <row r="403" spans="1:17" s="29" customFormat="1" x14ac:dyDescent="0.25">
      <c r="A403" s="42">
        <v>17</v>
      </c>
      <c r="B403" s="156" t="s">
        <v>366</v>
      </c>
      <c r="C403" s="42" t="s">
        <v>12</v>
      </c>
      <c r="D403" s="78"/>
      <c r="E403" s="124"/>
      <c r="F403" s="78">
        <f t="shared" si="277"/>
        <v>0</v>
      </c>
      <c r="G403" s="78"/>
      <c r="H403" s="124"/>
      <c r="I403" s="78">
        <f t="shared" si="278"/>
        <v>0</v>
      </c>
      <c r="J403" s="78">
        <v>7</v>
      </c>
      <c r="K403" s="124">
        <v>70000</v>
      </c>
      <c r="L403" s="78">
        <f t="shared" si="279"/>
        <v>490</v>
      </c>
      <c r="M403" s="78">
        <f t="shared" si="260"/>
        <v>7</v>
      </c>
      <c r="N403" s="172"/>
      <c r="O403" s="78">
        <f t="shared" si="261"/>
        <v>490</v>
      </c>
      <c r="Q403" s="29">
        <f t="shared" si="272"/>
        <v>0</v>
      </c>
    </row>
    <row r="404" spans="1:17" s="29" customFormat="1" x14ac:dyDescent="0.25">
      <c r="A404" s="42">
        <v>18</v>
      </c>
      <c r="B404" s="156" t="s">
        <v>367</v>
      </c>
      <c r="C404" s="42" t="s">
        <v>12</v>
      </c>
      <c r="D404" s="78"/>
      <c r="E404" s="124"/>
      <c r="F404" s="78">
        <f t="shared" si="277"/>
        <v>0</v>
      </c>
      <c r="G404" s="78"/>
      <c r="H404" s="124"/>
      <c r="I404" s="78">
        <f t="shared" si="278"/>
        <v>0</v>
      </c>
      <c r="J404" s="78">
        <v>3</v>
      </c>
      <c r="K404" s="124">
        <v>200000</v>
      </c>
      <c r="L404" s="78">
        <f t="shared" si="279"/>
        <v>600</v>
      </c>
      <c r="M404" s="78">
        <f t="shared" si="260"/>
        <v>3</v>
      </c>
      <c r="N404" s="172"/>
      <c r="O404" s="78">
        <f t="shared" si="261"/>
        <v>600</v>
      </c>
      <c r="Q404" s="29">
        <f t="shared" si="272"/>
        <v>0</v>
      </c>
    </row>
    <row r="405" spans="1:17" s="29" customFormat="1" x14ac:dyDescent="0.25">
      <c r="A405" s="42">
        <v>19</v>
      </c>
      <c r="B405" s="156" t="s">
        <v>368</v>
      </c>
      <c r="C405" s="42" t="s">
        <v>12</v>
      </c>
      <c r="D405" s="78"/>
      <c r="E405" s="124"/>
      <c r="F405" s="78">
        <f t="shared" si="277"/>
        <v>0</v>
      </c>
      <c r="G405" s="78"/>
      <c r="H405" s="124"/>
      <c r="I405" s="78">
        <f t="shared" si="278"/>
        <v>0</v>
      </c>
      <c r="J405" s="78">
        <v>2</v>
      </c>
      <c r="K405" s="124">
        <v>42000</v>
      </c>
      <c r="L405" s="78">
        <f t="shared" si="279"/>
        <v>84</v>
      </c>
      <c r="M405" s="78">
        <f t="shared" si="260"/>
        <v>2</v>
      </c>
      <c r="N405" s="172"/>
      <c r="O405" s="78">
        <f t="shared" si="261"/>
        <v>84</v>
      </c>
      <c r="Q405" s="29">
        <f t="shared" si="272"/>
        <v>0</v>
      </c>
    </row>
    <row r="406" spans="1:17" s="29" customFormat="1" x14ac:dyDescent="0.25">
      <c r="A406" s="42">
        <v>20</v>
      </c>
      <c r="B406" s="156" t="s">
        <v>369</v>
      </c>
      <c r="C406" s="42" t="s">
        <v>12</v>
      </c>
      <c r="D406" s="78"/>
      <c r="E406" s="124"/>
      <c r="F406" s="78">
        <f t="shared" si="277"/>
        <v>0</v>
      </c>
      <c r="G406" s="78"/>
      <c r="H406" s="124"/>
      <c r="I406" s="78">
        <f t="shared" si="278"/>
        <v>0</v>
      </c>
      <c r="J406" s="78">
        <v>1</v>
      </c>
      <c r="K406" s="124">
        <v>500000</v>
      </c>
      <c r="L406" s="78">
        <f t="shared" si="279"/>
        <v>500</v>
      </c>
      <c r="M406" s="78">
        <f t="shared" si="260"/>
        <v>1</v>
      </c>
      <c r="N406" s="172"/>
      <c r="O406" s="78">
        <f t="shared" si="261"/>
        <v>500</v>
      </c>
      <c r="Q406" s="29">
        <f t="shared" si="272"/>
        <v>0</v>
      </c>
    </row>
    <row r="407" spans="1:17" s="29" customFormat="1" x14ac:dyDescent="0.25">
      <c r="A407" s="42">
        <v>21</v>
      </c>
      <c r="B407" s="156" t="s">
        <v>370</v>
      </c>
      <c r="C407" s="42" t="s">
        <v>12</v>
      </c>
      <c r="D407" s="78"/>
      <c r="E407" s="124"/>
      <c r="F407" s="78">
        <f t="shared" si="277"/>
        <v>0</v>
      </c>
      <c r="G407" s="78"/>
      <c r="H407" s="124"/>
      <c r="I407" s="78">
        <f t="shared" si="278"/>
        <v>0</v>
      </c>
      <c r="J407" s="78">
        <v>1</v>
      </c>
      <c r="K407" s="124">
        <v>30000</v>
      </c>
      <c r="L407" s="78">
        <f t="shared" si="279"/>
        <v>30</v>
      </c>
      <c r="M407" s="78">
        <f t="shared" si="260"/>
        <v>1</v>
      </c>
      <c r="N407" s="172"/>
      <c r="O407" s="78">
        <f t="shared" si="261"/>
        <v>30</v>
      </c>
      <c r="Q407" s="29">
        <f t="shared" si="272"/>
        <v>0</v>
      </c>
    </row>
    <row r="408" spans="1:17" s="29" customFormat="1" x14ac:dyDescent="0.25">
      <c r="A408" s="42">
        <v>22</v>
      </c>
      <c r="B408" s="156" t="s">
        <v>371</v>
      </c>
      <c r="C408" s="42" t="s">
        <v>12</v>
      </c>
      <c r="D408" s="78"/>
      <c r="E408" s="124"/>
      <c r="F408" s="78">
        <f t="shared" si="277"/>
        <v>0</v>
      </c>
      <c r="G408" s="78"/>
      <c r="H408" s="124"/>
      <c r="I408" s="78">
        <f t="shared" si="278"/>
        <v>0</v>
      </c>
      <c r="J408" s="78">
        <v>1</v>
      </c>
      <c r="K408" s="124">
        <v>30000</v>
      </c>
      <c r="L408" s="78">
        <f t="shared" si="279"/>
        <v>30</v>
      </c>
      <c r="M408" s="78">
        <f t="shared" ref="M408:M410" si="296">J408-G408</f>
        <v>1</v>
      </c>
      <c r="N408" s="172"/>
      <c r="O408" s="78">
        <f t="shared" ref="O408:O410" si="297">L408-I408</f>
        <v>30</v>
      </c>
      <c r="Q408" s="29">
        <f t="shared" si="272"/>
        <v>0</v>
      </c>
    </row>
    <row r="409" spans="1:17" s="29" customFormat="1" x14ac:dyDescent="0.25">
      <c r="A409" s="42">
        <v>23</v>
      </c>
      <c r="B409" s="156" t="s">
        <v>372</v>
      </c>
      <c r="C409" s="42" t="s">
        <v>12</v>
      </c>
      <c r="D409" s="78"/>
      <c r="E409" s="124"/>
      <c r="F409" s="78">
        <f t="shared" si="277"/>
        <v>0</v>
      </c>
      <c r="G409" s="78"/>
      <c r="H409" s="124"/>
      <c r="I409" s="78">
        <f t="shared" si="278"/>
        <v>0</v>
      </c>
      <c r="J409" s="78">
        <v>1</v>
      </c>
      <c r="K409" s="124">
        <v>200000</v>
      </c>
      <c r="L409" s="78">
        <f t="shared" si="279"/>
        <v>200</v>
      </c>
      <c r="M409" s="78">
        <f t="shared" si="296"/>
        <v>1</v>
      </c>
      <c r="N409" s="172"/>
      <c r="O409" s="78">
        <f t="shared" si="297"/>
        <v>200</v>
      </c>
      <c r="Q409" s="29">
        <f t="shared" si="272"/>
        <v>0</v>
      </c>
    </row>
    <row r="410" spans="1:17" s="29" customFormat="1" x14ac:dyDescent="0.25">
      <c r="A410" s="42">
        <v>24</v>
      </c>
      <c r="B410" s="156" t="s">
        <v>373</v>
      </c>
      <c r="C410" s="42" t="s">
        <v>12</v>
      </c>
      <c r="D410" s="78"/>
      <c r="E410" s="124"/>
      <c r="F410" s="78">
        <f t="shared" si="277"/>
        <v>0</v>
      </c>
      <c r="G410" s="78"/>
      <c r="H410" s="124"/>
      <c r="I410" s="78">
        <f t="shared" si="278"/>
        <v>0</v>
      </c>
      <c r="J410" s="78">
        <v>1</v>
      </c>
      <c r="K410" s="124">
        <v>80000</v>
      </c>
      <c r="L410" s="78">
        <f t="shared" si="279"/>
        <v>80</v>
      </c>
      <c r="M410" s="78">
        <f t="shared" si="296"/>
        <v>1</v>
      </c>
      <c r="N410" s="172"/>
      <c r="O410" s="78">
        <f t="shared" si="297"/>
        <v>80</v>
      </c>
      <c r="Q410" s="29">
        <f t="shared" si="272"/>
        <v>0</v>
      </c>
    </row>
    <row r="411" spans="1:17" s="29" customFormat="1" x14ac:dyDescent="0.25">
      <c r="A411" s="42">
        <v>25</v>
      </c>
      <c r="B411" s="156" t="s">
        <v>374</v>
      </c>
      <c r="C411" s="42" t="s">
        <v>12</v>
      </c>
      <c r="D411" s="78"/>
      <c r="E411" s="124"/>
      <c r="F411" s="78">
        <f t="shared" si="277"/>
        <v>0</v>
      </c>
      <c r="G411" s="78"/>
      <c r="H411" s="124"/>
      <c r="I411" s="78">
        <f t="shared" si="278"/>
        <v>0</v>
      </c>
      <c r="J411" s="78">
        <v>1</v>
      </c>
      <c r="K411" s="124">
        <v>200000</v>
      </c>
      <c r="L411" s="78">
        <f t="shared" si="279"/>
        <v>200</v>
      </c>
      <c r="M411" s="78">
        <f t="shared" ref="M411:M412" si="298">J411-G411</f>
        <v>1</v>
      </c>
      <c r="N411" s="172"/>
      <c r="O411" s="78">
        <f t="shared" ref="O411:O412" si="299">L411-I411</f>
        <v>200</v>
      </c>
      <c r="Q411" s="29">
        <f t="shared" si="272"/>
        <v>0</v>
      </c>
    </row>
    <row r="412" spans="1:17" s="29" customFormat="1" x14ac:dyDescent="0.25">
      <c r="A412" s="42">
        <v>26</v>
      </c>
      <c r="B412" s="156" t="s">
        <v>375</v>
      </c>
      <c r="C412" s="42" t="s">
        <v>12</v>
      </c>
      <c r="D412" s="78"/>
      <c r="E412" s="124"/>
      <c r="F412" s="78">
        <f t="shared" si="277"/>
        <v>0</v>
      </c>
      <c r="G412" s="78"/>
      <c r="H412" s="124"/>
      <c r="I412" s="78">
        <f t="shared" si="278"/>
        <v>0</v>
      </c>
      <c r="J412" s="78">
        <v>55</v>
      </c>
      <c r="K412" s="124">
        <v>50000</v>
      </c>
      <c r="L412" s="78">
        <f t="shared" si="279"/>
        <v>2750</v>
      </c>
      <c r="M412" s="78">
        <f t="shared" si="298"/>
        <v>55</v>
      </c>
      <c r="N412" s="172"/>
      <c r="O412" s="78">
        <f t="shared" si="299"/>
        <v>2750</v>
      </c>
      <c r="Q412" s="29">
        <f t="shared" si="272"/>
        <v>0</v>
      </c>
    </row>
    <row r="413" spans="1:17" ht="14.25" x14ac:dyDescent="0.25">
      <c r="A413" s="168">
        <v>22</v>
      </c>
      <c r="B413" s="36" t="s">
        <v>138</v>
      </c>
      <c r="C413" s="76">
        <v>5234</v>
      </c>
      <c r="D413" s="144"/>
      <c r="E413" s="144"/>
      <c r="F413" s="77">
        <f>SUM(F416:F423)</f>
        <v>0</v>
      </c>
      <c r="G413" s="144"/>
      <c r="H413" s="144"/>
      <c r="I413" s="77">
        <f>SUM(I416:I423)</f>
        <v>0</v>
      </c>
      <c r="J413" s="77"/>
      <c r="K413" s="144"/>
      <c r="L413" s="77">
        <f>SUM(L416:L423)</f>
        <v>0</v>
      </c>
      <c r="M413" s="77">
        <f>J413-G413</f>
        <v>0</v>
      </c>
      <c r="N413" s="144"/>
      <c r="O413" s="77">
        <f>L413-I413</f>
        <v>0</v>
      </c>
    </row>
    <row r="414" spans="1:17" x14ac:dyDescent="0.25">
      <c r="A414" s="170"/>
      <c r="B414" s="154" t="s">
        <v>10</v>
      </c>
      <c r="C414" s="42"/>
      <c r="D414" s="78"/>
      <c r="E414" s="124"/>
      <c r="F414" s="78"/>
      <c r="G414" s="78"/>
      <c r="H414" s="124"/>
      <c r="I414" s="78"/>
      <c r="J414" s="78"/>
      <c r="K414" s="124"/>
      <c r="L414" s="78"/>
      <c r="M414" s="169"/>
      <c r="N414" s="172"/>
      <c r="O414" s="169"/>
    </row>
    <row r="415" spans="1:17" x14ac:dyDescent="0.25">
      <c r="A415" s="171"/>
      <c r="B415" s="155" t="s">
        <v>11</v>
      </c>
      <c r="C415" s="42"/>
      <c r="D415" s="78"/>
      <c r="E415" s="124"/>
      <c r="F415" s="78"/>
      <c r="G415" s="78"/>
      <c r="H415" s="124"/>
      <c r="I415" s="78"/>
      <c r="J415" s="78"/>
      <c r="K415" s="124"/>
      <c r="L415" s="78"/>
      <c r="M415" s="169"/>
      <c r="N415" s="172"/>
      <c r="O415" s="169"/>
    </row>
    <row r="416" spans="1:17" x14ac:dyDescent="0.25">
      <c r="A416" s="42">
        <v>1</v>
      </c>
      <c r="B416" s="66"/>
      <c r="C416" s="42" t="s">
        <v>12</v>
      </c>
      <c r="D416" s="78"/>
      <c r="E416" s="124"/>
      <c r="F416" s="78">
        <f t="shared" ref="F416:F423" si="300">+D416*E416/1000</f>
        <v>0</v>
      </c>
      <c r="G416" s="78"/>
      <c r="H416" s="124"/>
      <c r="I416" s="78">
        <f t="shared" ref="I416:I423" si="301">+G416*H416/1000</f>
        <v>0</v>
      </c>
      <c r="J416" s="78"/>
      <c r="K416" s="124"/>
      <c r="L416" s="78"/>
      <c r="M416" s="78">
        <f t="shared" ref="M416:M423" si="302">J416-G416</f>
        <v>0</v>
      </c>
      <c r="N416" s="172"/>
      <c r="O416" s="78">
        <f t="shared" ref="O416:O423" si="303">L416-I416</f>
        <v>0</v>
      </c>
    </row>
    <row r="417" spans="1:15" x14ac:dyDescent="0.25">
      <c r="A417" s="42">
        <v>2</v>
      </c>
      <c r="B417" s="66"/>
      <c r="C417" s="42" t="s">
        <v>12</v>
      </c>
      <c r="D417" s="78"/>
      <c r="E417" s="124"/>
      <c r="F417" s="78">
        <f t="shared" si="300"/>
        <v>0</v>
      </c>
      <c r="G417" s="78"/>
      <c r="H417" s="124"/>
      <c r="I417" s="78">
        <f t="shared" si="301"/>
        <v>0</v>
      </c>
      <c r="J417" s="78"/>
      <c r="K417" s="124"/>
      <c r="L417" s="78"/>
      <c r="M417" s="78">
        <f t="shared" si="302"/>
        <v>0</v>
      </c>
      <c r="N417" s="172"/>
      <c r="O417" s="78">
        <f t="shared" si="303"/>
        <v>0</v>
      </c>
    </row>
    <row r="418" spans="1:15" x14ac:dyDescent="0.25">
      <c r="A418" s="42">
        <v>3</v>
      </c>
      <c r="B418" s="66"/>
      <c r="C418" s="42" t="s">
        <v>12</v>
      </c>
      <c r="D418" s="78"/>
      <c r="E418" s="124"/>
      <c r="F418" s="78">
        <f t="shared" si="300"/>
        <v>0</v>
      </c>
      <c r="G418" s="78"/>
      <c r="H418" s="124"/>
      <c r="I418" s="78">
        <f t="shared" si="301"/>
        <v>0</v>
      </c>
      <c r="J418" s="78"/>
      <c r="K418" s="124"/>
      <c r="L418" s="78"/>
      <c r="M418" s="78">
        <f t="shared" si="302"/>
        <v>0</v>
      </c>
      <c r="N418" s="172"/>
      <c r="O418" s="78">
        <f t="shared" si="303"/>
        <v>0</v>
      </c>
    </row>
    <row r="419" spans="1:15" x14ac:dyDescent="0.25">
      <c r="A419" s="42">
        <v>4</v>
      </c>
      <c r="B419" s="66"/>
      <c r="C419" s="42" t="s">
        <v>12</v>
      </c>
      <c r="D419" s="78"/>
      <c r="E419" s="124"/>
      <c r="F419" s="78">
        <f t="shared" si="300"/>
        <v>0</v>
      </c>
      <c r="G419" s="78"/>
      <c r="H419" s="124"/>
      <c r="I419" s="78">
        <f t="shared" si="301"/>
        <v>0</v>
      </c>
      <c r="J419" s="78"/>
      <c r="K419" s="124"/>
      <c r="L419" s="78"/>
      <c r="M419" s="78">
        <f t="shared" si="302"/>
        <v>0</v>
      </c>
      <c r="N419" s="172"/>
      <c r="O419" s="78">
        <f t="shared" si="303"/>
        <v>0</v>
      </c>
    </row>
    <row r="420" spans="1:15" x14ac:dyDescent="0.25">
      <c r="A420" s="42">
        <v>5</v>
      </c>
      <c r="B420" s="66"/>
      <c r="C420" s="42" t="s">
        <v>12</v>
      </c>
      <c r="D420" s="78"/>
      <c r="E420" s="124"/>
      <c r="F420" s="78">
        <f t="shared" si="300"/>
        <v>0</v>
      </c>
      <c r="G420" s="78"/>
      <c r="H420" s="124"/>
      <c r="I420" s="78">
        <f t="shared" si="301"/>
        <v>0</v>
      </c>
      <c r="J420" s="78"/>
      <c r="K420" s="124"/>
      <c r="L420" s="78"/>
      <c r="M420" s="78">
        <f t="shared" si="302"/>
        <v>0</v>
      </c>
      <c r="N420" s="172"/>
      <c r="O420" s="78">
        <f t="shared" si="303"/>
        <v>0</v>
      </c>
    </row>
    <row r="421" spans="1:15" x14ac:dyDescent="0.25">
      <c r="A421" s="42">
        <v>6</v>
      </c>
      <c r="B421" s="66"/>
      <c r="C421" s="42" t="s">
        <v>12</v>
      </c>
      <c r="D421" s="78"/>
      <c r="E421" s="124"/>
      <c r="F421" s="78">
        <f t="shared" si="300"/>
        <v>0</v>
      </c>
      <c r="G421" s="78"/>
      <c r="H421" s="124"/>
      <c r="I421" s="78">
        <f t="shared" si="301"/>
        <v>0</v>
      </c>
      <c r="J421" s="78"/>
      <c r="K421" s="124"/>
      <c r="L421" s="78"/>
      <c r="M421" s="78">
        <f t="shared" si="302"/>
        <v>0</v>
      </c>
      <c r="N421" s="172"/>
      <c r="O421" s="78">
        <f t="shared" si="303"/>
        <v>0</v>
      </c>
    </row>
    <row r="422" spans="1:15" x14ac:dyDescent="0.25">
      <c r="A422" s="42">
        <v>7</v>
      </c>
      <c r="B422" s="66"/>
      <c r="C422" s="42" t="s">
        <v>12</v>
      </c>
      <c r="D422" s="147"/>
      <c r="E422" s="124"/>
      <c r="F422" s="78">
        <f t="shared" si="300"/>
        <v>0</v>
      </c>
      <c r="G422" s="147"/>
      <c r="H422" s="124"/>
      <c r="I422" s="78">
        <f t="shared" si="301"/>
        <v>0</v>
      </c>
      <c r="J422" s="147"/>
      <c r="K422" s="124"/>
      <c r="L422" s="78"/>
      <c r="M422" s="78">
        <f t="shared" si="302"/>
        <v>0</v>
      </c>
      <c r="N422" s="172"/>
      <c r="O422" s="78">
        <f t="shared" si="303"/>
        <v>0</v>
      </c>
    </row>
    <row r="423" spans="1:15" x14ac:dyDescent="0.25">
      <c r="A423" s="42">
        <v>8</v>
      </c>
      <c r="B423" s="66"/>
      <c r="C423" s="42" t="s">
        <v>12</v>
      </c>
      <c r="D423" s="147"/>
      <c r="E423" s="124"/>
      <c r="F423" s="78">
        <f t="shared" si="300"/>
        <v>0</v>
      </c>
      <c r="G423" s="147"/>
      <c r="H423" s="124"/>
      <c r="I423" s="78">
        <f t="shared" si="301"/>
        <v>0</v>
      </c>
      <c r="J423" s="147"/>
      <c r="K423" s="124"/>
      <c r="L423" s="78"/>
      <c r="M423" s="78">
        <f t="shared" si="302"/>
        <v>0</v>
      </c>
      <c r="N423" s="172"/>
      <c r="O423" s="78">
        <f t="shared" si="303"/>
        <v>0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94:B99 B101">
    <cfRule type="cellIs" dxfId="18" priority="3" stopIfTrue="1" operator="equal">
      <formula>0</formula>
    </cfRule>
  </conditionalFormatting>
  <conditionalFormatting sqref="B102:B103">
    <cfRule type="cellIs" dxfId="17" priority="2" stopIfTrue="1" operator="equal">
      <formula>0</formula>
    </cfRule>
  </conditionalFormatting>
  <conditionalFormatting sqref="B100">
    <cfRule type="cellIs" dxfId="16" priority="1" stopIfTrue="1" operator="equal">
      <formula>0</formula>
    </cfRule>
  </conditionalFormatting>
  <printOptions horizontalCentered="1"/>
  <pageMargins left="0.11811023622047245" right="0.11811023622047245" top="0.15748031496062992" bottom="0.15748031496062992" header="0.11811023622047245" footer="0.11811023622047245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I10" activePane="bottomRight" state="frozen"/>
      <selection activeCell="A7" sqref="A7"/>
      <selection pane="topRight" activeCell="D7" sqref="D7"/>
      <selection pane="bottomLeft" activeCell="A10" sqref="A10"/>
      <selection pane="bottomRight" activeCell="L55" sqref="L55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710937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33.75" customHeight="1" thickBot="1" x14ac:dyDescent="0.35">
      <c r="A3" s="4"/>
      <c r="B3" s="185" t="s">
        <v>120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5822.6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2325.3000000000002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3497.3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173.4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173.4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38730.906730000002</v>
      </c>
      <c r="G22" s="116"/>
      <c r="H22" s="116"/>
      <c r="I22" s="51">
        <f>SUM(I25:I30)</f>
        <v>0</v>
      </c>
      <c r="J22" s="51"/>
      <c r="K22" s="116"/>
      <c r="L22" s="51">
        <f>SUM(L25:L30)</f>
        <v>46649.700000000004</v>
      </c>
      <c r="M22" s="51">
        <f>J22-G22</f>
        <v>0</v>
      </c>
      <c r="N22" s="116"/>
      <c r="O22" s="51">
        <f t="shared" si="1"/>
        <v>46649.700000000004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38118.9</v>
      </c>
      <c r="G25" s="52"/>
      <c r="H25" s="52"/>
      <c r="I25" s="52"/>
      <c r="J25" s="52"/>
      <c r="K25" s="52"/>
      <c r="L25" s="52">
        <v>43592.9</v>
      </c>
      <c r="M25" s="52">
        <f t="shared" ref="M25:M31" si="2">J25-G25</f>
        <v>0</v>
      </c>
      <c r="N25" s="52"/>
      <c r="O25" s="52">
        <f t="shared" ref="O25:O30" si="3">L25-I25</f>
        <v>43592.9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612.00672999999995</v>
      </c>
      <c r="G26" s="52"/>
      <c r="H26" s="52"/>
      <c r="I26" s="52"/>
      <c r="J26" s="52"/>
      <c r="K26" s="52"/>
      <c r="L26" s="52">
        <v>3056.8</v>
      </c>
      <c r="M26" s="52">
        <f t="shared" si="2"/>
        <v>0</v>
      </c>
      <c r="N26" s="52"/>
      <c r="O26" s="52">
        <f t="shared" si="3"/>
        <v>3056.8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329.1</v>
      </c>
      <c r="G31" s="116"/>
      <c r="H31" s="116"/>
      <c r="I31" s="51">
        <f>SUM(I34:I36)</f>
        <v>1403.8</v>
      </c>
      <c r="J31" s="51"/>
      <c r="K31" s="116"/>
      <c r="L31" s="51">
        <f>SUM(L34:L36)</f>
        <v>3750</v>
      </c>
      <c r="M31" s="51">
        <f t="shared" si="2"/>
        <v>0</v>
      </c>
      <c r="N31" s="116"/>
      <c r="O31" s="51">
        <f t="shared" ref="O31" si="4">L31-I31</f>
        <v>2346.1999999999998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329.1</v>
      </c>
      <c r="G34" s="52"/>
      <c r="H34" s="52"/>
      <c r="I34" s="52">
        <v>1403.8</v>
      </c>
      <c r="J34" s="52"/>
      <c r="K34" s="52"/>
      <c r="L34" s="52">
        <v>3750</v>
      </c>
      <c r="M34" s="52">
        <f>J34-G34</f>
        <v>0</v>
      </c>
      <c r="N34" s="52"/>
      <c r="O34" s="52">
        <f t="shared" ref="O34:O36" si="5">L34-I34</f>
        <v>2346.1999999999998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435</v>
      </c>
      <c r="G37" s="116"/>
      <c r="H37" s="116"/>
      <c r="I37" s="51">
        <f>SUM(I40:I42)</f>
        <v>160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590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435</v>
      </c>
      <c r="G40" s="52"/>
      <c r="H40" s="52"/>
      <c r="I40" s="52">
        <v>160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590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294.10000000000002</v>
      </c>
      <c r="G55" s="116"/>
      <c r="H55" s="116"/>
      <c r="I55" s="51">
        <f>SUM(I58:I60)</f>
        <v>1526.8999999999999</v>
      </c>
      <c r="J55" s="51"/>
      <c r="K55" s="116"/>
      <c r="L55" s="51">
        <f>SUM(L58:L60)</f>
        <v>1284.48</v>
      </c>
      <c r="M55" s="51">
        <f t="shared" si="9"/>
        <v>0</v>
      </c>
      <c r="N55" s="116"/>
      <c r="O55" s="51">
        <f t="shared" ref="O55" si="11">L55-I55</f>
        <v>-242.41999999999985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>
        <v>8.1</v>
      </c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286</v>
      </c>
      <c r="G59" s="52"/>
      <c r="H59" s="52"/>
      <c r="I59" s="52">
        <v>1475.3</v>
      </c>
      <c r="J59" s="52"/>
      <c r="K59" s="52"/>
      <c r="L59" s="52">
        <v>1244.8800000000001</v>
      </c>
      <c r="M59" s="52">
        <f>J59-G59</f>
        <v>0</v>
      </c>
      <c r="N59" s="52"/>
      <c r="O59" s="52">
        <f t="shared" si="12"/>
        <v>-230.41999999999985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/>
      <c r="G60" s="52"/>
      <c r="H60" s="52"/>
      <c r="I60" s="52">
        <v>51.599999999999994</v>
      </c>
      <c r="J60" s="52"/>
      <c r="K60" s="52"/>
      <c r="L60" s="52">
        <v>39.599999999999994</v>
      </c>
      <c r="M60" s="52">
        <f>J60-G60</f>
        <v>0</v>
      </c>
      <c r="N60" s="52"/>
      <c r="O60" s="52">
        <f t="shared" si="12"/>
        <v>-12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10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6" workbookViewId="0">
      <pane xSplit="3" ySplit="4" topLeftCell="E40" activePane="bottomRight" state="frozen"/>
      <selection activeCell="A6" sqref="A6"/>
      <selection pane="topRight" activeCell="D6" sqref="D6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570312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33.75" customHeight="1" thickBot="1" x14ac:dyDescent="0.35">
      <c r="A3" s="4"/>
      <c r="B3" s="185" t="s">
        <v>119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6681.28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1951.91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4729.37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178.42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178.42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56466.764869999992</v>
      </c>
      <c r="G22" s="116"/>
      <c r="H22" s="116"/>
      <c r="I22" s="51">
        <f>SUM(I25:I30)</f>
        <v>42713.599999999999</v>
      </c>
      <c r="J22" s="51"/>
      <c r="K22" s="116"/>
      <c r="L22" s="51">
        <f>SUM(L25:L30)</f>
        <v>65322.2</v>
      </c>
      <c r="M22" s="51">
        <f>J22-G22</f>
        <v>0</v>
      </c>
      <c r="N22" s="116"/>
      <c r="O22" s="51">
        <f t="shared" si="1"/>
        <v>22608.6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55419.80999999999</v>
      </c>
      <c r="G25" s="52"/>
      <c r="H25" s="52"/>
      <c r="I25" s="52">
        <v>41263.599999999999</v>
      </c>
      <c r="J25" s="52"/>
      <c r="K25" s="52"/>
      <c r="L25" s="52">
        <v>60800</v>
      </c>
      <c r="M25" s="52">
        <f t="shared" ref="M25:M31" si="2">J25-G25</f>
        <v>0</v>
      </c>
      <c r="N25" s="52"/>
      <c r="O25" s="52">
        <f t="shared" ref="O25:O30" si="3">L25-I25</f>
        <v>19536.400000000001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1046.95487</v>
      </c>
      <c r="G26" s="52"/>
      <c r="H26" s="52"/>
      <c r="I26" s="52">
        <v>1450</v>
      </c>
      <c r="J26" s="52"/>
      <c r="K26" s="52"/>
      <c r="L26" s="52">
        <v>4522.2</v>
      </c>
      <c r="M26" s="52">
        <f t="shared" si="2"/>
        <v>0</v>
      </c>
      <c r="N26" s="52"/>
      <c r="O26" s="52">
        <f t="shared" si="3"/>
        <v>3072.2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2787.56</v>
      </c>
      <c r="G31" s="116"/>
      <c r="H31" s="116"/>
      <c r="I31" s="51">
        <f>SUM(I34:I36)</f>
        <v>3258.8</v>
      </c>
      <c r="J31" s="51"/>
      <c r="K31" s="116"/>
      <c r="L31" s="51">
        <f>SUM(L34:L36)</f>
        <v>3800</v>
      </c>
      <c r="M31" s="51">
        <f t="shared" si="2"/>
        <v>0</v>
      </c>
      <c r="N31" s="116"/>
      <c r="O31" s="51">
        <f t="shared" ref="O31" si="4">L31-I31</f>
        <v>541.19999999999982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2787.56</v>
      </c>
      <c r="G34" s="52"/>
      <c r="H34" s="52"/>
      <c r="I34" s="52">
        <v>3258.8</v>
      </c>
      <c r="J34" s="52"/>
      <c r="K34" s="52"/>
      <c r="L34" s="52">
        <v>3800</v>
      </c>
      <c r="M34" s="52">
        <f>J34-G34</f>
        <v>0</v>
      </c>
      <c r="N34" s="52"/>
      <c r="O34" s="52">
        <f t="shared" ref="O34:O36" si="5">L34-I34</f>
        <v>541.19999999999982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490</v>
      </c>
      <c r="G37" s="116"/>
      <c r="H37" s="116"/>
      <c r="I37" s="51">
        <f>SUM(I40:I42)</f>
        <v>130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620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490</v>
      </c>
      <c r="G40" s="52"/>
      <c r="H40" s="52"/>
      <c r="I40" s="52">
        <v>130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620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614.64</v>
      </c>
      <c r="G55" s="116"/>
      <c r="H55" s="116"/>
      <c r="I55" s="51">
        <f>SUM(I58:I60)</f>
        <v>1279.8</v>
      </c>
      <c r="J55" s="51"/>
      <c r="K55" s="116"/>
      <c r="L55" s="51">
        <f>SUM(L58:L60)</f>
        <v>1111.5119999999997</v>
      </c>
      <c r="M55" s="51">
        <f t="shared" si="9"/>
        <v>0</v>
      </c>
      <c r="N55" s="116"/>
      <c r="O55" s="51">
        <f t="shared" ref="O55" si="11">L55-I55</f>
        <v>-168.28800000000024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606.14</v>
      </c>
      <c r="G59" s="52"/>
      <c r="H59" s="52"/>
      <c r="I59" s="52">
        <v>1058.7</v>
      </c>
      <c r="J59" s="52"/>
      <c r="K59" s="52"/>
      <c r="L59" s="52">
        <v>1058.7119999999998</v>
      </c>
      <c r="M59" s="52">
        <f>J59-G59</f>
        <v>0</v>
      </c>
      <c r="N59" s="52"/>
      <c r="O59" s="52">
        <f t="shared" si="12"/>
        <v>1.1999999999716238E-2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8.5</v>
      </c>
      <c r="G60" s="52"/>
      <c r="H60" s="52"/>
      <c r="I60" s="52">
        <v>221.1</v>
      </c>
      <c r="J60" s="52"/>
      <c r="K60" s="52"/>
      <c r="L60" s="52">
        <v>52.8</v>
      </c>
      <c r="M60" s="52">
        <f>J60-G60</f>
        <v>0</v>
      </c>
      <c r="N60" s="52"/>
      <c r="O60" s="52">
        <f t="shared" si="12"/>
        <v>-168.3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9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I43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8554687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33.75" customHeight="1" thickBot="1" x14ac:dyDescent="0.35">
      <c r="A3" s="4"/>
      <c r="B3" s="185" t="s">
        <v>118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3721.44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1255.54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2465.9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135.91999999999999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135.91999999999999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79373.803550000011</v>
      </c>
      <c r="G22" s="116"/>
      <c r="H22" s="116"/>
      <c r="I22" s="51">
        <f>SUM(I25:I30)</f>
        <v>45830.3</v>
      </c>
      <c r="J22" s="51"/>
      <c r="K22" s="116"/>
      <c r="L22" s="51">
        <f>SUM(L25:L30)</f>
        <v>77803.200000000012</v>
      </c>
      <c r="M22" s="51">
        <f>J22-G22</f>
        <v>0</v>
      </c>
      <c r="N22" s="116"/>
      <c r="O22" s="51">
        <f t="shared" si="1"/>
        <v>31972.900000000009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78677.600000000006</v>
      </c>
      <c r="G25" s="52"/>
      <c r="H25" s="52"/>
      <c r="I25" s="52">
        <v>44830.3</v>
      </c>
      <c r="J25" s="52"/>
      <c r="K25" s="52"/>
      <c r="L25" s="52">
        <v>73385.600000000006</v>
      </c>
      <c r="M25" s="52">
        <f t="shared" ref="M25:M31" si="2">J25-G25</f>
        <v>0</v>
      </c>
      <c r="N25" s="52"/>
      <c r="O25" s="52">
        <f t="shared" ref="O25:O30" si="3">L25-I25</f>
        <v>28555.300000000003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696.20354999999995</v>
      </c>
      <c r="G26" s="52"/>
      <c r="H26" s="52"/>
      <c r="I26" s="52">
        <v>1000</v>
      </c>
      <c r="J26" s="52"/>
      <c r="K26" s="52"/>
      <c r="L26" s="52">
        <v>4417.6000000000004</v>
      </c>
      <c r="M26" s="52">
        <f t="shared" si="2"/>
        <v>0</v>
      </c>
      <c r="N26" s="52"/>
      <c r="O26" s="52">
        <f t="shared" si="3"/>
        <v>3417.6000000000004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1064.3900000000001</v>
      </c>
      <c r="G31" s="116"/>
      <c r="H31" s="116"/>
      <c r="I31" s="51">
        <f>SUM(I34:I36)</f>
        <v>1515.5</v>
      </c>
      <c r="J31" s="51"/>
      <c r="K31" s="116"/>
      <c r="L31" s="51">
        <f>SUM(L34:L36)</f>
        <v>1700</v>
      </c>
      <c r="M31" s="51">
        <f t="shared" si="2"/>
        <v>0</v>
      </c>
      <c r="N31" s="116"/>
      <c r="O31" s="51">
        <f t="shared" ref="O31" si="4">L31-I31</f>
        <v>184.5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1064.3900000000001</v>
      </c>
      <c r="G34" s="52"/>
      <c r="H34" s="52"/>
      <c r="I34" s="52">
        <v>1515.5</v>
      </c>
      <c r="J34" s="52"/>
      <c r="K34" s="52"/>
      <c r="L34" s="52">
        <v>1700</v>
      </c>
      <c r="M34" s="52">
        <f>J34-G34</f>
        <v>0</v>
      </c>
      <c r="N34" s="52"/>
      <c r="O34" s="52">
        <f t="shared" ref="O34:O36" si="5">L34-I34</f>
        <v>184.5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190</v>
      </c>
      <c r="G37" s="116"/>
      <c r="H37" s="116"/>
      <c r="I37" s="51">
        <f>SUM(I40:I42)</f>
        <v>35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715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190</v>
      </c>
      <c r="G40" s="52"/>
      <c r="H40" s="52"/>
      <c r="I40" s="52">
        <v>35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715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67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287.97000000000003</v>
      </c>
      <c r="G55" s="116"/>
      <c r="H55" s="116"/>
      <c r="I55" s="51">
        <f>SUM(I58:I60)</f>
        <v>911.4</v>
      </c>
      <c r="J55" s="51"/>
      <c r="K55" s="116"/>
      <c r="L55" s="51">
        <f>SUM(L58:L60)</f>
        <v>906.048</v>
      </c>
      <c r="M55" s="51">
        <f t="shared" si="9"/>
        <v>0</v>
      </c>
      <c r="N55" s="116"/>
      <c r="O55" s="51">
        <f t="shared" ref="O55" si="11">L55-I55</f>
        <v>-5.3519999999999754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>
        <v>8.5</v>
      </c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276.47000000000003</v>
      </c>
      <c r="G59" s="52"/>
      <c r="H59" s="52"/>
      <c r="I59" s="52">
        <v>856.5</v>
      </c>
      <c r="J59" s="52"/>
      <c r="K59" s="52"/>
      <c r="L59" s="52">
        <v>856.548</v>
      </c>
      <c r="M59" s="52">
        <f>J59-G59</f>
        <v>0</v>
      </c>
      <c r="N59" s="52"/>
      <c r="O59" s="52">
        <f t="shared" si="12"/>
        <v>4.8000000000001819E-2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3</v>
      </c>
      <c r="G60" s="52"/>
      <c r="H60" s="52"/>
      <c r="I60" s="52">
        <v>54.9</v>
      </c>
      <c r="J60" s="52"/>
      <c r="K60" s="52"/>
      <c r="L60" s="52">
        <v>49.5</v>
      </c>
      <c r="M60" s="52">
        <f>J60-G60</f>
        <v>0</v>
      </c>
      <c r="N60" s="52"/>
      <c r="O60" s="52">
        <f t="shared" si="12"/>
        <v>-5.3999999999999986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8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workbookViewId="0">
      <pane xSplit="3" ySplit="3" topLeftCell="K43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9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33.75" customHeight="1" thickBot="1" x14ac:dyDescent="0.35">
      <c r="A3" s="4"/>
      <c r="B3" s="185" t="s">
        <v>117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8410.6299999999992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1505.34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6905.29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339.36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339.36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61742.769849999997</v>
      </c>
      <c r="G22" s="116"/>
      <c r="H22" s="116"/>
      <c r="I22" s="51">
        <f>SUM(I25:I30)</f>
        <v>44522.2</v>
      </c>
      <c r="J22" s="51"/>
      <c r="K22" s="116"/>
      <c r="L22" s="51">
        <f>SUM(L25:L30)</f>
        <v>77136.399999999994</v>
      </c>
      <c r="M22" s="51">
        <f>J22-G22</f>
        <v>0</v>
      </c>
      <c r="N22" s="116"/>
      <c r="O22" s="51">
        <f t="shared" si="1"/>
        <v>32614.199999999997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60972.1</v>
      </c>
      <c r="G25" s="52"/>
      <c r="H25" s="52"/>
      <c r="I25" s="52">
        <v>43522.2</v>
      </c>
      <c r="J25" s="52"/>
      <c r="K25" s="52"/>
      <c r="L25" s="52">
        <v>72960</v>
      </c>
      <c r="M25" s="52">
        <f t="shared" ref="M25:M31" si="2">J25-G25</f>
        <v>0</v>
      </c>
      <c r="N25" s="52"/>
      <c r="O25" s="52">
        <f t="shared" ref="O25:O30" si="3">L25-I25</f>
        <v>29437.800000000003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770.66984999999988</v>
      </c>
      <c r="G26" s="52"/>
      <c r="H26" s="52"/>
      <c r="I26" s="52">
        <v>1000</v>
      </c>
      <c r="J26" s="52"/>
      <c r="K26" s="52"/>
      <c r="L26" s="52">
        <v>4176.3999999999996</v>
      </c>
      <c r="M26" s="52">
        <f t="shared" si="2"/>
        <v>0</v>
      </c>
      <c r="N26" s="52"/>
      <c r="O26" s="52">
        <f t="shared" si="3"/>
        <v>3176.3999999999996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5165.05</v>
      </c>
      <c r="G31" s="116"/>
      <c r="H31" s="116"/>
      <c r="I31" s="51">
        <f>SUM(I34:I36)</f>
        <v>3559.3</v>
      </c>
      <c r="J31" s="51"/>
      <c r="K31" s="116"/>
      <c r="L31" s="51">
        <f>SUM(L34:L36)</f>
        <v>5250</v>
      </c>
      <c r="M31" s="51">
        <f t="shared" si="2"/>
        <v>0</v>
      </c>
      <c r="N31" s="116"/>
      <c r="O31" s="51">
        <f t="shared" ref="O31" si="4">L31-I31</f>
        <v>1690.6999999999998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5165.05</v>
      </c>
      <c r="G34" s="52"/>
      <c r="H34" s="52"/>
      <c r="I34" s="52">
        <v>3559.3</v>
      </c>
      <c r="J34" s="52"/>
      <c r="K34" s="52"/>
      <c r="L34" s="52">
        <v>5250</v>
      </c>
      <c r="M34" s="52">
        <f>J34-G34</f>
        <v>0</v>
      </c>
      <c r="N34" s="52"/>
      <c r="O34" s="52">
        <f t="shared" ref="O34:O36" si="5">L34-I34</f>
        <v>1690.6999999999998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335</v>
      </c>
      <c r="G37" s="116"/>
      <c r="H37" s="116"/>
      <c r="I37" s="51">
        <f>SUM(I40:I42)</f>
        <v>20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730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335</v>
      </c>
      <c r="G40" s="52"/>
      <c r="H40" s="52"/>
      <c r="I40" s="52">
        <v>20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730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1078.28</v>
      </c>
      <c r="G55" s="116"/>
      <c r="H55" s="116"/>
      <c r="I55" s="51">
        <f>SUM(I58:I60)</f>
        <v>1823.5</v>
      </c>
      <c r="J55" s="51"/>
      <c r="K55" s="116"/>
      <c r="L55" s="51">
        <f>SUM(L58:L60)</f>
        <v>1655.2248000000002</v>
      </c>
      <c r="M55" s="51">
        <f t="shared" si="9"/>
        <v>0</v>
      </c>
      <c r="N55" s="116"/>
      <c r="O55" s="51">
        <f t="shared" ref="O55" si="11">L55-I55</f>
        <v>-168.27519999999981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1075.28</v>
      </c>
      <c r="G59" s="52"/>
      <c r="H59" s="52"/>
      <c r="I59" s="52">
        <v>1602.4</v>
      </c>
      <c r="J59" s="52"/>
      <c r="K59" s="52"/>
      <c r="L59" s="52">
        <v>1602.4248000000002</v>
      </c>
      <c r="M59" s="52">
        <f>J59-G59</f>
        <v>0</v>
      </c>
      <c r="N59" s="52"/>
      <c r="O59" s="52">
        <f t="shared" si="12"/>
        <v>2.4800000000141154E-2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3</v>
      </c>
      <c r="G60" s="52"/>
      <c r="H60" s="52"/>
      <c r="I60" s="52">
        <v>221.1</v>
      </c>
      <c r="J60" s="52"/>
      <c r="K60" s="52"/>
      <c r="L60" s="52">
        <v>52.8</v>
      </c>
      <c r="M60" s="52">
        <f>J60-G60</f>
        <v>0</v>
      </c>
      <c r="N60" s="52"/>
      <c r="O60" s="52">
        <f t="shared" si="12"/>
        <v>-168.3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7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I43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10.28515625" style="35" customWidth="1"/>
    <col min="6" max="6" width="18" style="35" bestFit="1" customWidth="1"/>
    <col min="7" max="8" width="10.28515625" style="35" customWidth="1"/>
    <col min="9" max="9" width="18" style="35" bestFit="1" customWidth="1"/>
    <col min="10" max="10" width="8.140625" style="35" bestFit="1" customWidth="1"/>
    <col min="11" max="11" width="10.28515625" style="35" customWidth="1"/>
    <col min="12" max="12" width="18" style="35" bestFit="1" customWidth="1"/>
    <col min="13" max="13" width="9" style="35" bestFit="1" customWidth="1"/>
    <col min="14" max="14" width="10.28515625" style="35" customWidth="1"/>
    <col min="15" max="15" width="18" style="35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2"/>
      <c r="E1" s="2"/>
      <c r="F1" s="3"/>
      <c r="G1" s="2"/>
      <c r="H1" s="2"/>
      <c r="I1" s="3"/>
      <c r="J1" s="3"/>
      <c r="K1" s="2"/>
      <c r="L1" s="4"/>
      <c r="M1" s="4"/>
      <c r="N1" s="2"/>
      <c r="O1" s="5" t="s">
        <v>0</v>
      </c>
    </row>
    <row r="2" spans="1:16" s="6" customFormat="1" ht="12.75" customHeight="1" x14ac:dyDescent="0.25">
      <c r="A2" s="1"/>
      <c r="B2" s="2"/>
      <c r="C2" s="2"/>
      <c r="D2" s="2"/>
      <c r="E2" s="2"/>
      <c r="F2" s="3"/>
      <c r="G2" s="2"/>
      <c r="H2" s="2"/>
      <c r="I2" s="3"/>
      <c r="J2" s="3"/>
      <c r="K2" s="2"/>
      <c r="L2" s="184" t="s">
        <v>1</v>
      </c>
      <c r="M2" s="184"/>
      <c r="N2" s="184"/>
      <c r="O2" s="184"/>
    </row>
    <row r="3" spans="1:16" s="6" customFormat="1" ht="33.75" customHeight="1" thickBot="1" x14ac:dyDescent="0.35">
      <c r="A3" s="4"/>
      <c r="B3" s="185" t="s">
        <v>116</v>
      </c>
      <c r="C3" s="185"/>
      <c r="D3" s="185"/>
      <c r="E3" s="185"/>
      <c r="F3" s="185"/>
      <c r="G3" s="185"/>
      <c r="H3" s="185"/>
      <c r="I3" s="185"/>
      <c r="J3" s="8"/>
      <c r="K3" s="8"/>
      <c r="N3" s="8"/>
    </row>
    <row r="4" spans="1:16" s="10" customFormat="1" ht="17.25" customHeight="1" x14ac:dyDescent="0.25">
      <c r="A4" s="4"/>
      <c r="B4" s="9" t="s">
        <v>2</v>
      </c>
      <c r="F4" s="11"/>
      <c r="I4" s="11"/>
      <c r="J4" s="8"/>
      <c r="L4" s="12"/>
      <c r="M4" s="12"/>
      <c r="O4" s="12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9"/>
      <c r="E6" s="89"/>
      <c r="F6" s="83"/>
      <c r="G6" s="89"/>
      <c r="H6" s="89"/>
      <c r="I6" s="83"/>
      <c r="J6" s="89"/>
      <c r="K6" s="89"/>
      <c r="L6" s="93" t="s">
        <v>3</v>
      </c>
      <c r="M6" s="13"/>
      <c r="N6" s="70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90" t="s">
        <v>7</v>
      </c>
      <c r="E8" s="90" t="s">
        <v>157</v>
      </c>
      <c r="F8" s="50" t="s">
        <v>8</v>
      </c>
      <c r="G8" s="90" t="s">
        <v>7</v>
      </c>
      <c r="H8" s="90" t="s">
        <v>157</v>
      </c>
      <c r="I8" s="50" t="s">
        <v>8</v>
      </c>
      <c r="J8" s="90" t="s">
        <v>7</v>
      </c>
      <c r="K8" s="90" t="s">
        <v>157</v>
      </c>
      <c r="L8" s="56" t="s">
        <v>8</v>
      </c>
      <c r="M8" s="17" t="s">
        <v>7</v>
      </c>
      <c r="N8" s="17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91">
        <v>4</v>
      </c>
      <c r="E9" s="91">
        <v>5</v>
      </c>
      <c r="F9" s="75">
        <v>6</v>
      </c>
      <c r="G9" s="91">
        <v>7</v>
      </c>
      <c r="H9" s="91">
        <v>8</v>
      </c>
      <c r="I9" s="75">
        <v>9</v>
      </c>
      <c r="J9" s="91">
        <v>10</v>
      </c>
      <c r="K9" s="91">
        <v>11</v>
      </c>
      <c r="L9" s="75">
        <v>12</v>
      </c>
      <c r="M9" s="63">
        <v>13</v>
      </c>
      <c r="N9" s="69">
        <v>14</v>
      </c>
      <c r="O9" s="63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22"/>
      <c r="E10" s="22"/>
      <c r="F10" s="23">
        <f>SUM(F13:F15)</f>
        <v>3196.77</v>
      </c>
      <c r="G10" s="22"/>
      <c r="H10" s="22"/>
      <c r="I10" s="23">
        <f>SUM(I13:I15)</f>
        <v>0</v>
      </c>
      <c r="J10" s="23"/>
      <c r="K10" s="22"/>
      <c r="L10" s="23">
        <f>SUM(L13:L15)</f>
        <v>0</v>
      </c>
      <c r="M10" s="23">
        <f>J10-G10</f>
        <v>0</v>
      </c>
      <c r="N10" s="22"/>
      <c r="O10" s="23">
        <f>L10-I10</f>
        <v>0</v>
      </c>
    </row>
    <row r="11" spans="1:16" s="29" customFormat="1" x14ac:dyDescent="0.25">
      <c r="A11" s="25"/>
      <c r="B11" s="26" t="s">
        <v>10</v>
      </c>
      <c r="C11" s="25"/>
      <c r="D11" s="25"/>
      <c r="E11" s="25"/>
      <c r="F11" s="27"/>
      <c r="G11" s="25"/>
      <c r="H11" s="25"/>
      <c r="I11" s="27"/>
      <c r="J11" s="27"/>
      <c r="K11" s="25"/>
      <c r="L11" s="28"/>
      <c r="M11" s="28"/>
      <c r="N11" s="25"/>
      <c r="O11" s="28"/>
    </row>
    <row r="12" spans="1:16" s="29" customFormat="1" x14ac:dyDescent="0.25">
      <c r="A12" s="25"/>
      <c r="B12" s="30" t="s">
        <v>11</v>
      </c>
      <c r="C12" s="25"/>
      <c r="D12" s="25"/>
      <c r="E12" s="25"/>
      <c r="F12" s="27"/>
      <c r="G12" s="25"/>
      <c r="H12" s="25"/>
      <c r="I12" s="27"/>
      <c r="J12" s="27"/>
      <c r="K12" s="25"/>
      <c r="L12" s="28"/>
      <c r="M12" s="28"/>
      <c r="N12" s="25"/>
      <c r="O12" s="28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25"/>
      <c r="E13" s="25"/>
      <c r="F13" s="27">
        <v>1821.7</v>
      </c>
      <c r="G13" s="25"/>
      <c r="H13" s="25"/>
      <c r="I13" s="27"/>
      <c r="J13" s="27"/>
      <c r="K13" s="25"/>
      <c r="L13" s="27"/>
      <c r="M13" s="27">
        <f>J13-G13</f>
        <v>0</v>
      </c>
      <c r="N13" s="25"/>
      <c r="O13" s="27">
        <f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25"/>
      <c r="E14" s="25"/>
      <c r="F14" s="27"/>
      <c r="G14" s="25"/>
      <c r="H14" s="25"/>
      <c r="I14" s="27"/>
      <c r="J14" s="27"/>
      <c r="K14" s="25"/>
      <c r="L14" s="27"/>
      <c r="M14" s="27">
        <f>J14-G14</f>
        <v>0</v>
      </c>
      <c r="N14" s="25"/>
      <c r="O14" s="27">
        <f>L14-I14</f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25"/>
      <c r="E15" s="25"/>
      <c r="F15" s="27">
        <v>1375.07</v>
      </c>
      <c r="G15" s="25"/>
      <c r="H15" s="25"/>
      <c r="I15" s="27"/>
      <c r="J15" s="27"/>
      <c r="K15" s="25"/>
      <c r="L15" s="27"/>
      <c r="M15" s="27">
        <f>J15-G15</f>
        <v>0</v>
      </c>
      <c r="N15" s="25"/>
      <c r="O15" s="27">
        <f>L15-I15</f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22"/>
      <c r="E16" s="22"/>
      <c r="F16" s="23">
        <f>SUM(F19:F21)</f>
        <v>84.4</v>
      </c>
      <c r="G16" s="22"/>
      <c r="H16" s="22"/>
      <c r="I16" s="23">
        <f>SUM(I19:I21)</f>
        <v>0</v>
      </c>
      <c r="J16" s="23"/>
      <c r="K16" s="22"/>
      <c r="L16" s="23">
        <f>SUM(L19:L21)</f>
        <v>0</v>
      </c>
      <c r="M16" s="23">
        <f>J16-G16</f>
        <v>0</v>
      </c>
      <c r="N16" s="22"/>
      <c r="O16" s="23">
        <f>L16-I16</f>
        <v>0</v>
      </c>
    </row>
    <row r="17" spans="1:15" s="29" customFormat="1" x14ac:dyDescent="0.25">
      <c r="A17" s="32"/>
      <c r="B17" s="26" t="s">
        <v>10</v>
      </c>
      <c r="C17" s="25"/>
      <c r="D17" s="25"/>
      <c r="E17" s="25"/>
      <c r="F17" s="27"/>
      <c r="G17" s="25"/>
      <c r="H17" s="25"/>
      <c r="I17" s="27"/>
      <c r="J17" s="27"/>
      <c r="K17" s="25"/>
      <c r="L17" s="28"/>
      <c r="M17" s="28"/>
      <c r="N17" s="25"/>
      <c r="O17" s="28"/>
    </row>
    <row r="18" spans="1:15" s="29" customFormat="1" x14ac:dyDescent="0.25">
      <c r="A18" s="33"/>
      <c r="B18" s="30" t="s">
        <v>11</v>
      </c>
      <c r="C18" s="25"/>
      <c r="D18" s="25"/>
      <c r="E18" s="25"/>
      <c r="F18" s="27"/>
      <c r="G18" s="25"/>
      <c r="H18" s="25"/>
      <c r="I18" s="27"/>
      <c r="J18" s="27"/>
      <c r="K18" s="25"/>
      <c r="L18" s="28"/>
      <c r="M18" s="28"/>
      <c r="N18" s="25"/>
      <c r="O18" s="28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25"/>
      <c r="E19" s="25"/>
      <c r="F19" s="27">
        <v>84.4</v>
      </c>
      <c r="G19" s="25"/>
      <c r="H19" s="25"/>
      <c r="I19" s="27"/>
      <c r="J19" s="27"/>
      <c r="K19" s="25"/>
      <c r="L19" s="27"/>
      <c r="M19" s="27">
        <f>J19-G19</f>
        <v>0</v>
      </c>
      <c r="N19" s="25"/>
      <c r="O19" s="27">
        <f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25"/>
      <c r="E20" s="25"/>
      <c r="F20" s="27"/>
      <c r="G20" s="25"/>
      <c r="H20" s="25"/>
      <c r="I20" s="27"/>
      <c r="J20" s="27"/>
      <c r="K20" s="25"/>
      <c r="L20" s="27"/>
      <c r="M20" s="27">
        <f>J20-G20</f>
        <v>0</v>
      </c>
      <c r="N20" s="25"/>
      <c r="O20" s="27">
        <f>L20-I20</f>
        <v>0</v>
      </c>
    </row>
    <row r="21" spans="1:15" s="29" customFormat="1" x14ac:dyDescent="0.25">
      <c r="A21" s="25">
        <v>3</v>
      </c>
      <c r="B21" s="31"/>
      <c r="C21" s="25" t="s">
        <v>12</v>
      </c>
      <c r="D21" s="25"/>
      <c r="E21" s="25"/>
      <c r="F21" s="27"/>
      <c r="G21" s="25"/>
      <c r="H21" s="25"/>
      <c r="I21" s="27"/>
      <c r="J21" s="27"/>
      <c r="K21" s="25"/>
      <c r="L21" s="27"/>
      <c r="M21" s="27">
        <f>J21-G21</f>
        <v>0</v>
      </c>
      <c r="N21" s="25"/>
      <c r="O21" s="27">
        <f>L21-I21</f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22"/>
      <c r="E22" s="22"/>
      <c r="F22" s="23">
        <f>SUM(F25:F30)</f>
        <v>26538.900570000002</v>
      </c>
      <c r="G22" s="22"/>
      <c r="H22" s="22"/>
      <c r="I22" s="23">
        <f>SUM(I25:I30)</f>
        <v>18652.3</v>
      </c>
      <c r="J22" s="23"/>
      <c r="K22" s="22"/>
      <c r="L22" s="23">
        <f>SUM(L25:L30)</f>
        <v>28323.4</v>
      </c>
      <c r="M22" s="23">
        <f>J22-G22</f>
        <v>0</v>
      </c>
      <c r="N22" s="22"/>
      <c r="O22" s="23">
        <f>L22-I22</f>
        <v>9671.1000000000022</v>
      </c>
    </row>
    <row r="23" spans="1:15" s="29" customFormat="1" x14ac:dyDescent="0.25">
      <c r="A23" s="32"/>
      <c r="B23" s="26" t="s">
        <v>10</v>
      </c>
      <c r="C23" s="25"/>
      <c r="D23" s="25"/>
      <c r="E23" s="25"/>
      <c r="F23" s="27"/>
      <c r="G23" s="25"/>
      <c r="H23" s="25"/>
      <c r="I23" s="27"/>
      <c r="J23" s="27"/>
      <c r="K23" s="25"/>
      <c r="L23" s="28"/>
      <c r="M23" s="28"/>
      <c r="N23" s="25"/>
      <c r="O23" s="28"/>
    </row>
    <row r="24" spans="1:15" s="29" customFormat="1" x14ac:dyDescent="0.25">
      <c r="A24" s="33"/>
      <c r="B24" s="30" t="s">
        <v>11</v>
      </c>
      <c r="C24" s="25"/>
      <c r="D24" s="25"/>
      <c r="E24" s="25"/>
      <c r="F24" s="27"/>
      <c r="G24" s="25"/>
      <c r="H24" s="25"/>
      <c r="I24" s="27"/>
      <c r="J24" s="27"/>
      <c r="K24" s="25"/>
      <c r="L24" s="28"/>
      <c r="M24" s="28"/>
      <c r="N24" s="25"/>
      <c r="O24" s="28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25"/>
      <c r="E25" s="25"/>
      <c r="F25" s="27">
        <v>25797.805</v>
      </c>
      <c r="G25" s="25"/>
      <c r="H25" s="25"/>
      <c r="I25" s="27">
        <v>17402.3</v>
      </c>
      <c r="J25" s="27"/>
      <c r="K25" s="25"/>
      <c r="L25" s="27">
        <v>24320</v>
      </c>
      <c r="M25" s="27">
        <f t="shared" ref="M25:M31" si="0">J25-G25</f>
        <v>0</v>
      </c>
      <c r="N25" s="25"/>
      <c r="O25" s="27">
        <f t="shared" ref="O25:O31" si="1">L25-I25</f>
        <v>6917.7000000000007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25"/>
      <c r="E26" s="25"/>
      <c r="F26" s="27">
        <v>741.09556999999995</v>
      </c>
      <c r="G26" s="25"/>
      <c r="H26" s="25"/>
      <c r="I26" s="27">
        <v>1250</v>
      </c>
      <c r="J26" s="27"/>
      <c r="K26" s="25"/>
      <c r="L26" s="27">
        <v>4003.4</v>
      </c>
      <c r="M26" s="27">
        <f t="shared" si="0"/>
        <v>0</v>
      </c>
      <c r="N26" s="25"/>
      <c r="O26" s="27">
        <f t="shared" si="1"/>
        <v>2753.4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25"/>
      <c r="E27" s="25"/>
      <c r="F27" s="27"/>
      <c r="G27" s="25"/>
      <c r="H27" s="25"/>
      <c r="I27" s="27"/>
      <c r="J27" s="27"/>
      <c r="K27" s="25"/>
      <c r="L27" s="27"/>
      <c r="M27" s="27">
        <f t="shared" si="0"/>
        <v>0</v>
      </c>
      <c r="N27" s="25"/>
      <c r="O27" s="27">
        <f t="shared" si="1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25"/>
      <c r="E28" s="25"/>
      <c r="F28" s="27"/>
      <c r="G28" s="25"/>
      <c r="H28" s="25"/>
      <c r="I28" s="27"/>
      <c r="J28" s="27"/>
      <c r="K28" s="25"/>
      <c r="L28" s="27"/>
      <c r="M28" s="27">
        <f t="shared" si="0"/>
        <v>0</v>
      </c>
      <c r="N28" s="25"/>
      <c r="O28" s="27">
        <f t="shared" si="1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25"/>
      <c r="E29" s="25"/>
      <c r="F29" s="27"/>
      <c r="G29" s="25"/>
      <c r="H29" s="25"/>
      <c r="I29" s="27"/>
      <c r="J29" s="27"/>
      <c r="K29" s="25"/>
      <c r="L29" s="27"/>
      <c r="M29" s="27">
        <f t="shared" si="0"/>
        <v>0</v>
      </c>
      <c r="N29" s="25"/>
      <c r="O29" s="27">
        <f t="shared" si="1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25"/>
      <c r="E30" s="25"/>
      <c r="F30" s="27"/>
      <c r="G30" s="25"/>
      <c r="H30" s="25"/>
      <c r="I30" s="27"/>
      <c r="J30" s="27"/>
      <c r="K30" s="25"/>
      <c r="L30" s="27"/>
      <c r="M30" s="27">
        <f t="shared" si="0"/>
        <v>0</v>
      </c>
      <c r="N30" s="25"/>
      <c r="O30" s="27">
        <f t="shared" si="1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22"/>
      <c r="E31" s="22"/>
      <c r="F31" s="23">
        <f>SUM(F34:F36)</f>
        <v>3020.3</v>
      </c>
      <c r="G31" s="22"/>
      <c r="H31" s="22"/>
      <c r="I31" s="23">
        <f>SUM(I34:I36)</f>
        <v>3627</v>
      </c>
      <c r="J31" s="23"/>
      <c r="K31" s="22"/>
      <c r="L31" s="23">
        <f>SUM(L34:L36)</f>
        <v>3800</v>
      </c>
      <c r="M31" s="23">
        <f t="shared" si="0"/>
        <v>0</v>
      </c>
      <c r="N31" s="22"/>
      <c r="O31" s="23">
        <f t="shared" si="1"/>
        <v>173</v>
      </c>
    </row>
    <row r="32" spans="1:15" s="29" customFormat="1" x14ac:dyDescent="0.25">
      <c r="A32" s="32"/>
      <c r="B32" s="26" t="s">
        <v>10</v>
      </c>
      <c r="C32" s="25"/>
      <c r="D32" s="25"/>
      <c r="E32" s="25"/>
      <c r="F32" s="27"/>
      <c r="G32" s="25"/>
      <c r="H32" s="25"/>
      <c r="I32" s="27"/>
      <c r="J32" s="27"/>
      <c r="K32" s="25"/>
      <c r="L32" s="28"/>
      <c r="M32" s="28"/>
      <c r="N32" s="25"/>
      <c r="O32" s="28"/>
    </row>
    <row r="33" spans="1:15" s="29" customFormat="1" x14ac:dyDescent="0.25">
      <c r="A33" s="33"/>
      <c r="B33" s="30" t="s">
        <v>11</v>
      </c>
      <c r="C33" s="25"/>
      <c r="D33" s="25"/>
      <c r="E33" s="25"/>
      <c r="F33" s="27"/>
      <c r="G33" s="25"/>
      <c r="H33" s="25"/>
      <c r="I33" s="27"/>
      <c r="J33" s="27"/>
      <c r="K33" s="25"/>
      <c r="L33" s="28"/>
      <c r="M33" s="28"/>
      <c r="N33" s="25"/>
      <c r="O33" s="28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25"/>
      <c r="E34" s="25"/>
      <c r="F34" s="27">
        <v>3020.3</v>
      </c>
      <c r="G34" s="25"/>
      <c r="H34" s="25"/>
      <c r="I34" s="27">
        <v>3627</v>
      </c>
      <c r="J34" s="27"/>
      <c r="K34" s="25"/>
      <c r="L34" s="27">
        <v>3800</v>
      </c>
      <c r="M34" s="27">
        <f>J34-G34</f>
        <v>0</v>
      </c>
      <c r="N34" s="25"/>
      <c r="O34" s="27">
        <f>L34-I34</f>
        <v>173</v>
      </c>
    </row>
    <row r="35" spans="1:15" s="29" customFormat="1" x14ac:dyDescent="0.25">
      <c r="A35" s="25">
        <v>2</v>
      </c>
      <c r="B35" s="31"/>
      <c r="C35" s="25" t="s">
        <v>12</v>
      </c>
      <c r="D35" s="25"/>
      <c r="E35" s="25"/>
      <c r="F35" s="27"/>
      <c r="G35" s="25"/>
      <c r="H35" s="25"/>
      <c r="I35" s="27"/>
      <c r="J35" s="27"/>
      <c r="K35" s="25"/>
      <c r="L35" s="27"/>
      <c r="M35" s="27">
        <f>J35-G35</f>
        <v>0</v>
      </c>
      <c r="N35" s="25"/>
      <c r="O35" s="27">
        <f>L35-I35</f>
        <v>0</v>
      </c>
    </row>
    <row r="36" spans="1:15" s="29" customFormat="1" x14ac:dyDescent="0.25">
      <c r="A36" s="25">
        <v>3</v>
      </c>
      <c r="B36" s="31"/>
      <c r="C36" s="25" t="s">
        <v>12</v>
      </c>
      <c r="D36" s="25"/>
      <c r="E36" s="25"/>
      <c r="F36" s="27"/>
      <c r="G36" s="25"/>
      <c r="H36" s="25"/>
      <c r="I36" s="27"/>
      <c r="J36" s="27"/>
      <c r="K36" s="25"/>
      <c r="L36" s="27"/>
      <c r="M36" s="27">
        <f>J36-G36</f>
        <v>0</v>
      </c>
      <c r="N36" s="25"/>
      <c r="O36" s="27">
        <f>L36-I36</f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22"/>
      <c r="E37" s="22"/>
      <c r="F37" s="23">
        <f>SUM(F40:F42)</f>
        <v>180</v>
      </c>
      <c r="G37" s="22"/>
      <c r="H37" s="22"/>
      <c r="I37" s="23">
        <f>SUM(I40:I42)</f>
        <v>180</v>
      </c>
      <c r="J37" s="23"/>
      <c r="K37" s="22"/>
      <c r="L37" s="23">
        <f>SUM(L40:L42)</f>
        <v>600</v>
      </c>
      <c r="M37" s="23">
        <f>J37-G37</f>
        <v>0</v>
      </c>
      <c r="N37" s="22"/>
      <c r="O37" s="23">
        <f>L37-I37</f>
        <v>420</v>
      </c>
    </row>
    <row r="38" spans="1:15" s="29" customFormat="1" x14ac:dyDescent="0.25">
      <c r="A38" s="32"/>
      <c r="B38" s="26" t="s">
        <v>10</v>
      </c>
      <c r="C38" s="25"/>
      <c r="D38" s="25"/>
      <c r="E38" s="25"/>
      <c r="F38" s="27"/>
      <c r="G38" s="25"/>
      <c r="H38" s="25"/>
      <c r="I38" s="27"/>
      <c r="J38" s="27"/>
      <c r="K38" s="25"/>
      <c r="L38" s="28"/>
      <c r="M38" s="28"/>
      <c r="N38" s="25"/>
      <c r="O38" s="28"/>
    </row>
    <row r="39" spans="1:15" s="29" customFormat="1" x14ac:dyDescent="0.25">
      <c r="A39" s="33"/>
      <c r="B39" s="30" t="s">
        <v>11</v>
      </c>
      <c r="C39" s="25"/>
      <c r="D39" s="25"/>
      <c r="E39" s="25"/>
      <c r="F39" s="27"/>
      <c r="G39" s="25"/>
      <c r="H39" s="25"/>
      <c r="I39" s="27"/>
      <c r="J39" s="27"/>
      <c r="K39" s="25"/>
      <c r="L39" s="28"/>
      <c r="M39" s="28"/>
      <c r="N39" s="25"/>
      <c r="O39" s="28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25"/>
      <c r="E40" s="25"/>
      <c r="F40" s="27">
        <v>180</v>
      </c>
      <c r="G40" s="25"/>
      <c r="H40" s="25"/>
      <c r="I40" s="27">
        <v>180</v>
      </c>
      <c r="J40" s="27"/>
      <c r="K40" s="25"/>
      <c r="L40" s="27">
        <v>600</v>
      </c>
      <c r="M40" s="27">
        <f>J40-G40</f>
        <v>0</v>
      </c>
      <c r="N40" s="25"/>
      <c r="O40" s="27">
        <f>L40-I40</f>
        <v>420</v>
      </c>
    </row>
    <row r="41" spans="1:15" s="29" customFormat="1" x14ac:dyDescent="0.25">
      <c r="A41" s="25">
        <v>2</v>
      </c>
      <c r="B41" s="31"/>
      <c r="C41" s="25" t="s">
        <v>12</v>
      </c>
      <c r="D41" s="25"/>
      <c r="E41" s="25"/>
      <c r="F41" s="27"/>
      <c r="G41" s="25"/>
      <c r="H41" s="25"/>
      <c r="I41" s="27"/>
      <c r="J41" s="27"/>
      <c r="K41" s="25"/>
      <c r="L41" s="27"/>
      <c r="M41" s="27">
        <f>J41-G41</f>
        <v>0</v>
      </c>
      <c r="N41" s="25"/>
      <c r="O41" s="27">
        <f>L41-I41</f>
        <v>0</v>
      </c>
    </row>
    <row r="42" spans="1:15" s="29" customFormat="1" x14ac:dyDescent="0.25">
      <c r="A42" s="25">
        <v>3</v>
      </c>
      <c r="B42" s="31"/>
      <c r="C42" s="25" t="s">
        <v>12</v>
      </c>
      <c r="D42" s="25"/>
      <c r="E42" s="25"/>
      <c r="F42" s="27"/>
      <c r="G42" s="25"/>
      <c r="H42" s="25"/>
      <c r="I42" s="27"/>
      <c r="J42" s="27"/>
      <c r="K42" s="25"/>
      <c r="L42" s="27"/>
      <c r="M42" s="27">
        <f>J42-G42</f>
        <v>0</v>
      </c>
      <c r="N42" s="25"/>
      <c r="O42" s="27">
        <f>L42-I42</f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22"/>
      <c r="E43" s="22"/>
      <c r="F43" s="23">
        <f>SUM(F46:F54)</f>
        <v>0</v>
      </c>
      <c r="G43" s="22"/>
      <c r="H43" s="22"/>
      <c r="I43" s="23">
        <f>SUM(I46:I54)</f>
        <v>0</v>
      </c>
      <c r="J43" s="23"/>
      <c r="K43" s="22"/>
      <c r="L43" s="23">
        <f>SUM(L46:L54)</f>
        <v>0</v>
      </c>
      <c r="M43" s="23">
        <f>J43-G43</f>
        <v>0</v>
      </c>
      <c r="N43" s="22"/>
      <c r="O43" s="23">
        <f>L43-I43</f>
        <v>0</v>
      </c>
    </row>
    <row r="44" spans="1:15" s="29" customFormat="1" x14ac:dyDescent="0.25">
      <c r="A44" s="32"/>
      <c r="B44" s="26" t="s">
        <v>10</v>
      </c>
      <c r="C44" s="25"/>
      <c r="D44" s="25"/>
      <c r="E44" s="25"/>
      <c r="F44" s="27"/>
      <c r="G44" s="25"/>
      <c r="H44" s="25"/>
      <c r="I44" s="27"/>
      <c r="J44" s="27"/>
      <c r="K44" s="25"/>
      <c r="L44" s="28"/>
      <c r="M44" s="28"/>
      <c r="N44" s="25"/>
      <c r="O44" s="28"/>
    </row>
    <row r="45" spans="1:15" s="29" customFormat="1" x14ac:dyDescent="0.25">
      <c r="A45" s="33"/>
      <c r="B45" s="30" t="s">
        <v>11</v>
      </c>
      <c r="C45" s="25"/>
      <c r="D45" s="25"/>
      <c r="E45" s="25"/>
      <c r="F45" s="27"/>
      <c r="G45" s="25"/>
      <c r="H45" s="25"/>
      <c r="I45" s="27"/>
      <c r="J45" s="27"/>
      <c r="K45" s="25"/>
      <c r="L45" s="28"/>
      <c r="M45" s="28"/>
      <c r="N45" s="25"/>
      <c r="O45" s="28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25"/>
      <c r="E46" s="25"/>
      <c r="F46" s="27"/>
      <c r="G46" s="25"/>
      <c r="H46" s="25"/>
      <c r="I46" s="27"/>
      <c r="J46" s="27"/>
      <c r="K46" s="25"/>
      <c r="L46" s="27"/>
      <c r="M46" s="27">
        <f t="shared" ref="M46:M55" si="2">J46-G46</f>
        <v>0</v>
      </c>
      <c r="N46" s="25"/>
      <c r="O46" s="27">
        <f t="shared" ref="O46:O55" si="3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25"/>
      <c r="E47" s="25"/>
      <c r="F47" s="27"/>
      <c r="G47" s="25"/>
      <c r="H47" s="25"/>
      <c r="I47" s="27"/>
      <c r="J47" s="27"/>
      <c r="K47" s="25"/>
      <c r="L47" s="27"/>
      <c r="M47" s="27">
        <f t="shared" si="2"/>
        <v>0</v>
      </c>
      <c r="N47" s="25"/>
      <c r="O47" s="27">
        <f t="shared" si="3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25"/>
      <c r="E48" s="25"/>
      <c r="F48" s="27"/>
      <c r="G48" s="25"/>
      <c r="H48" s="25"/>
      <c r="I48" s="27"/>
      <c r="J48" s="27"/>
      <c r="K48" s="25"/>
      <c r="L48" s="27"/>
      <c r="M48" s="27">
        <f t="shared" si="2"/>
        <v>0</v>
      </c>
      <c r="N48" s="25"/>
      <c r="O48" s="27">
        <f t="shared" si="3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25"/>
      <c r="E49" s="25"/>
      <c r="F49" s="27"/>
      <c r="G49" s="25"/>
      <c r="H49" s="25"/>
      <c r="I49" s="27"/>
      <c r="J49" s="27"/>
      <c r="K49" s="25"/>
      <c r="L49" s="27"/>
      <c r="M49" s="27">
        <f t="shared" si="2"/>
        <v>0</v>
      </c>
      <c r="N49" s="25"/>
      <c r="O49" s="27">
        <f t="shared" si="3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25"/>
      <c r="E50" s="25"/>
      <c r="F50" s="27"/>
      <c r="G50" s="25"/>
      <c r="H50" s="25"/>
      <c r="I50" s="27"/>
      <c r="J50" s="27"/>
      <c r="K50" s="25"/>
      <c r="L50" s="27"/>
      <c r="M50" s="27">
        <f t="shared" si="2"/>
        <v>0</v>
      </c>
      <c r="N50" s="25"/>
      <c r="O50" s="27">
        <f t="shared" si="3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25"/>
      <c r="E51" s="25"/>
      <c r="F51" s="27"/>
      <c r="G51" s="25"/>
      <c r="H51" s="25"/>
      <c r="I51" s="27"/>
      <c r="J51" s="27"/>
      <c r="K51" s="25"/>
      <c r="L51" s="27"/>
      <c r="M51" s="27">
        <f t="shared" si="2"/>
        <v>0</v>
      </c>
      <c r="N51" s="25"/>
      <c r="O51" s="27">
        <f t="shared" si="3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25"/>
      <c r="E52" s="25"/>
      <c r="F52" s="27"/>
      <c r="G52" s="25"/>
      <c r="H52" s="25"/>
      <c r="I52" s="27"/>
      <c r="J52" s="27"/>
      <c r="K52" s="25"/>
      <c r="L52" s="27"/>
      <c r="M52" s="27">
        <f t="shared" si="2"/>
        <v>0</v>
      </c>
      <c r="N52" s="25"/>
      <c r="O52" s="27">
        <f t="shared" si="3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25"/>
      <c r="E53" s="25"/>
      <c r="F53" s="27"/>
      <c r="G53" s="25"/>
      <c r="H53" s="25"/>
      <c r="I53" s="27"/>
      <c r="J53" s="27"/>
      <c r="K53" s="25"/>
      <c r="L53" s="27"/>
      <c r="M53" s="27">
        <f t="shared" si="2"/>
        <v>0</v>
      </c>
      <c r="N53" s="25"/>
      <c r="O53" s="27">
        <f t="shared" si="3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25"/>
      <c r="E54" s="25"/>
      <c r="F54" s="27"/>
      <c r="G54" s="25"/>
      <c r="H54" s="25"/>
      <c r="I54" s="27"/>
      <c r="J54" s="27"/>
      <c r="K54" s="25"/>
      <c r="L54" s="27"/>
      <c r="M54" s="27">
        <f t="shared" si="2"/>
        <v>0</v>
      </c>
      <c r="N54" s="25"/>
      <c r="O54" s="27">
        <f t="shared" si="3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22"/>
      <c r="E55" s="22"/>
      <c r="F55" s="23">
        <f>SUM(F58:F60)</f>
        <v>451.03999999999996</v>
      </c>
      <c r="G55" s="22"/>
      <c r="H55" s="22"/>
      <c r="I55" s="23">
        <f>SUM(I58:I60)</f>
        <v>1038.4000000000001</v>
      </c>
      <c r="J55" s="23"/>
      <c r="K55" s="22"/>
      <c r="L55" s="23">
        <f>SUM(L58:L60)</f>
        <v>585.80400000000009</v>
      </c>
      <c r="M55" s="23">
        <f t="shared" si="2"/>
        <v>0</v>
      </c>
      <c r="N55" s="22"/>
      <c r="O55" s="23">
        <f t="shared" si="3"/>
        <v>-452.596</v>
      </c>
    </row>
    <row r="56" spans="1:15" s="29" customFormat="1" x14ac:dyDescent="0.25">
      <c r="A56" s="32"/>
      <c r="B56" s="26" t="s">
        <v>10</v>
      </c>
      <c r="C56" s="25"/>
      <c r="D56" s="25"/>
      <c r="E56" s="25"/>
      <c r="F56" s="27"/>
      <c r="G56" s="25"/>
      <c r="H56" s="25"/>
      <c r="I56" s="27"/>
      <c r="J56" s="27"/>
      <c r="K56" s="25"/>
      <c r="L56" s="28"/>
      <c r="M56" s="28"/>
      <c r="N56" s="25"/>
      <c r="O56" s="28"/>
    </row>
    <row r="57" spans="1:15" s="29" customFormat="1" x14ac:dyDescent="0.25">
      <c r="A57" s="33"/>
      <c r="B57" s="30" t="s">
        <v>11</v>
      </c>
      <c r="C57" s="25"/>
      <c r="D57" s="25"/>
      <c r="E57" s="25"/>
      <c r="F57" s="27"/>
      <c r="G57" s="25"/>
      <c r="H57" s="25"/>
      <c r="I57" s="27"/>
      <c r="J57" s="27"/>
      <c r="K57" s="25"/>
      <c r="L57" s="28"/>
      <c r="M57" s="28"/>
      <c r="N57" s="25"/>
      <c r="O57" s="28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25"/>
      <c r="E58" s="25"/>
      <c r="F58" s="27">
        <v>14.64</v>
      </c>
      <c r="G58" s="25"/>
      <c r="H58" s="25"/>
      <c r="I58" s="27"/>
      <c r="J58" s="27"/>
      <c r="K58" s="25"/>
      <c r="L58" s="27"/>
      <c r="M58" s="27">
        <f>J58-G58</f>
        <v>0</v>
      </c>
      <c r="N58" s="25"/>
      <c r="O58" s="27">
        <f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25"/>
      <c r="E59" s="25"/>
      <c r="F59" s="27">
        <v>421.4</v>
      </c>
      <c r="G59" s="25"/>
      <c r="H59" s="25"/>
      <c r="I59" s="27">
        <v>921.4</v>
      </c>
      <c r="J59" s="27"/>
      <c r="K59" s="25"/>
      <c r="L59" s="27">
        <v>542.90400000000011</v>
      </c>
      <c r="M59" s="27">
        <f>J59-G59</f>
        <v>0</v>
      </c>
      <c r="N59" s="25"/>
      <c r="O59" s="27">
        <f>L59-I59</f>
        <v>-378.49599999999987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25"/>
      <c r="E60" s="25"/>
      <c r="F60" s="27">
        <v>15</v>
      </c>
      <c r="G60" s="25"/>
      <c r="H60" s="25"/>
      <c r="I60" s="27">
        <v>117</v>
      </c>
      <c r="J60" s="27"/>
      <c r="K60" s="25"/>
      <c r="L60" s="27">
        <v>42.9</v>
      </c>
      <c r="M60" s="27">
        <f>J60-G60</f>
        <v>0</v>
      </c>
      <c r="N60" s="25"/>
      <c r="O60" s="27">
        <f>L60-I60</f>
        <v>-74.099999999999994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6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57"/>
  <sheetViews>
    <sheetView topLeftCell="A7" zoomScaleNormal="100" workbookViewId="0">
      <pane xSplit="3" ySplit="3" topLeftCell="J37" activePane="bottomRight" state="frozen"/>
      <selection activeCell="A7" sqref="A7"/>
      <selection pane="topRight" activeCell="D7" sqref="D7"/>
      <selection pane="bottomLeft" activeCell="A10" sqref="A10"/>
      <selection pane="bottomRight" activeCell="L55" sqref="L55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5703125" style="53" bestFit="1" customWidth="1"/>
    <col min="14" max="14" width="8.140625" style="53" bestFit="1" customWidth="1"/>
    <col min="15" max="15" width="18" style="53" bestFit="1" customWidth="1"/>
    <col min="16" max="258" width="9.140625" style="35"/>
    <col min="259" max="259" width="4.85546875" style="35" customWidth="1"/>
    <col min="260" max="260" width="49.42578125" style="35" customWidth="1"/>
    <col min="261" max="262" width="10.28515625" style="35" customWidth="1"/>
    <col min="263" max="263" width="20.7109375" style="35" customWidth="1"/>
    <col min="264" max="264" width="8.140625" style="35" bestFit="1" customWidth="1"/>
    <col min="265" max="265" width="20.85546875" style="35" customWidth="1"/>
    <col min="266" max="266" width="8.140625" style="35" bestFit="1" customWidth="1"/>
    <col min="267" max="267" width="21" style="35" customWidth="1"/>
    <col min="268" max="268" width="13.5703125" style="35" customWidth="1"/>
    <col min="269" max="514" width="9.140625" style="35"/>
    <col min="515" max="515" width="4.85546875" style="35" customWidth="1"/>
    <col min="516" max="516" width="49.42578125" style="35" customWidth="1"/>
    <col min="517" max="518" width="10.28515625" style="35" customWidth="1"/>
    <col min="519" max="519" width="20.7109375" style="35" customWidth="1"/>
    <col min="520" max="520" width="8.140625" style="35" bestFit="1" customWidth="1"/>
    <col min="521" max="521" width="20.85546875" style="35" customWidth="1"/>
    <col min="522" max="522" width="8.140625" style="35" bestFit="1" customWidth="1"/>
    <col min="523" max="523" width="21" style="35" customWidth="1"/>
    <col min="524" max="524" width="13.5703125" style="35" customWidth="1"/>
    <col min="525" max="770" width="9.140625" style="35"/>
    <col min="771" max="771" width="4.85546875" style="35" customWidth="1"/>
    <col min="772" max="772" width="49.42578125" style="35" customWidth="1"/>
    <col min="773" max="774" width="10.28515625" style="35" customWidth="1"/>
    <col min="775" max="775" width="20.7109375" style="35" customWidth="1"/>
    <col min="776" max="776" width="8.140625" style="35" bestFit="1" customWidth="1"/>
    <col min="777" max="777" width="20.85546875" style="35" customWidth="1"/>
    <col min="778" max="778" width="8.140625" style="35" bestFit="1" customWidth="1"/>
    <col min="779" max="779" width="21" style="35" customWidth="1"/>
    <col min="780" max="780" width="13.5703125" style="35" customWidth="1"/>
    <col min="781" max="1026" width="9.140625" style="35"/>
    <col min="1027" max="1027" width="4.85546875" style="35" customWidth="1"/>
    <col min="1028" max="1028" width="49.42578125" style="35" customWidth="1"/>
    <col min="1029" max="1030" width="10.28515625" style="35" customWidth="1"/>
    <col min="1031" max="1031" width="20.7109375" style="35" customWidth="1"/>
    <col min="1032" max="1032" width="8.140625" style="35" bestFit="1" customWidth="1"/>
    <col min="1033" max="1033" width="20.85546875" style="35" customWidth="1"/>
    <col min="1034" max="1034" width="8.140625" style="35" bestFit="1" customWidth="1"/>
    <col min="1035" max="1035" width="21" style="35" customWidth="1"/>
    <col min="1036" max="1036" width="13.5703125" style="35" customWidth="1"/>
    <col min="1037" max="1282" width="9.140625" style="35"/>
    <col min="1283" max="1283" width="4.85546875" style="35" customWidth="1"/>
    <col min="1284" max="1284" width="49.42578125" style="35" customWidth="1"/>
    <col min="1285" max="1286" width="10.28515625" style="35" customWidth="1"/>
    <col min="1287" max="1287" width="20.7109375" style="35" customWidth="1"/>
    <col min="1288" max="1288" width="8.140625" style="35" bestFit="1" customWidth="1"/>
    <col min="1289" max="1289" width="20.85546875" style="35" customWidth="1"/>
    <col min="1290" max="1290" width="8.140625" style="35" bestFit="1" customWidth="1"/>
    <col min="1291" max="1291" width="21" style="35" customWidth="1"/>
    <col min="1292" max="1292" width="13.5703125" style="35" customWidth="1"/>
    <col min="1293" max="1538" width="9.140625" style="35"/>
    <col min="1539" max="1539" width="4.85546875" style="35" customWidth="1"/>
    <col min="1540" max="1540" width="49.42578125" style="35" customWidth="1"/>
    <col min="1541" max="1542" width="10.28515625" style="35" customWidth="1"/>
    <col min="1543" max="1543" width="20.7109375" style="35" customWidth="1"/>
    <col min="1544" max="1544" width="8.140625" style="35" bestFit="1" customWidth="1"/>
    <col min="1545" max="1545" width="20.85546875" style="35" customWidth="1"/>
    <col min="1546" max="1546" width="8.140625" style="35" bestFit="1" customWidth="1"/>
    <col min="1547" max="1547" width="21" style="35" customWidth="1"/>
    <col min="1548" max="1548" width="13.5703125" style="35" customWidth="1"/>
    <col min="1549" max="1794" width="9.140625" style="35"/>
    <col min="1795" max="1795" width="4.85546875" style="35" customWidth="1"/>
    <col min="1796" max="1796" width="49.42578125" style="35" customWidth="1"/>
    <col min="1797" max="1798" width="10.28515625" style="35" customWidth="1"/>
    <col min="1799" max="1799" width="20.7109375" style="35" customWidth="1"/>
    <col min="1800" max="1800" width="8.140625" style="35" bestFit="1" customWidth="1"/>
    <col min="1801" max="1801" width="20.85546875" style="35" customWidth="1"/>
    <col min="1802" max="1802" width="8.140625" style="35" bestFit="1" customWidth="1"/>
    <col min="1803" max="1803" width="21" style="35" customWidth="1"/>
    <col min="1804" max="1804" width="13.5703125" style="35" customWidth="1"/>
    <col min="1805" max="2050" width="9.140625" style="35"/>
    <col min="2051" max="2051" width="4.85546875" style="35" customWidth="1"/>
    <col min="2052" max="2052" width="49.42578125" style="35" customWidth="1"/>
    <col min="2053" max="2054" width="10.28515625" style="35" customWidth="1"/>
    <col min="2055" max="2055" width="20.7109375" style="35" customWidth="1"/>
    <col min="2056" max="2056" width="8.140625" style="35" bestFit="1" customWidth="1"/>
    <col min="2057" max="2057" width="20.85546875" style="35" customWidth="1"/>
    <col min="2058" max="2058" width="8.140625" style="35" bestFit="1" customWidth="1"/>
    <col min="2059" max="2059" width="21" style="35" customWidth="1"/>
    <col min="2060" max="2060" width="13.5703125" style="35" customWidth="1"/>
    <col min="2061" max="2306" width="9.140625" style="35"/>
    <col min="2307" max="2307" width="4.85546875" style="35" customWidth="1"/>
    <col min="2308" max="2308" width="49.42578125" style="35" customWidth="1"/>
    <col min="2309" max="2310" width="10.28515625" style="35" customWidth="1"/>
    <col min="2311" max="2311" width="20.7109375" style="35" customWidth="1"/>
    <col min="2312" max="2312" width="8.140625" style="35" bestFit="1" customWidth="1"/>
    <col min="2313" max="2313" width="20.85546875" style="35" customWidth="1"/>
    <col min="2314" max="2314" width="8.140625" style="35" bestFit="1" customWidth="1"/>
    <col min="2315" max="2315" width="21" style="35" customWidth="1"/>
    <col min="2316" max="2316" width="13.5703125" style="35" customWidth="1"/>
    <col min="2317" max="2562" width="9.140625" style="35"/>
    <col min="2563" max="2563" width="4.85546875" style="35" customWidth="1"/>
    <col min="2564" max="2564" width="49.42578125" style="35" customWidth="1"/>
    <col min="2565" max="2566" width="10.28515625" style="35" customWidth="1"/>
    <col min="2567" max="2567" width="20.7109375" style="35" customWidth="1"/>
    <col min="2568" max="2568" width="8.140625" style="35" bestFit="1" customWidth="1"/>
    <col min="2569" max="2569" width="20.85546875" style="35" customWidth="1"/>
    <col min="2570" max="2570" width="8.140625" style="35" bestFit="1" customWidth="1"/>
    <col min="2571" max="2571" width="21" style="35" customWidth="1"/>
    <col min="2572" max="2572" width="13.5703125" style="35" customWidth="1"/>
    <col min="2573" max="2818" width="9.140625" style="35"/>
    <col min="2819" max="2819" width="4.85546875" style="35" customWidth="1"/>
    <col min="2820" max="2820" width="49.42578125" style="35" customWidth="1"/>
    <col min="2821" max="2822" width="10.28515625" style="35" customWidth="1"/>
    <col min="2823" max="2823" width="20.7109375" style="35" customWidth="1"/>
    <col min="2824" max="2824" width="8.140625" style="35" bestFit="1" customWidth="1"/>
    <col min="2825" max="2825" width="20.85546875" style="35" customWidth="1"/>
    <col min="2826" max="2826" width="8.140625" style="35" bestFit="1" customWidth="1"/>
    <col min="2827" max="2827" width="21" style="35" customWidth="1"/>
    <col min="2828" max="2828" width="13.5703125" style="35" customWidth="1"/>
    <col min="2829" max="3074" width="9.140625" style="35"/>
    <col min="3075" max="3075" width="4.85546875" style="35" customWidth="1"/>
    <col min="3076" max="3076" width="49.42578125" style="35" customWidth="1"/>
    <col min="3077" max="3078" width="10.28515625" style="35" customWidth="1"/>
    <col min="3079" max="3079" width="20.7109375" style="35" customWidth="1"/>
    <col min="3080" max="3080" width="8.140625" style="35" bestFit="1" customWidth="1"/>
    <col min="3081" max="3081" width="20.85546875" style="35" customWidth="1"/>
    <col min="3082" max="3082" width="8.140625" style="35" bestFit="1" customWidth="1"/>
    <col min="3083" max="3083" width="21" style="35" customWidth="1"/>
    <col min="3084" max="3084" width="13.5703125" style="35" customWidth="1"/>
    <col min="3085" max="3330" width="9.140625" style="35"/>
    <col min="3331" max="3331" width="4.85546875" style="35" customWidth="1"/>
    <col min="3332" max="3332" width="49.42578125" style="35" customWidth="1"/>
    <col min="3333" max="3334" width="10.28515625" style="35" customWidth="1"/>
    <col min="3335" max="3335" width="20.7109375" style="35" customWidth="1"/>
    <col min="3336" max="3336" width="8.140625" style="35" bestFit="1" customWidth="1"/>
    <col min="3337" max="3337" width="20.85546875" style="35" customWidth="1"/>
    <col min="3338" max="3338" width="8.140625" style="35" bestFit="1" customWidth="1"/>
    <col min="3339" max="3339" width="21" style="35" customWidth="1"/>
    <col min="3340" max="3340" width="13.5703125" style="35" customWidth="1"/>
    <col min="3341" max="3586" width="9.140625" style="35"/>
    <col min="3587" max="3587" width="4.85546875" style="35" customWidth="1"/>
    <col min="3588" max="3588" width="49.42578125" style="35" customWidth="1"/>
    <col min="3589" max="3590" width="10.28515625" style="35" customWidth="1"/>
    <col min="3591" max="3591" width="20.7109375" style="35" customWidth="1"/>
    <col min="3592" max="3592" width="8.140625" style="35" bestFit="1" customWidth="1"/>
    <col min="3593" max="3593" width="20.85546875" style="35" customWidth="1"/>
    <col min="3594" max="3594" width="8.140625" style="35" bestFit="1" customWidth="1"/>
    <col min="3595" max="3595" width="21" style="35" customWidth="1"/>
    <col min="3596" max="3596" width="13.5703125" style="35" customWidth="1"/>
    <col min="3597" max="3842" width="9.140625" style="35"/>
    <col min="3843" max="3843" width="4.85546875" style="35" customWidth="1"/>
    <col min="3844" max="3844" width="49.42578125" style="35" customWidth="1"/>
    <col min="3845" max="3846" width="10.28515625" style="35" customWidth="1"/>
    <col min="3847" max="3847" width="20.7109375" style="35" customWidth="1"/>
    <col min="3848" max="3848" width="8.140625" style="35" bestFit="1" customWidth="1"/>
    <col min="3849" max="3849" width="20.85546875" style="35" customWidth="1"/>
    <col min="3850" max="3850" width="8.140625" style="35" bestFit="1" customWidth="1"/>
    <col min="3851" max="3851" width="21" style="35" customWidth="1"/>
    <col min="3852" max="3852" width="13.5703125" style="35" customWidth="1"/>
    <col min="3853" max="4098" width="9.140625" style="35"/>
    <col min="4099" max="4099" width="4.85546875" style="35" customWidth="1"/>
    <col min="4100" max="4100" width="49.42578125" style="35" customWidth="1"/>
    <col min="4101" max="4102" width="10.28515625" style="35" customWidth="1"/>
    <col min="4103" max="4103" width="20.7109375" style="35" customWidth="1"/>
    <col min="4104" max="4104" width="8.140625" style="35" bestFit="1" customWidth="1"/>
    <col min="4105" max="4105" width="20.85546875" style="35" customWidth="1"/>
    <col min="4106" max="4106" width="8.140625" style="35" bestFit="1" customWidth="1"/>
    <col min="4107" max="4107" width="21" style="35" customWidth="1"/>
    <col min="4108" max="4108" width="13.5703125" style="35" customWidth="1"/>
    <col min="4109" max="4354" width="9.140625" style="35"/>
    <col min="4355" max="4355" width="4.85546875" style="35" customWidth="1"/>
    <col min="4356" max="4356" width="49.42578125" style="35" customWidth="1"/>
    <col min="4357" max="4358" width="10.28515625" style="35" customWidth="1"/>
    <col min="4359" max="4359" width="20.7109375" style="35" customWidth="1"/>
    <col min="4360" max="4360" width="8.140625" style="35" bestFit="1" customWidth="1"/>
    <col min="4361" max="4361" width="20.85546875" style="35" customWidth="1"/>
    <col min="4362" max="4362" width="8.140625" style="35" bestFit="1" customWidth="1"/>
    <col min="4363" max="4363" width="21" style="35" customWidth="1"/>
    <col min="4364" max="4364" width="13.5703125" style="35" customWidth="1"/>
    <col min="4365" max="4610" width="9.140625" style="35"/>
    <col min="4611" max="4611" width="4.85546875" style="35" customWidth="1"/>
    <col min="4612" max="4612" width="49.42578125" style="35" customWidth="1"/>
    <col min="4613" max="4614" width="10.28515625" style="35" customWidth="1"/>
    <col min="4615" max="4615" width="20.7109375" style="35" customWidth="1"/>
    <col min="4616" max="4616" width="8.140625" style="35" bestFit="1" customWidth="1"/>
    <col min="4617" max="4617" width="20.85546875" style="35" customWidth="1"/>
    <col min="4618" max="4618" width="8.140625" style="35" bestFit="1" customWidth="1"/>
    <col min="4619" max="4619" width="21" style="35" customWidth="1"/>
    <col min="4620" max="4620" width="13.5703125" style="35" customWidth="1"/>
    <col min="4621" max="4866" width="9.140625" style="35"/>
    <col min="4867" max="4867" width="4.85546875" style="35" customWidth="1"/>
    <col min="4868" max="4868" width="49.42578125" style="35" customWidth="1"/>
    <col min="4869" max="4870" width="10.28515625" style="35" customWidth="1"/>
    <col min="4871" max="4871" width="20.7109375" style="35" customWidth="1"/>
    <col min="4872" max="4872" width="8.140625" style="35" bestFit="1" customWidth="1"/>
    <col min="4873" max="4873" width="20.85546875" style="35" customWidth="1"/>
    <col min="4874" max="4874" width="8.140625" style="35" bestFit="1" customWidth="1"/>
    <col min="4875" max="4875" width="21" style="35" customWidth="1"/>
    <col min="4876" max="4876" width="13.5703125" style="35" customWidth="1"/>
    <col min="4877" max="5122" width="9.140625" style="35"/>
    <col min="5123" max="5123" width="4.85546875" style="35" customWidth="1"/>
    <col min="5124" max="5124" width="49.42578125" style="35" customWidth="1"/>
    <col min="5125" max="5126" width="10.28515625" style="35" customWidth="1"/>
    <col min="5127" max="5127" width="20.7109375" style="35" customWidth="1"/>
    <col min="5128" max="5128" width="8.140625" style="35" bestFit="1" customWidth="1"/>
    <col min="5129" max="5129" width="20.85546875" style="35" customWidth="1"/>
    <col min="5130" max="5130" width="8.140625" style="35" bestFit="1" customWidth="1"/>
    <col min="5131" max="5131" width="21" style="35" customWidth="1"/>
    <col min="5132" max="5132" width="13.5703125" style="35" customWidth="1"/>
    <col min="5133" max="5378" width="9.140625" style="35"/>
    <col min="5379" max="5379" width="4.85546875" style="35" customWidth="1"/>
    <col min="5380" max="5380" width="49.42578125" style="35" customWidth="1"/>
    <col min="5381" max="5382" width="10.28515625" style="35" customWidth="1"/>
    <col min="5383" max="5383" width="20.7109375" style="35" customWidth="1"/>
    <col min="5384" max="5384" width="8.140625" style="35" bestFit="1" customWidth="1"/>
    <col min="5385" max="5385" width="20.85546875" style="35" customWidth="1"/>
    <col min="5386" max="5386" width="8.140625" style="35" bestFit="1" customWidth="1"/>
    <col min="5387" max="5387" width="21" style="35" customWidth="1"/>
    <col min="5388" max="5388" width="13.5703125" style="35" customWidth="1"/>
    <col min="5389" max="5634" width="9.140625" style="35"/>
    <col min="5635" max="5635" width="4.85546875" style="35" customWidth="1"/>
    <col min="5636" max="5636" width="49.42578125" style="35" customWidth="1"/>
    <col min="5637" max="5638" width="10.28515625" style="35" customWidth="1"/>
    <col min="5639" max="5639" width="20.7109375" style="35" customWidth="1"/>
    <col min="5640" max="5640" width="8.140625" style="35" bestFit="1" customWidth="1"/>
    <col min="5641" max="5641" width="20.85546875" style="35" customWidth="1"/>
    <col min="5642" max="5642" width="8.140625" style="35" bestFit="1" customWidth="1"/>
    <col min="5643" max="5643" width="21" style="35" customWidth="1"/>
    <col min="5644" max="5644" width="13.5703125" style="35" customWidth="1"/>
    <col min="5645" max="5890" width="9.140625" style="35"/>
    <col min="5891" max="5891" width="4.85546875" style="35" customWidth="1"/>
    <col min="5892" max="5892" width="49.42578125" style="35" customWidth="1"/>
    <col min="5893" max="5894" width="10.28515625" style="35" customWidth="1"/>
    <col min="5895" max="5895" width="20.7109375" style="35" customWidth="1"/>
    <col min="5896" max="5896" width="8.140625" style="35" bestFit="1" customWidth="1"/>
    <col min="5897" max="5897" width="20.85546875" style="35" customWidth="1"/>
    <col min="5898" max="5898" width="8.140625" style="35" bestFit="1" customWidth="1"/>
    <col min="5899" max="5899" width="21" style="35" customWidth="1"/>
    <col min="5900" max="5900" width="13.5703125" style="35" customWidth="1"/>
    <col min="5901" max="6146" width="9.140625" style="35"/>
    <col min="6147" max="6147" width="4.85546875" style="35" customWidth="1"/>
    <col min="6148" max="6148" width="49.42578125" style="35" customWidth="1"/>
    <col min="6149" max="6150" width="10.28515625" style="35" customWidth="1"/>
    <col min="6151" max="6151" width="20.7109375" style="35" customWidth="1"/>
    <col min="6152" max="6152" width="8.140625" style="35" bestFit="1" customWidth="1"/>
    <col min="6153" max="6153" width="20.85546875" style="35" customWidth="1"/>
    <col min="6154" max="6154" width="8.140625" style="35" bestFit="1" customWidth="1"/>
    <col min="6155" max="6155" width="21" style="35" customWidth="1"/>
    <col min="6156" max="6156" width="13.5703125" style="35" customWidth="1"/>
    <col min="6157" max="6402" width="9.140625" style="35"/>
    <col min="6403" max="6403" width="4.85546875" style="35" customWidth="1"/>
    <col min="6404" max="6404" width="49.42578125" style="35" customWidth="1"/>
    <col min="6405" max="6406" width="10.28515625" style="35" customWidth="1"/>
    <col min="6407" max="6407" width="20.7109375" style="35" customWidth="1"/>
    <col min="6408" max="6408" width="8.140625" style="35" bestFit="1" customWidth="1"/>
    <col min="6409" max="6409" width="20.85546875" style="35" customWidth="1"/>
    <col min="6410" max="6410" width="8.140625" style="35" bestFit="1" customWidth="1"/>
    <col min="6411" max="6411" width="21" style="35" customWidth="1"/>
    <col min="6412" max="6412" width="13.5703125" style="35" customWidth="1"/>
    <col min="6413" max="6658" width="9.140625" style="35"/>
    <col min="6659" max="6659" width="4.85546875" style="35" customWidth="1"/>
    <col min="6660" max="6660" width="49.42578125" style="35" customWidth="1"/>
    <col min="6661" max="6662" width="10.28515625" style="35" customWidth="1"/>
    <col min="6663" max="6663" width="20.7109375" style="35" customWidth="1"/>
    <col min="6664" max="6664" width="8.140625" style="35" bestFit="1" customWidth="1"/>
    <col min="6665" max="6665" width="20.85546875" style="35" customWidth="1"/>
    <col min="6666" max="6666" width="8.140625" style="35" bestFit="1" customWidth="1"/>
    <col min="6667" max="6667" width="21" style="35" customWidth="1"/>
    <col min="6668" max="6668" width="13.5703125" style="35" customWidth="1"/>
    <col min="6669" max="6914" width="9.140625" style="35"/>
    <col min="6915" max="6915" width="4.85546875" style="35" customWidth="1"/>
    <col min="6916" max="6916" width="49.42578125" style="35" customWidth="1"/>
    <col min="6917" max="6918" width="10.28515625" style="35" customWidth="1"/>
    <col min="6919" max="6919" width="20.7109375" style="35" customWidth="1"/>
    <col min="6920" max="6920" width="8.140625" style="35" bestFit="1" customWidth="1"/>
    <col min="6921" max="6921" width="20.85546875" style="35" customWidth="1"/>
    <col min="6922" max="6922" width="8.140625" style="35" bestFit="1" customWidth="1"/>
    <col min="6923" max="6923" width="21" style="35" customWidth="1"/>
    <col min="6924" max="6924" width="13.5703125" style="35" customWidth="1"/>
    <col min="6925" max="7170" width="9.140625" style="35"/>
    <col min="7171" max="7171" width="4.85546875" style="35" customWidth="1"/>
    <col min="7172" max="7172" width="49.42578125" style="35" customWidth="1"/>
    <col min="7173" max="7174" width="10.28515625" style="35" customWidth="1"/>
    <col min="7175" max="7175" width="20.7109375" style="35" customWidth="1"/>
    <col min="7176" max="7176" width="8.140625" style="35" bestFit="1" customWidth="1"/>
    <col min="7177" max="7177" width="20.85546875" style="35" customWidth="1"/>
    <col min="7178" max="7178" width="8.140625" style="35" bestFit="1" customWidth="1"/>
    <col min="7179" max="7179" width="21" style="35" customWidth="1"/>
    <col min="7180" max="7180" width="13.5703125" style="35" customWidth="1"/>
    <col min="7181" max="7426" width="9.140625" style="35"/>
    <col min="7427" max="7427" width="4.85546875" style="35" customWidth="1"/>
    <col min="7428" max="7428" width="49.42578125" style="35" customWidth="1"/>
    <col min="7429" max="7430" width="10.28515625" style="35" customWidth="1"/>
    <col min="7431" max="7431" width="20.7109375" style="35" customWidth="1"/>
    <col min="7432" max="7432" width="8.140625" style="35" bestFit="1" customWidth="1"/>
    <col min="7433" max="7433" width="20.85546875" style="35" customWidth="1"/>
    <col min="7434" max="7434" width="8.140625" style="35" bestFit="1" customWidth="1"/>
    <col min="7435" max="7435" width="21" style="35" customWidth="1"/>
    <col min="7436" max="7436" width="13.5703125" style="35" customWidth="1"/>
    <col min="7437" max="7682" width="9.140625" style="35"/>
    <col min="7683" max="7683" width="4.85546875" style="35" customWidth="1"/>
    <col min="7684" max="7684" width="49.42578125" style="35" customWidth="1"/>
    <col min="7685" max="7686" width="10.28515625" style="35" customWidth="1"/>
    <col min="7687" max="7687" width="20.7109375" style="35" customWidth="1"/>
    <col min="7688" max="7688" width="8.140625" style="35" bestFit="1" customWidth="1"/>
    <col min="7689" max="7689" width="20.85546875" style="35" customWidth="1"/>
    <col min="7690" max="7690" width="8.140625" style="35" bestFit="1" customWidth="1"/>
    <col min="7691" max="7691" width="21" style="35" customWidth="1"/>
    <col min="7692" max="7692" width="13.5703125" style="35" customWidth="1"/>
    <col min="7693" max="7938" width="9.140625" style="35"/>
    <col min="7939" max="7939" width="4.85546875" style="35" customWidth="1"/>
    <col min="7940" max="7940" width="49.42578125" style="35" customWidth="1"/>
    <col min="7941" max="7942" width="10.28515625" style="35" customWidth="1"/>
    <col min="7943" max="7943" width="20.7109375" style="35" customWidth="1"/>
    <col min="7944" max="7944" width="8.140625" style="35" bestFit="1" customWidth="1"/>
    <col min="7945" max="7945" width="20.85546875" style="35" customWidth="1"/>
    <col min="7946" max="7946" width="8.140625" style="35" bestFit="1" customWidth="1"/>
    <col min="7947" max="7947" width="21" style="35" customWidth="1"/>
    <col min="7948" max="7948" width="13.5703125" style="35" customWidth="1"/>
    <col min="7949" max="8194" width="9.140625" style="35"/>
    <col min="8195" max="8195" width="4.85546875" style="35" customWidth="1"/>
    <col min="8196" max="8196" width="49.42578125" style="35" customWidth="1"/>
    <col min="8197" max="8198" width="10.28515625" style="35" customWidth="1"/>
    <col min="8199" max="8199" width="20.7109375" style="35" customWidth="1"/>
    <col min="8200" max="8200" width="8.140625" style="35" bestFit="1" customWidth="1"/>
    <col min="8201" max="8201" width="20.85546875" style="35" customWidth="1"/>
    <col min="8202" max="8202" width="8.140625" style="35" bestFit="1" customWidth="1"/>
    <col min="8203" max="8203" width="21" style="35" customWidth="1"/>
    <col min="8204" max="8204" width="13.5703125" style="35" customWidth="1"/>
    <col min="8205" max="8450" width="9.140625" style="35"/>
    <col min="8451" max="8451" width="4.85546875" style="35" customWidth="1"/>
    <col min="8452" max="8452" width="49.42578125" style="35" customWidth="1"/>
    <col min="8453" max="8454" width="10.28515625" style="35" customWidth="1"/>
    <col min="8455" max="8455" width="20.7109375" style="35" customWidth="1"/>
    <col min="8456" max="8456" width="8.140625" style="35" bestFit="1" customWidth="1"/>
    <col min="8457" max="8457" width="20.85546875" style="35" customWidth="1"/>
    <col min="8458" max="8458" width="8.140625" style="35" bestFit="1" customWidth="1"/>
    <col min="8459" max="8459" width="21" style="35" customWidth="1"/>
    <col min="8460" max="8460" width="13.5703125" style="35" customWidth="1"/>
    <col min="8461" max="8706" width="9.140625" style="35"/>
    <col min="8707" max="8707" width="4.85546875" style="35" customWidth="1"/>
    <col min="8708" max="8708" width="49.42578125" style="35" customWidth="1"/>
    <col min="8709" max="8710" width="10.28515625" style="35" customWidth="1"/>
    <col min="8711" max="8711" width="20.7109375" style="35" customWidth="1"/>
    <col min="8712" max="8712" width="8.140625" style="35" bestFit="1" customWidth="1"/>
    <col min="8713" max="8713" width="20.85546875" style="35" customWidth="1"/>
    <col min="8714" max="8714" width="8.140625" style="35" bestFit="1" customWidth="1"/>
    <col min="8715" max="8715" width="21" style="35" customWidth="1"/>
    <col min="8716" max="8716" width="13.5703125" style="35" customWidth="1"/>
    <col min="8717" max="8962" width="9.140625" style="35"/>
    <col min="8963" max="8963" width="4.85546875" style="35" customWidth="1"/>
    <col min="8964" max="8964" width="49.42578125" style="35" customWidth="1"/>
    <col min="8965" max="8966" width="10.28515625" style="35" customWidth="1"/>
    <col min="8967" max="8967" width="20.7109375" style="35" customWidth="1"/>
    <col min="8968" max="8968" width="8.140625" style="35" bestFit="1" customWidth="1"/>
    <col min="8969" max="8969" width="20.85546875" style="35" customWidth="1"/>
    <col min="8970" max="8970" width="8.140625" style="35" bestFit="1" customWidth="1"/>
    <col min="8971" max="8971" width="21" style="35" customWidth="1"/>
    <col min="8972" max="8972" width="13.5703125" style="35" customWidth="1"/>
    <col min="8973" max="9218" width="9.140625" style="35"/>
    <col min="9219" max="9219" width="4.85546875" style="35" customWidth="1"/>
    <col min="9220" max="9220" width="49.42578125" style="35" customWidth="1"/>
    <col min="9221" max="9222" width="10.28515625" style="35" customWidth="1"/>
    <col min="9223" max="9223" width="20.7109375" style="35" customWidth="1"/>
    <col min="9224" max="9224" width="8.140625" style="35" bestFit="1" customWidth="1"/>
    <col min="9225" max="9225" width="20.85546875" style="35" customWidth="1"/>
    <col min="9226" max="9226" width="8.140625" style="35" bestFit="1" customWidth="1"/>
    <col min="9227" max="9227" width="21" style="35" customWidth="1"/>
    <col min="9228" max="9228" width="13.5703125" style="35" customWidth="1"/>
    <col min="9229" max="9474" width="9.140625" style="35"/>
    <col min="9475" max="9475" width="4.85546875" style="35" customWidth="1"/>
    <col min="9476" max="9476" width="49.42578125" style="35" customWidth="1"/>
    <col min="9477" max="9478" width="10.28515625" style="35" customWidth="1"/>
    <col min="9479" max="9479" width="20.7109375" style="35" customWidth="1"/>
    <col min="9480" max="9480" width="8.140625" style="35" bestFit="1" customWidth="1"/>
    <col min="9481" max="9481" width="20.85546875" style="35" customWidth="1"/>
    <col min="9482" max="9482" width="8.140625" style="35" bestFit="1" customWidth="1"/>
    <col min="9483" max="9483" width="21" style="35" customWidth="1"/>
    <col min="9484" max="9484" width="13.5703125" style="35" customWidth="1"/>
    <col min="9485" max="9730" width="9.140625" style="35"/>
    <col min="9731" max="9731" width="4.85546875" style="35" customWidth="1"/>
    <col min="9732" max="9732" width="49.42578125" style="35" customWidth="1"/>
    <col min="9733" max="9734" width="10.28515625" style="35" customWidth="1"/>
    <col min="9735" max="9735" width="20.7109375" style="35" customWidth="1"/>
    <col min="9736" max="9736" width="8.140625" style="35" bestFit="1" customWidth="1"/>
    <col min="9737" max="9737" width="20.85546875" style="35" customWidth="1"/>
    <col min="9738" max="9738" width="8.140625" style="35" bestFit="1" customWidth="1"/>
    <col min="9739" max="9739" width="21" style="35" customWidth="1"/>
    <col min="9740" max="9740" width="13.5703125" style="35" customWidth="1"/>
    <col min="9741" max="9986" width="9.140625" style="35"/>
    <col min="9987" max="9987" width="4.85546875" style="35" customWidth="1"/>
    <col min="9988" max="9988" width="49.42578125" style="35" customWidth="1"/>
    <col min="9989" max="9990" width="10.28515625" style="35" customWidth="1"/>
    <col min="9991" max="9991" width="20.7109375" style="35" customWidth="1"/>
    <col min="9992" max="9992" width="8.140625" style="35" bestFit="1" customWidth="1"/>
    <col min="9993" max="9993" width="20.85546875" style="35" customWidth="1"/>
    <col min="9994" max="9994" width="8.140625" style="35" bestFit="1" customWidth="1"/>
    <col min="9995" max="9995" width="21" style="35" customWidth="1"/>
    <col min="9996" max="9996" width="13.5703125" style="35" customWidth="1"/>
    <col min="9997" max="10242" width="9.140625" style="35"/>
    <col min="10243" max="10243" width="4.85546875" style="35" customWidth="1"/>
    <col min="10244" max="10244" width="49.42578125" style="35" customWidth="1"/>
    <col min="10245" max="10246" width="10.28515625" style="35" customWidth="1"/>
    <col min="10247" max="10247" width="20.7109375" style="35" customWidth="1"/>
    <col min="10248" max="10248" width="8.140625" style="35" bestFit="1" customWidth="1"/>
    <col min="10249" max="10249" width="20.85546875" style="35" customWidth="1"/>
    <col min="10250" max="10250" width="8.140625" style="35" bestFit="1" customWidth="1"/>
    <col min="10251" max="10251" width="21" style="35" customWidth="1"/>
    <col min="10252" max="10252" width="13.5703125" style="35" customWidth="1"/>
    <col min="10253" max="10498" width="9.140625" style="35"/>
    <col min="10499" max="10499" width="4.85546875" style="35" customWidth="1"/>
    <col min="10500" max="10500" width="49.42578125" style="35" customWidth="1"/>
    <col min="10501" max="10502" width="10.28515625" style="35" customWidth="1"/>
    <col min="10503" max="10503" width="20.7109375" style="35" customWidth="1"/>
    <col min="10504" max="10504" width="8.140625" style="35" bestFit="1" customWidth="1"/>
    <col min="10505" max="10505" width="20.85546875" style="35" customWidth="1"/>
    <col min="10506" max="10506" width="8.140625" style="35" bestFit="1" customWidth="1"/>
    <col min="10507" max="10507" width="21" style="35" customWidth="1"/>
    <col min="10508" max="10508" width="13.5703125" style="35" customWidth="1"/>
    <col min="10509" max="10754" width="9.140625" style="35"/>
    <col min="10755" max="10755" width="4.85546875" style="35" customWidth="1"/>
    <col min="10756" max="10756" width="49.42578125" style="35" customWidth="1"/>
    <col min="10757" max="10758" width="10.28515625" style="35" customWidth="1"/>
    <col min="10759" max="10759" width="20.7109375" style="35" customWidth="1"/>
    <col min="10760" max="10760" width="8.140625" style="35" bestFit="1" customWidth="1"/>
    <col min="10761" max="10761" width="20.85546875" style="35" customWidth="1"/>
    <col min="10762" max="10762" width="8.140625" style="35" bestFit="1" customWidth="1"/>
    <col min="10763" max="10763" width="21" style="35" customWidth="1"/>
    <col min="10764" max="10764" width="13.5703125" style="35" customWidth="1"/>
    <col min="10765" max="11010" width="9.140625" style="35"/>
    <col min="11011" max="11011" width="4.85546875" style="35" customWidth="1"/>
    <col min="11012" max="11012" width="49.42578125" style="35" customWidth="1"/>
    <col min="11013" max="11014" width="10.28515625" style="35" customWidth="1"/>
    <col min="11015" max="11015" width="20.7109375" style="35" customWidth="1"/>
    <col min="11016" max="11016" width="8.140625" style="35" bestFit="1" customWidth="1"/>
    <col min="11017" max="11017" width="20.85546875" style="35" customWidth="1"/>
    <col min="11018" max="11018" width="8.140625" style="35" bestFit="1" customWidth="1"/>
    <col min="11019" max="11019" width="21" style="35" customWidth="1"/>
    <col min="11020" max="11020" width="13.5703125" style="35" customWidth="1"/>
    <col min="11021" max="11266" width="9.140625" style="35"/>
    <col min="11267" max="11267" width="4.85546875" style="35" customWidth="1"/>
    <col min="11268" max="11268" width="49.42578125" style="35" customWidth="1"/>
    <col min="11269" max="11270" width="10.28515625" style="35" customWidth="1"/>
    <col min="11271" max="11271" width="20.7109375" style="35" customWidth="1"/>
    <col min="11272" max="11272" width="8.140625" style="35" bestFit="1" customWidth="1"/>
    <col min="11273" max="11273" width="20.85546875" style="35" customWidth="1"/>
    <col min="11274" max="11274" width="8.140625" style="35" bestFit="1" customWidth="1"/>
    <col min="11275" max="11275" width="21" style="35" customWidth="1"/>
    <col min="11276" max="11276" width="13.5703125" style="35" customWidth="1"/>
    <col min="11277" max="11522" width="9.140625" style="35"/>
    <col min="11523" max="11523" width="4.85546875" style="35" customWidth="1"/>
    <col min="11524" max="11524" width="49.42578125" style="35" customWidth="1"/>
    <col min="11525" max="11526" width="10.28515625" style="35" customWidth="1"/>
    <col min="11527" max="11527" width="20.7109375" style="35" customWidth="1"/>
    <col min="11528" max="11528" width="8.140625" style="35" bestFit="1" customWidth="1"/>
    <col min="11529" max="11529" width="20.85546875" style="35" customWidth="1"/>
    <col min="11530" max="11530" width="8.140625" style="35" bestFit="1" customWidth="1"/>
    <col min="11531" max="11531" width="21" style="35" customWidth="1"/>
    <col min="11532" max="11532" width="13.5703125" style="35" customWidth="1"/>
    <col min="11533" max="11778" width="9.140625" style="35"/>
    <col min="11779" max="11779" width="4.85546875" style="35" customWidth="1"/>
    <col min="11780" max="11780" width="49.42578125" style="35" customWidth="1"/>
    <col min="11781" max="11782" width="10.28515625" style="35" customWidth="1"/>
    <col min="11783" max="11783" width="20.7109375" style="35" customWidth="1"/>
    <col min="11784" max="11784" width="8.140625" style="35" bestFit="1" customWidth="1"/>
    <col min="11785" max="11785" width="20.85546875" style="35" customWidth="1"/>
    <col min="11786" max="11786" width="8.140625" style="35" bestFit="1" customWidth="1"/>
    <col min="11787" max="11787" width="21" style="35" customWidth="1"/>
    <col min="11788" max="11788" width="13.5703125" style="35" customWidth="1"/>
    <col min="11789" max="12034" width="9.140625" style="35"/>
    <col min="12035" max="12035" width="4.85546875" style="35" customWidth="1"/>
    <col min="12036" max="12036" width="49.42578125" style="35" customWidth="1"/>
    <col min="12037" max="12038" width="10.28515625" style="35" customWidth="1"/>
    <col min="12039" max="12039" width="20.7109375" style="35" customWidth="1"/>
    <col min="12040" max="12040" width="8.140625" style="35" bestFit="1" customWidth="1"/>
    <col min="12041" max="12041" width="20.85546875" style="35" customWidth="1"/>
    <col min="12042" max="12042" width="8.140625" style="35" bestFit="1" customWidth="1"/>
    <col min="12043" max="12043" width="21" style="35" customWidth="1"/>
    <col min="12044" max="12044" width="13.5703125" style="35" customWidth="1"/>
    <col min="12045" max="12290" width="9.140625" style="35"/>
    <col min="12291" max="12291" width="4.85546875" style="35" customWidth="1"/>
    <col min="12292" max="12292" width="49.42578125" style="35" customWidth="1"/>
    <col min="12293" max="12294" width="10.28515625" style="35" customWidth="1"/>
    <col min="12295" max="12295" width="20.7109375" style="35" customWidth="1"/>
    <col min="12296" max="12296" width="8.140625" style="35" bestFit="1" customWidth="1"/>
    <col min="12297" max="12297" width="20.85546875" style="35" customWidth="1"/>
    <col min="12298" max="12298" width="8.140625" style="35" bestFit="1" customWidth="1"/>
    <col min="12299" max="12299" width="21" style="35" customWidth="1"/>
    <col min="12300" max="12300" width="13.5703125" style="35" customWidth="1"/>
    <col min="12301" max="12546" width="9.140625" style="35"/>
    <col min="12547" max="12547" width="4.85546875" style="35" customWidth="1"/>
    <col min="12548" max="12548" width="49.42578125" style="35" customWidth="1"/>
    <col min="12549" max="12550" width="10.28515625" style="35" customWidth="1"/>
    <col min="12551" max="12551" width="20.7109375" style="35" customWidth="1"/>
    <col min="12552" max="12552" width="8.140625" style="35" bestFit="1" customWidth="1"/>
    <col min="12553" max="12553" width="20.85546875" style="35" customWidth="1"/>
    <col min="12554" max="12554" width="8.140625" style="35" bestFit="1" customWidth="1"/>
    <col min="12555" max="12555" width="21" style="35" customWidth="1"/>
    <col min="12556" max="12556" width="13.5703125" style="35" customWidth="1"/>
    <col min="12557" max="12802" width="9.140625" style="35"/>
    <col min="12803" max="12803" width="4.85546875" style="35" customWidth="1"/>
    <col min="12804" max="12804" width="49.42578125" style="35" customWidth="1"/>
    <col min="12805" max="12806" width="10.28515625" style="35" customWidth="1"/>
    <col min="12807" max="12807" width="20.7109375" style="35" customWidth="1"/>
    <col min="12808" max="12808" width="8.140625" style="35" bestFit="1" customWidth="1"/>
    <col min="12809" max="12809" width="20.85546875" style="35" customWidth="1"/>
    <col min="12810" max="12810" width="8.140625" style="35" bestFit="1" customWidth="1"/>
    <col min="12811" max="12811" width="21" style="35" customWidth="1"/>
    <col min="12812" max="12812" width="13.5703125" style="35" customWidth="1"/>
    <col min="12813" max="13058" width="9.140625" style="35"/>
    <col min="13059" max="13059" width="4.85546875" style="35" customWidth="1"/>
    <col min="13060" max="13060" width="49.42578125" style="35" customWidth="1"/>
    <col min="13061" max="13062" width="10.28515625" style="35" customWidth="1"/>
    <col min="13063" max="13063" width="20.7109375" style="35" customWidth="1"/>
    <col min="13064" max="13064" width="8.140625" style="35" bestFit="1" customWidth="1"/>
    <col min="13065" max="13065" width="20.85546875" style="35" customWidth="1"/>
    <col min="13066" max="13066" width="8.140625" style="35" bestFit="1" customWidth="1"/>
    <col min="13067" max="13067" width="21" style="35" customWidth="1"/>
    <col min="13068" max="13068" width="13.5703125" style="35" customWidth="1"/>
    <col min="13069" max="13314" width="9.140625" style="35"/>
    <col min="13315" max="13315" width="4.85546875" style="35" customWidth="1"/>
    <col min="13316" max="13316" width="49.42578125" style="35" customWidth="1"/>
    <col min="13317" max="13318" width="10.28515625" style="35" customWidth="1"/>
    <col min="13319" max="13319" width="20.7109375" style="35" customWidth="1"/>
    <col min="13320" max="13320" width="8.140625" style="35" bestFit="1" customWidth="1"/>
    <col min="13321" max="13321" width="20.85546875" style="35" customWidth="1"/>
    <col min="13322" max="13322" width="8.140625" style="35" bestFit="1" customWidth="1"/>
    <col min="13323" max="13323" width="21" style="35" customWidth="1"/>
    <col min="13324" max="13324" width="13.5703125" style="35" customWidth="1"/>
    <col min="13325" max="13570" width="9.140625" style="35"/>
    <col min="13571" max="13571" width="4.85546875" style="35" customWidth="1"/>
    <col min="13572" max="13572" width="49.42578125" style="35" customWidth="1"/>
    <col min="13573" max="13574" width="10.28515625" style="35" customWidth="1"/>
    <col min="13575" max="13575" width="20.7109375" style="35" customWidth="1"/>
    <col min="13576" max="13576" width="8.140625" style="35" bestFit="1" customWidth="1"/>
    <col min="13577" max="13577" width="20.85546875" style="35" customWidth="1"/>
    <col min="13578" max="13578" width="8.140625" style="35" bestFit="1" customWidth="1"/>
    <col min="13579" max="13579" width="21" style="35" customWidth="1"/>
    <col min="13580" max="13580" width="13.5703125" style="35" customWidth="1"/>
    <col min="13581" max="13826" width="9.140625" style="35"/>
    <col min="13827" max="13827" width="4.85546875" style="35" customWidth="1"/>
    <col min="13828" max="13828" width="49.42578125" style="35" customWidth="1"/>
    <col min="13829" max="13830" width="10.28515625" style="35" customWidth="1"/>
    <col min="13831" max="13831" width="20.7109375" style="35" customWidth="1"/>
    <col min="13832" max="13832" width="8.140625" style="35" bestFit="1" customWidth="1"/>
    <col min="13833" max="13833" width="20.85546875" style="35" customWidth="1"/>
    <col min="13834" max="13834" width="8.140625" style="35" bestFit="1" customWidth="1"/>
    <col min="13835" max="13835" width="21" style="35" customWidth="1"/>
    <col min="13836" max="13836" width="13.5703125" style="35" customWidth="1"/>
    <col min="13837" max="14082" width="9.140625" style="35"/>
    <col min="14083" max="14083" width="4.85546875" style="35" customWidth="1"/>
    <col min="14084" max="14084" width="49.42578125" style="35" customWidth="1"/>
    <col min="14085" max="14086" width="10.28515625" style="35" customWidth="1"/>
    <col min="14087" max="14087" width="20.7109375" style="35" customWidth="1"/>
    <col min="14088" max="14088" width="8.140625" style="35" bestFit="1" customWidth="1"/>
    <col min="14089" max="14089" width="20.85546875" style="35" customWidth="1"/>
    <col min="14090" max="14090" width="8.140625" style="35" bestFit="1" customWidth="1"/>
    <col min="14091" max="14091" width="21" style="35" customWidth="1"/>
    <col min="14092" max="14092" width="13.5703125" style="35" customWidth="1"/>
    <col min="14093" max="14338" width="9.140625" style="35"/>
    <col min="14339" max="14339" width="4.85546875" style="35" customWidth="1"/>
    <col min="14340" max="14340" width="49.42578125" style="35" customWidth="1"/>
    <col min="14341" max="14342" width="10.28515625" style="35" customWidth="1"/>
    <col min="14343" max="14343" width="20.7109375" style="35" customWidth="1"/>
    <col min="14344" max="14344" width="8.140625" style="35" bestFit="1" customWidth="1"/>
    <col min="14345" max="14345" width="20.85546875" style="35" customWidth="1"/>
    <col min="14346" max="14346" width="8.140625" style="35" bestFit="1" customWidth="1"/>
    <col min="14347" max="14347" width="21" style="35" customWidth="1"/>
    <col min="14348" max="14348" width="13.5703125" style="35" customWidth="1"/>
    <col min="14349" max="14594" width="9.140625" style="35"/>
    <col min="14595" max="14595" width="4.85546875" style="35" customWidth="1"/>
    <col min="14596" max="14596" width="49.42578125" style="35" customWidth="1"/>
    <col min="14597" max="14598" width="10.28515625" style="35" customWidth="1"/>
    <col min="14599" max="14599" width="20.7109375" style="35" customWidth="1"/>
    <col min="14600" max="14600" width="8.140625" style="35" bestFit="1" customWidth="1"/>
    <col min="14601" max="14601" width="20.85546875" style="35" customWidth="1"/>
    <col min="14602" max="14602" width="8.140625" style="35" bestFit="1" customWidth="1"/>
    <col min="14603" max="14603" width="21" style="35" customWidth="1"/>
    <col min="14604" max="14604" width="13.5703125" style="35" customWidth="1"/>
    <col min="14605" max="14850" width="9.140625" style="35"/>
    <col min="14851" max="14851" width="4.85546875" style="35" customWidth="1"/>
    <col min="14852" max="14852" width="49.42578125" style="35" customWidth="1"/>
    <col min="14853" max="14854" width="10.28515625" style="35" customWidth="1"/>
    <col min="14855" max="14855" width="20.7109375" style="35" customWidth="1"/>
    <col min="14856" max="14856" width="8.140625" style="35" bestFit="1" customWidth="1"/>
    <col min="14857" max="14857" width="20.85546875" style="35" customWidth="1"/>
    <col min="14858" max="14858" width="8.140625" style="35" bestFit="1" customWidth="1"/>
    <col min="14859" max="14859" width="21" style="35" customWidth="1"/>
    <col min="14860" max="14860" width="13.5703125" style="35" customWidth="1"/>
    <col min="14861" max="15106" width="9.140625" style="35"/>
    <col min="15107" max="15107" width="4.85546875" style="35" customWidth="1"/>
    <col min="15108" max="15108" width="49.42578125" style="35" customWidth="1"/>
    <col min="15109" max="15110" width="10.28515625" style="35" customWidth="1"/>
    <col min="15111" max="15111" width="20.7109375" style="35" customWidth="1"/>
    <col min="15112" max="15112" width="8.140625" style="35" bestFit="1" customWidth="1"/>
    <col min="15113" max="15113" width="20.85546875" style="35" customWidth="1"/>
    <col min="15114" max="15114" width="8.140625" style="35" bestFit="1" customWidth="1"/>
    <col min="15115" max="15115" width="21" style="35" customWidth="1"/>
    <col min="15116" max="15116" width="13.5703125" style="35" customWidth="1"/>
    <col min="15117" max="15362" width="9.140625" style="35"/>
    <col min="15363" max="15363" width="4.85546875" style="35" customWidth="1"/>
    <col min="15364" max="15364" width="49.42578125" style="35" customWidth="1"/>
    <col min="15365" max="15366" width="10.28515625" style="35" customWidth="1"/>
    <col min="15367" max="15367" width="20.7109375" style="35" customWidth="1"/>
    <col min="15368" max="15368" width="8.140625" style="35" bestFit="1" customWidth="1"/>
    <col min="15369" max="15369" width="20.85546875" style="35" customWidth="1"/>
    <col min="15370" max="15370" width="8.140625" style="35" bestFit="1" customWidth="1"/>
    <col min="15371" max="15371" width="21" style="35" customWidth="1"/>
    <col min="15372" max="15372" width="13.5703125" style="35" customWidth="1"/>
    <col min="15373" max="15618" width="9.140625" style="35"/>
    <col min="15619" max="15619" width="4.85546875" style="35" customWidth="1"/>
    <col min="15620" max="15620" width="49.42578125" style="35" customWidth="1"/>
    <col min="15621" max="15622" width="10.28515625" style="35" customWidth="1"/>
    <col min="15623" max="15623" width="20.7109375" style="35" customWidth="1"/>
    <col min="15624" max="15624" width="8.140625" style="35" bestFit="1" customWidth="1"/>
    <col min="15625" max="15625" width="20.85546875" style="35" customWidth="1"/>
    <col min="15626" max="15626" width="8.140625" style="35" bestFit="1" customWidth="1"/>
    <col min="15627" max="15627" width="21" style="35" customWidth="1"/>
    <col min="15628" max="15628" width="13.5703125" style="35" customWidth="1"/>
    <col min="15629" max="15874" width="9.140625" style="35"/>
    <col min="15875" max="15875" width="4.85546875" style="35" customWidth="1"/>
    <col min="15876" max="15876" width="49.42578125" style="35" customWidth="1"/>
    <col min="15877" max="15878" width="10.28515625" style="35" customWidth="1"/>
    <col min="15879" max="15879" width="20.7109375" style="35" customWidth="1"/>
    <col min="15880" max="15880" width="8.140625" style="35" bestFit="1" customWidth="1"/>
    <col min="15881" max="15881" width="20.85546875" style="35" customWidth="1"/>
    <col min="15882" max="15882" width="8.140625" style="35" bestFit="1" customWidth="1"/>
    <col min="15883" max="15883" width="21" style="35" customWidth="1"/>
    <col min="15884" max="15884" width="13.5703125" style="35" customWidth="1"/>
    <col min="15885" max="16130" width="9.140625" style="35"/>
    <col min="16131" max="16131" width="4.85546875" style="35" customWidth="1"/>
    <col min="16132" max="16132" width="49.42578125" style="35" customWidth="1"/>
    <col min="16133" max="16134" width="10.28515625" style="35" customWidth="1"/>
    <col min="16135" max="16135" width="20.7109375" style="35" customWidth="1"/>
    <col min="16136" max="16136" width="8.140625" style="35" bestFit="1" customWidth="1"/>
    <col min="16137" max="16137" width="20.85546875" style="35" customWidth="1"/>
    <col min="16138" max="16138" width="8.140625" style="35" bestFit="1" customWidth="1"/>
    <col min="16139" max="16139" width="21" style="35" customWidth="1"/>
    <col min="16140" max="16140" width="13.5703125" style="35" customWidth="1"/>
    <col min="16141" max="16384" width="9.140625" style="35"/>
  </cols>
  <sheetData>
    <row r="1" spans="1:15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5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5" s="6" customFormat="1" ht="33.75" customHeight="1" thickBot="1" x14ac:dyDescent="0.35">
      <c r="A3" s="4"/>
      <c r="B3" s="185" t="s">
        <v>115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5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</row>
    <row r="5" spans="1:15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5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5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5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5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3701.3900000000003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5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5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5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1135.05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5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5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2566.34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5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203.88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203.88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SUM(F25:F27)</f>
        <v>26055.158920000002</v>
      </c>
      <c r="G22" s="116"/>
      <c r="H22" s="116"/>
      <c r="I22" s="51">
        <f>SUM(I25:I27)</f>
        <v>20462.8</v>
      </c>
      <c r="J22" s="51"/>
      <c r="K22" s="116"/>
      <c r="L22" s="51">
        <f>SUM(L25:L27)</f>
        <v>26969</v>
      </c>
      <c r="M22" s="51">
        <f>J22-G22</f>
        <v>0</v>
      </c>
      <c r="N22" s="116"/>
      <c r="O22" s="51">
        <f t="shared" si="1"/>
        <v>6506.2000000000007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25470.400000000001</v>
      </c>
      <c r="G25" s="52"/>
      <c r="H25" s="52"/>
      <c r="I25" s="52">
        <v>19662.8</v>
      </c>
      <c r="J25" s="52"/>
      <c r="K25" s="52"/>
      <c r="L25" s="52">
        <v>24320</v>
      </c>
      <c r="M25" s="52">
        <f>J25-G25</f>
        <v>0</v>
      </c>
      <c r="N25" s="52"/>
      <c r="O25" s="52">
        <f t="shared" ref="O25:O27" si="2">L25-I25</f>
        <v>4657.2000000000007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584.75891999999999</v>
      </c>
      <c r="G26" s="52"/>
      <c r="H26" s="52"/>
      <c r="I26" s="52">
        <v>800</v>
      </c>
      <c r="J26" s="52"/>
      <c r="K26" s="52"/>
      <c r="L26" s="52">
        <v>2649</v>
      </c>
      <c r="M26" s="52">
        <f>J26-G26</f>
        <v>0</v>
      </c>
      <c r="N26" s="52"/>
      <c r="O26" s="52">
        <f t="shared" si="2"/>
        <v>1849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>J27-G27</f>
        <v>0</v>
      </c>
      <c r="N27" s="52"/>
      <c r="O27" s="52">
        <f t="shared" si="2"/>
        <v>0</v>
      </c>
    </row>
    <row r="28" spans="1:15" s="24" customFormat="1" ht="23.25" customHeight="1" x14ac:dyDescent="0.25">
      <c r="A28" s="20">
        <v>4</v>
      </c>
      <c r="B28" s="21" t="s">
        <v>16</v>
      </c>
      <c r="C28" s="22">
        <v>4231</v>
      </c>
      <c r="D28" s="116"/>
      <c r="E28" s="116"/>
      <c r="F28" s="51">
        <f>SUM(F31:F33)</f>
        <v>6416.32</v>
      </c>
      <c r="G28" s="116"/>
      <c r="H28" s="116"/>
      <c r="I28" s="51">
        <f>SUM(I31:I33)</f>
        <v>1670.1</v>
      </c>
      <c r="J28" s="51"/>
      <c r="K28" s="116"/>
      <c r="L28" s="51">
        <f>SUM(L31:L33)</f>
        <v>6250</v>
      </c>
      <c r="M28" s="51">
        <f>J28-G28</f>
        <v>0</v>
      </c>
      <c r="N28" s="116"/>
      <c r="O28" s="51">
        <f t="shared" ref="O28" si="3">L28-I28</f>
        <v>4579.8999999999996</v>
      </c>
    </row>
    <row r="29" spans="1:15" s="29" customFormat="1" x14ac:dyDescent="0.25">
      <c r="A29" s="32"/>
      <c r="B29" s="26" t="s">
        <v>10</v>
      </c>
      <c r="C29" s="25"/>
      <c r="D29" s="52"/>
      <c r="E29" s="52"/>
      <c r="F29" s="52"/>
      <c r="G29" s="52"/>
      <c r="H29" s="52"/>
      <c r="I29" s="52"/>
      <c r="J29" s="52"/>
      <c r="K29" s="52"/>
      <c r="L29" s="57"/>
      <c r="M29" s="57"/>
      <c r="N29" s="52"/>
      <c r="O29" s="57"/>
    </row>
    <row r="30" spans="1:15" s="29" customFormat="1" x14ac:dyDescent="0.25">
      <c r="A30" s="33"/>
      <c r="B30" s="30" t="s">
        <v>11</v>
      </c>
      <c r="C30" s="25"/>
      <c r="D30" s="52"/>
      <c r="E30" s="52"/>
      <c r="F30" s="52"/>
      <c r="G30" s="52"/>
      <c r="H30" s="52"/>
      <c r="I30" s="52"/>
      <c r="J30" s="52"/>
      <c r="K30" s="52"/>
      <c r="L30" s="57"/>
      <c r="M30" s="57"/>
      <c r="N30" s="52"/>
      <c r="O30" s="57"/>
    </row>
    <row r="31" spans="1:15" s="29" customFormat="1" x14ac:dyDescent="0.25">
      <c r="A31" s="25">
        <v>1</v>
      </c>
      <c r="B31" s="38" t="s">
        <v>16</v>
      </c>
      <c r="C31" s="25" t="s">
        <v>12</v>
      </c>
      <c r="D31" s="52"/>
      <c r="E31" s="52"/>
      <c r="F31" s="52">
        <v>6416.32</v>
      </c>
      <c r="G31" s="52"/>
      <c r="H31" s="52"/>
      <c r="I31" s="52">
        <v>1670.1</v>
      </c>
      <c r="J31" s="52"/>
      <c r="K31" s="52"/>
      <c r="L31" s="52">
        <v>6250</v>
      </c>
      <c r="M31" s="52">
        <f>J31-G31</f>
        <v>0</v>
      </c>
      <c r="N31" s="52"/>
      <c r="O31" s="52">
        <f t="shared" ref="O31:O33" si="4">L31-I31</f>
        <v>4579.8999999999996</v>
      </c>
    </row>
    <row r="32" spans="1:15" s="29" customFormat="1" x14ac:dyDescent="0.25">
      <c r="A32" s="25">
        <v>2</v>
      </c>
      <c r="B32" s="31"/>
      <c r="C32" s="25" t="s">
        <v>12</v>
      </c>
      <c r="D32" s="52"/>
      <c r="E32" s="52"/>
      <c r="F32" s="52"/>
      <c r="G32" s="52"/>
      <c r="H32" s="52"/>
      <c r="I32" s="52"/>
      <c r="J32" s="52"/>
      <c r="K32" s="52"/>
      <c r="L32" s="52"/>
      <c r="M32" s="52">
        <f>J32-G32</f>
        <v>0</v>
      </c>
      <c r="N32" s="52"/>
      <c r="O32" s="52">
        <f t="shared" si="4"/>
        <v>0</v>
      </c>
    </row>
    <row r="33" spans="1:15" s="29" customFormat="1" x14ac:dyDescent="0.25">
      <c r="A33" s="25">
        <v>3</v>
      </c>
      <c r="B33" s="31"/>
      <c r="C33" s="25" t="s">
        <v>12</v>
      </c>
      <c r="D33" s="52"/>
      <c r="E33" s="52"/>
      <c r="F33" s="52"/>
      <c r="G33" s="52"/>
      <c r="H33" s="52"/>
      <c r="I33" s="52"/>
      <c r="J33" s="52"/>
      <c r="K33" s="52"/>
      <c r="L33" s="52"/>
      <c r="M33" s="52">
        <f>J33-G33</f>
        <v>0</v>
      </c>
      <c r="N33" s="52"/>
      <c r="O33" s="52">
        <f t="shared" si="4"/>
        <v>0</v>
      </c>
    </row>
    <row r="34" spans="1:15" s="24" customFormat="1" ht="23.25" customHeight="1" x14ac:dyDescent="0.25">
      <c r="A34" s="20">
        <v>5</v>
      </c>
      <c r="B34" s="21" t="s">
        <v>24</v>
      </c>
      <c r="C34" s="22">
        <v>4235</v>
      </c>
      <c r="D34" s="116"/>
      <c r="E34" s="116"/>
      <c r="F34" s="51">
        <f>SUM(F37:F39)</f>
        <v>790</v>
      </c>
      <c r="G34" s="116"/>
      <c r="H34" s="116"/>
      <c r="I34" s="51">
        <f>SUM(I37:I39)</f>
        <v>160</v>
      </c>
      <c r="J34" s="51"/>
      <c r="K34" s="116"/>
      <c r="L34" s="51">
        <f>SUM(L37:L39)</f>
        <v>800</v>
      </c>
      <c r="M34" s="51">
        <f>J34-G34</f>
        <v>0</v>
      </c>
      <c r="N34" s="116"/>
      <c r="O34" s="51">
        <f t="shared" ref="O34" si="5">L34-I34</f>
        <v>640</v>
      </c>
    </row>
    <row r="35" spans="1:15" s="29" customFormat="1" x14ac:dyDescent="0.25">
      <c r="A35" s="32"/>
      <c r="B35" s="26" t="s">
        <v>10</v>
      </c>
      <c r="C35" s="25"/>
      <c r="D35" s="52"/>
      <c r="E35" s="52"/>
      <c r="F35" s="52"/>
      <c r="G35" s="52"/>
      <c r="H35" s="52"/>
      <c r="I35" s="52"/>
      <c r="J35" s="52"/>
      <c r="K35" s="52"/>
      <c r="L35" s="57"/>
      <c r="M35" s="57"/>
      <c r="N35" s="52"/>
      <c r="O35" s="57"/>
    </row>
    <row r="36" spans="1:15" s="29" customFormat="1" x14ac:dyDescent="0.25">
      <c r="A36" s="33"/>
      <c r="B36" s="30" t="s">
        <v>11</v>
      </c>
      <c r="C36" s="25"/>
      <c r="D36" s="52"/>
      <c r="E36" s="52"/>
      <c r="F36" s="52"/>
      <c r="G36" s="52"/>
      <c r="H36" s="52"/>
      <c r="I36" s="52"/>
      <c r="J36" s="52"/>
      <c r="K36" s="52"/>
      <c r="L36" s="57"/>
      <c r="M36" s="57"/>
      <c r="N36" s="52"/>
      <c r="O36" s="57"/>
    </row>
    <row r="37" spans="1:15" s="29" customFormat="1" x14ac:dyDescent="0.25">
      <c r="A37" s="25">
        <v>1</v>
      </c>
      <c r="B37" s="40" t="s">
        <v>24</v>
      </c>
      <c r="C37" s="25" t="s">
        <v>12</v>
      </c>
      <c r="D37" s="52"/>
      <c r="E37" s="52"/>
      <c r="F37" s="52">
        <v>790</v>
      </c>
      <c r="G37" s="52"/>
      <c r="H37" s="52"/>
      <c r="I37" s="52">
        <v>160</v>
      </c>
      <c r="J37" s="52"/>
      <c r="K37" s="52"/>
      <c r="L37" s="52">
        <v>800</v>
      </c>
      <c r="M37" s="52">
        <f>J37-G37</f>
        <v>0</v>
      </c>
      <c r="N37" s="52"/>
      <c r="O37" s="52">
        <f t="shared" ref="O37:O39" si="6">L37-I37</f>
        <v>640</v>
      </c>
    </row>
    <row r="38" spans="1:15" s="29" customFormat="1" x14ac:dyDescent="0.25">
      <c r="A38" s="25">
        <v>2</v>
      </c>
      <c r="B38" s="31"/>
      <c r="C38" s="25" t="s">
        <v>12</v>
      </c>
      <c r="D38" s="52"/>
      <c r="E38" s="52"/>
      <c r="F38" s="52"/>
      <c r="G38" s="52"/>
      <c r="H38" s="52"/>
      <c r="I38" s="52"/>
      <c r="J38" s="52"/>
      <c r="K38" s="52"/>
      <c r="L38" s="52"/>
      <c r="M38" s="52">
        <f>J38-G38</f>
        <v>0</v>
      </c>
      <c r="N38" s="52"/>
      <c r="O38" s="52">
        <f t="shared" si="6"/>
        <v>0</v>
      </c>
    </row>
    <row r="39" spans="1:15" s="29" customFormat="1" x14ac:dyDescent="0.25">
      <c r="A39" s="25">
        <v>3</v>
      </c>
      <c r="B39" s="31"/>
      <c r="C39" s="25" t="s">
        <v>12</v>
      </c>
      <c r="D39" s="52"/>
      <c r="E39" s="52"/>
      <c r="F39" s="52"/>
      <c r="G39" s="52"/>
      <c r="H39" s="52"/>
      <c r="I39" s="52"/>
      <c r="J39" s="52"/>
      <c r="K39" s="52"/>
      <c r="L39" s="52"/>
      <c r="M39" s="52">
        <f>J39-G39</f>
        <v>0</v>
      </c>
      <c r="N39" s="52"/>
      <c r="O39" s="52">
        <f t="shared" si="6"/>
        <v>0</v>
      </c>
    </row>
    <row r="40" spans="1:15" s="24" customFormat="1" ht="23.25" customHeight="1" x14ac:dyDescent="0.25">
      <c r="A40" s="20">
        <v>6</v>
      </c>
      <c r="B40" s="21" t="s">
        <v>22</v>
      </c>
      <c r="C40" s="22" t="s">
        <v>21</v>
      </c>
      <c r="D40" s="116"/>
      <c r="E40" s="116"/>
      <c r="F40" s="51">
        <f>SUM(F43:F51)</f>
        <v>0</v>
      </c>
      <c r="G40" s="116"/>
      <c r="H40" s="116"/>
      <c r="I40" s="51">
        <f>SUM(I43:I51)</f>
        <v>0</v>
      </c>
      <c r="J40" s="51"/>
      <c r="K40" s="116"/>
      <c r="L40" s="51">
        <f>SUM(L43:L51)</f>
        <v>0</v>
      </c>
      <c r="M40" s="51">
        <f>J40-G40</f>
        <v>0</v>
      </c>
      <c r="N40" s="116"/>
      <c r="O40" s="51">
        <f t="shared" ref="O40" si="7">L40-I40</f>
        <v>0</v>
      </c>
    </row>
    <row r="41" spans="1:15" s="29" customFormat="1" x14ac:dyDescent="0.25">
      <c r="A41" s="32"/>
      <c r="B41" s="26" t="s">
        <v>10</v>
      </c>
      <c r="C41" s="25"/>
      <c r="D41" s="52"/>
      <c r="E41" s="52"/>
      <c r="F41" s="52"/>
      <c r="G41" s="52"/>
      <c r="H41" s="52"/>
      <c r="I41" s="52"/>
      <c r="J41" s="52"/>
      <c r="K41" s="52"/>
      <c r="L41" s="57"/>
      <c r="M41" s="57"/>
      <c r="N41" s="52"/>
      <c r="O41" s="57"/>
    </row>
    <row r="42" spans="1:15" s="29" customFormat="1" x14ac:dyDescent="0.25">
      <c r="A42" s="33"/>
      <c r="B42" s="30" t="s">
        <v>11</v>
      </c>
      <c r="C42" s="25"/>
      <c r="D42" s="52"/>
      <c r="E42" s="52"/>
      <c r="F42" s="52"/>
      <c r="G42" s="52"/>
      <c r="H42" s="52"/>
      <c r="I42" s="52"/>
      <c r="J42" s="52"/>
      <c r="K42" s="52"/>
      <c r="L42" s="57"/>
      <c r="M42" s="57"/>
      <c r="N42" s="52"/>
      <c r="O42" s="57"/>
    </row>
    <row r="43" spans="1:15" s="29" customFormat="1" x14ac:dyDescent="0.25">
      <c r="A43" s="42">
        <v>1</v>
      </c>
      <c r="B43" s="43" t="s">
        <v>66</v>
      </c>
      <c r="C43" s="25" t="s">
        <v>12</v>
      </c>
      <c r="D43" s="52"/>
      <c r="E43" s="52"/>
      <c r="F43" s="52"/>
      <c r="G43" s="52"/>
      <c r="H43" s="52"/>
      <c r="I43" s="52"/>
      <c r="J43" s="52"/>
      <c r="K43" s="52"/>
      <c r="L43" s="52"/>
      <c r="M43" s="52">
        <f t="shared" ref="M43:M52" si="8">J43-G43</f>
        <v>0</v>
      </c>
      <c r="N43" s="52"/>
      <c r="O43" s="52">
        <f t="shared" ref="O43:O51" si="9">L43-I43</f>
        <v>0</v>
      </c>
    </row>
    <row r="44" spans="1:15" s="29" customFormat="1" x14ac:dyDescent="0.25">
      <c r="A44" s="42">
        <v>2</v>
      </c>
      <c r="B44" s="44" t="s">
        <v>81</v>
      </c>
      <c r="C44" s="25" t="s">
        <v>12</v>
      </c>
      <c r="D44" s="52"/>
      <c r="E44" s="52"/>
      <c r="F44" s="52"/>
      <c r="G44" s="52"/>
      <c r="H44" s="52"/>
      <c r="I44" s="52"/>
      <c r="J44" s="52"/>
      <c r="K44" s="52"/>
      <c r="L44" s="52"/>
      <c r="M44" s="52">
        <f t="shared" si="8"/>
        <v>0</v>
      </c>
      <c r="N44" s="52"/>
      <c r="O44" s="52">
        <f t="shared" si="9"/>
        <v>0</v>
      </c>
    </row>
    <row r="45" spans="1:15" s="29" customFormat="1" x14ac:dyDescent="0.25">
      <c r="A45" s="42">
        <v>3</v>
      </c>
      <c r="B45" s="44" t="s">
        <v>68</v>
      </c>
      <c r="C45" s="25" t="s">
        <v>12</v>
      </c>
      <c r="D45" s="52"/>
      <c r="E45" s="52"/>
      <c r="F45" s="52"/>
      <c r="G45" s="52"/>
      <c r="H45" s="52"/>
      <c r="I45" s="52"/>
      <c r="J45" s="52"/>
      <c r="K45" s="52"/>
      <c r="L45" s="52"/>
      <c r="M45" s="52">
        <f t="shared" si="8"/>
        <v>0</v>
      </c>
      <c r="N45" s="52"/>
      <c r="O45" s="52">
        <f t="shared" si="9"/>
        <v>0</v>
      </c>
    </row>
    <row r="46" spans="1:15" s="29" customFormat="1" ht="27" x14ac:dyDescent="0.25">
      <c r="A46" s="42">
        <v>4</v>
      </c>
      <c r="B46" s="44" t="s">
        <v>69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si="8"/>
        <v>0</v>
      </c>
      <c r="N46" s="52"/>
      <c r="O46" s="52">
        <f t="shared" si="9"/>
        <v>0</v>
      </c>
    </row>
    <row r="47" spans="1:15" s="29" customFormat="1" ht="27" x14ac:dyDescent="0.25">
      <c r="A47" s="42">
        <v>5</v>
      </c>
      <c r="B47" s="44" t="s">
        <v>70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8"/>
        <v>0</v>
      </c>
      <c r="N47" s="52"/>
      <c r="O47" s="52">
        <f t="shared" si="9"/>
        <v>0</v>
      </c>
    </row>
    <row r="48" spans="1:15" s="29" customFormat="1" x14ac:dyDescent="0.25">
      <c r="A48" s="42">
        <v>6</v>
      </c>
      <c r="B48" s="44" t="s">
        <v>71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8"/>
        <v>0</v>
      </c>
      <c r="N48" s="52"/>
      <c r="O48" s="52">
        <f t="shared" si="9"/>
        <v>0</v>
      </c>
    </row>
    <row r="49" spans="1:15" s="29" customFormat="1" ht="27" x14ac:dyDescent="0.25">
      <c r="A49" s="42">
        <v>7</v>
      </c>
      <c r="B49" s="44" t="s">
        <v>72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8"/>
        <v>0</v>
      </c>
      <c r="N49" s="52"/>
      <c r="O49" s="52">
        <f t="shared" si="9"/>
        <v>0</v>
      </c>
    </row>
    <row r="50" spans="1:15" s="29" customFormat="1" ht="27" x14ac:dyDescent="0.25">
      <c r="A50" s="42">
        <v>8</v>
      </c>
      <c r="B50" s="44" t="s">
        <v>73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8"/>
        <v>0</v>
      </c>
      <c r="N50" s="52"/>
      <c r="O50" s="52">
        <f t="shared" si="9"/>
        <v>0</v>
      </c>
    </row>
    <row r="51" spans="1:15" s="29" customFormat="1" ht="27" x14ac:dyDescent="0.25">
      <c r="A51" s="42">
        <v>9</v>
      </c>
      <c r="B51" s="44" t="s">
        <v>74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8"/>
        <v>0</v>
      </c>
      <c r="N51" s="52"/>
      <c r="O51" s="52">
        <f t="shared" si="9"/>
        <v>0</v>
      </c>
    </row>
    <row r="52" spans="1:15" s="24" customFormat="1" ht="23.25" customHeight="1" x14ac:dyDescent="0.25">
      <c r="A52" s="20">
        <v>7</v>
      </c>
      <c r="B52" s="36" t="s">
        <v>36</v>
      </c>
      <c r="C52" s="22" t="s">
        <v>35</v>
      </c>
      <c r="D52" s="116"/>
      <c r="E52" s="116"/>
      <c r="F52" s="51">
        <f>SUM(F55:F57)</f>
        <v>288</v>
      </c>
      <c r="G52" s="116"/>
      <c r="H52" s="116"/>
      <c r="I52" s="51">
        <f>SUM(I55:I57)</f>
        <v>1101.9000000000001</v>
      </c>
      <c r="J52" s="51"/>
      <c r="K52" s="116"/>
      <c r="L52" s="51">
        <f>SUM(L55:L57)</f>
        <v>1089.8663999999999</v>
      </c>
      <c r="M52" s="51">
        <f t="shared" si="8"/>
        <v>0</v>
      </c>
      <c r="N52" s="116"/>
      <c r="O52" s="51">
        <f t="shared" ref="O52" si="10">L52-I52</f>
        <v>-12.033600000000206</v>
      </c>
    </row>
    <row r="53" spans="1:15" s="29" customFormat="1" x14ac:dyDescent="0.25">
      <c r="A53" s="32"/>
      <c r="B53" s="26" t="s">
        <v>10</v>
      </c>
      <c r="C53" s="25"/>
      <c r="D53" s="52"/>
      <c r="E53" s="52"/>
      <c r="F53" s="52"/>
      <c r="G53" s="52"/>
      <c r="H53" s="52"/>
      <c r="I53" s="52"/>
      <c r="J53" s="52"/>
      <c r="K53" s="52"/>
      <c r="L53" s="57"/>
      <c r="M53" s="57"/>
      <c r="N53" s="52"/>
      <c r="O53" s="57"/>
    </row>
    <row r="54" spans="1:15" s="29" customFormat="1" x14ac:dyDescent="0.25">
      <c r="A54" s="33"/>
      <c r="B54" s="30" t="s">
        <v>11</v>
      </c>
      <c r="C54" s="25"/>
      <c r="D54" s="52"/>
      <c r="E54" s="52"/>
      <c r="F54" s="52"/>
      <c r="G54" s="52"/>
      <c r="H54" s="52"/>
      <c r="I54" s="52"/>
      <c r="J54" s="52"/>
      <c r="K54" s="52"/>
      <c r="L54" s="57"/>
      <c r="M54" s="57"/>
      <c r="N54" s="52"/>
      <c r="O54" s="57"/>
    </row>
    <row r="55" spans="1:15" s="29" customFormat="1" x14ac:dyDescent="0.25">
      <c r="A55" s="25">
        <v>1</v>
      </c>
      <c r="B55" s="45" t="s">
        <v>78</v>
      </c>
      <c r="C55" s="25" t="s">
        <v>12</v>
      </c>
      <c r="D55" s="52"/>
      <c r="E55" s="52"/>
      <c r="F55" s="52"/>
      <c r="G55" s="52"/>
      <c r="H55" s="52"/>
      <c r="I55" s="52"/>
      <c r="J55" s="52"/>
      <c r="K55" s="52"/>
      <c r="L55" s="52"/>
      <c r="M55" s="52">
        <f>J55-G55</f>
        <v>0</v>
      </c>
      <c r="N55" s="52"/>
      <c r="O55" s="52">
        <f t="shared" ref="O55:O57" si="11">L55-I55</f>
        <v>0</v>
      </c>
    </row>
    <row r="56" spans="1:15" s="29" customFormat="1" x14ac:dyDescent="0.25">
      <c r="A56" s="25">
        <v>2</v>
      </c>
      <c r="B56" s="31" t="s">
        <v>82</v>
      </c>
      <c r="C56" s="25" t="s">
        <v>12</v>
      </c>
      <c r="D56" s="52"/>
      <c r="E56" s="52"/>
      <c r="F56" s="52">
        <v>270</v>
      </c>
      <c r="G56" s="52"/>
      <c r="H56" s="52"/>
      <c r="I56" s="52">
        <v>1060.2</v>
      </c>
      <c r="J56" s="52"/>
      <c r="K56" s="52"/>
      <c r="L56" s="52">
        <v>1060.1663999999998</v>
      </c>
      <c r="M56" s="52">
        <f>J56-G56</f>
        <v>0</v>
      </c>
      <c r="N56" s="52"/>
      <c r="O56" s="52">
        <f t="shared" si="11"/>
        <v>-3.360000000020591E-2</v>
      </c>
    </row>
    <row r="57" spans="1:15" s="29" customFormat="1" x14ac:dyDescent="0.25">
      <c r="A57" s="25">
        <v>3</v>
      </c>
      <c r="B57" s="31" t="s">
        <v>155</v>
      </c>
      <c r="C57" s="25" t="s">
        <v>12</v>
      </c>
      <c r="D57" s="52"/>
      <c r="E57" s="52"/>
      <c r="F57" s="52">
        <v>18</v>
      </c>
      <c r="G57" s="52"/>
      <c r="H57" s="52"/>
      <c r="I57" s="52">
        <v>41.7</v>
      </c>
      <c r="J57" s="52"/>
      <c r="K57" s="52"/>
      <c r="L57" s="52">
        <v>29.7</v>
      </c>
      <c r="M57" s="52">
        <f>J57-G57</f>
        <v>0</v>
      </c>
      <c r="N57" s="52"/>
      <c r="O57" s="52">
        <f t="shared" si="11"/>
        <v>-12.000000000000004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4:B51">
    <cfRule type="cellIs" dxfId="5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D43" activePane="bottomRight" state="frozen"/>
      <selection activeCell="A7" sqref="A7"/>
      <selection pane="topRight" activeCell="D7" sqref="D7"/>
      <selection pane="bottomLeft" activeCell="A10" sqref="A10"/>
      <selection pane="bottomRight" activeCell="I59" sqref="I59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570312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17.25" thickBot="1" x14ac:dyDescent="0.35">
      <c r="A3" s="4"/>
      <c r="B3" s="64" t="s">
        <v>43</v>
      </c>
      <c r="C3" s="7"/>
      <c r="D3" s="121"/>
      <c r="E3" s="121"/>
      <c r="F3" s="121"/>
      <c r="G3" s="121"/>
      <c r="H3" s="121"/>
      <c r="I3" s="121"/>
      <c r="J3" s="117"/>
      <c r="K3" s="121"/>
      <c r="L3" s="49"/>
      <c r="M3" s="49"/>
      <c r="N3" s="121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116"/>
      <c r="E10" s="116"/>
      <c r="F10" s="51">
        <f>SUM(F13:F15)</f>
        <v>2439.8599999999997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52"/>
      <c r="E13" s="52"/>
      <c r="F13" s="52">
        <v>1090.0899999999999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52"/>
      <c r="E15" s="52"/>
      <c r="F15" s="52">
        <v>1349.77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116"/>
      <c r="E16" s="116"/>
      <c r="F16" s="51">
        <f>SUM(F19:F21)</f>
        <v>144.13999999999999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52"/>
      <c r="E19" s="52"/>
      <c r="F19" s="52">
        <v>144.13999999999999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116"/>
      <c r="E22" s="116"/>
      <c r="F22" s="51">
        <f>SUM(F25:F30)</f>
        <v>92058.577799999999</v>
      </c>
      <c r="G22" s="116"/>
      <c r="H22" s="116"/>
      <c r="I22" s="51">
        <f>SUM(I25:I30)</f>
        <v>42632.6</v>
      </c>
      <c r="J22" s="51"/>
      <c r="K22" s="116"/>
      <c r="L22" s="51">
        <f>SUM(L25:L30)</f>
        <v>95667.3</v>
      </c>
      <c r="M22" s="51">
        <f>J22-G22</f>
        <v>0</v>
      </c>
      <c r="N22" s="116"/>
      <c r="O22" s="51">
        <f t="shared" si="1"/>
        <v>53034.700000000004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91419.6</v>
      </c>
      <c r="G25" s="52"/>
      <c r="H25" s="52"/>
      <c r="I25" s="52">
        <v>41632.6</v>
      </c>
      <c r="J25" s="52"/>
      <c r="K25" s="52"/>
      <c r="L25" s="52">
        <v>91665.7</v>
      </c>
      <c r="M25" s="52">
        <f t="shared" ref="M25:M31" si="2">J25-G25</f>
        <v>0</v>
      </c>
      <c r="N25" s="52"/>
      <c r="O25" s="52">
        <f t="shared" ref="O25:O30" si="3">L25-I25</f>
        <v>50033.1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638.9778</v>
      </c>
      <c r="G26" s="52"/>
      <c r="H26" s="52"/>
      <c r="I26" s="52">
        <v>1000</v>
      </c>
      <c r="J26" s="52"/>
      <c r="K26" s="52"/>
      <c r="L26" s="52">
        <v>4001.6</v>
      </c>
      <c r="M26" s="52">
        <f t="shared" si="2"/>
        <v>0</v>
      </c>
      <c r="N26" s="52"/>
      <c r="O26" s="52">
        <f t="shared" si="3"/>
        <v>3001.6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116"/>
      <c r="E31" s="116"/>
      <c r="F31" s="51">
        <f>SUM(F34:F36)</f>
        <v>0</v>
      </c>
      <c r="G31" s="116"/>
      <c r="H31" s="116"/>
      <c r="I31" s="51">
        <f>SUM(I34:I36)</f>
        <v>700</v>
      </c>
      <c r="J31" s="51"/>
      <c r="K31" s="116"/>
      <c r="L31" s="51">
        <f>SUM(L34:L36)</f>
        <v>700</v>
      </c>
      <c r="M31" s="51">
        <f t="shared" si="2"/>
        <v>0</v>
      </c>
      <c r="N31" s="116"/>
      <c r="O31" s="51">
        <f t="shared" ref="O31" si="4">L31-I31</f>
        <v>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52"/>
      <c r="E34" s="52"/>
      <c r="F34" s="52"/>
      <c r="G34" s="52"/>
      <c r="H34" s="52"/>
      <c r="I34" s="52">
        <v>700</v>
      </c>
      <c r="J34" s="52"/>
      <c r="K34" s="52"/>
      <c r="L34" s="52">
        <v>700</v>
      </c>
      <c r="M34" s="52">
        <f>J34-G34</f>
        <v>0</v>
      </c>
      <c r="N34" s="52"/>
      <c r="O34" s="52">
        <f t="shared" ref="O34:O36" si="5">L34-I34</f>
        <v>0</v>
      </c>
    </row>
    <row r="35" spans="1:15" s="29" customFormat="1" x14ac:dyDescent="0.25">
      <c r="A35" s="25">
        <v>2</v>
      </c>
      <c r="B35" s="37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7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46" t="s">
        <v>24</v>
      </c>
      <c r="C37" s="22">
        <v>4235</v>
      </c>
      <c r="D37" s="116"/>
      <c r="E37" s="116"/>
      <c r="F37" s="51">
        <f>SUM(F40:F42)</f>
        <v>0</v>
      </c>
      <c r="G37" s="116"/>
      <c r="H37" s="116"/>
      <c r="I37" s="51">
        <f>SUM(I40:I42)</f>
        <v>750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/>
      <c r="G40" s="52"/>
      <c r="H40" s="52"/>
      <c r="I40" s="52">
        <v>750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0</v>
      </c>
    </row>
    <row r="41" spans="1:15" s="29" customFormat="1" x14ac:dyDescent="0.25">
      <c r="A41" s="25">
        <v>2</v>
      </c>
      <c r="B41" s="37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7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46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213.48</v>
      </c>
      <c r="G55" s="116"/>
      <c r="H55" s="116"/>
      <c r="I55" s="51">
        <f>SUM(I58:I60)</f>
        <v>714.6</v>
      </c>
      <c r="J55" s="51"/>
      <c r="K55" s="116"/>
      <c r="L55" s="51">
        <f>SUM(L58:L60)</f>
        <v>699.30000000000007</v>
      </c>
      <c r="M55" s="51">
        <f t="shared" si="9"/>
        <v>0</v>
      </c>
      <c r="N55" s="116"/>
      <c r="O55" s="51">
        <f t="shared" ref="O55" si="11">L55-I55</f>
        <v>-15.299999999999955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7" t="s">
        <v>82</v>
      </c>
      <c r="C59" s="25" t="s">
        <v>12</v>
      </c>
      <c r="D59" s="52"/>
      <c r="E59" s="52"/>
      <c r="F59" s="52">
        <v>180.48</v>
      </c>
      <c r="G59" s="52"/>
      <c r="H59" s="52"/>
      <c r="I59" s="52">
        <v>643.20000000000005</v>
      </c>
      <c r="J59" s="52"/>
      <c r="K59" s="52"/>
      <c r="L59" s="52">
        <v>643.20000000000005</v>
      </c>
      <c r="M59" s="52">
        <f>J59-G59</f>
        <v>0</v>
      </c>
      <c r="N59" s="52"/>
      <c r="O59" s="52">
        <f t="shared" si="12"/>
        <v>0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33</v>
      </c>
      <c r="G60" s="52"/>
      <c r="H60" s="52"/>
      <c r="I60" s="52">
        <v>71.400000000000006</v>
      </c>
      <c r="J60" s="52"/>
      <c r="K60" s="52"/>
      <c r="L60" s="52">
        <v>56.099999999999994</v>
      </c>
      <c r="M60" s="52">
        <f>J60-G60</f>
        <v>0</v>
      </c>
      <c r="N60" s="52"/>
      <c r="O60" s="52">
        <f t="shared" si="12"/>
        <v>-15.300000000000011</v>
      </c>
    </row>
  </sheetData>
  <mergeCells count="6">
    <mergeCell ref="L2:O2"/>
    <mergeCell ref="G7:I7"/>
    <mergeCell ref="J7:L7"/>
    <mergeCell ref="M7:O7"/>
    <mergeCell ref="A5:O5"/>
    <mergeCell ref="D7:F7"/>
  </mergeCells>
  <conditionalFormatting sqref="B47:B54">
    <cfRule type="cellIs" dxfId="4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D40" activePane="bottomRight" state="frozen"/>
      <selection activeCell="A7" sqref="A7"/>
      <selection pane="topRight" activeCell="D7" sqref="D7"/>
      <selection pane="bottomLeft" activeCell="A10" sqref="A10"/>
      <selection pane="bottomRight" activeCell="I58" sqref="I58:I60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570312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17.25" thickBot="1" x14ac:dyDescent="0.35">
      <c r="A3" s="4"/>
      <c r="B3" s="64" t="s">
        <v>140</v>
      </c>
      <c r="C3" s="7"/>
      <c r="D3" s="121"/>
      <c r="E3" s="121"/>
      <c r="F3" s="121"/>
      <c r="G3" s="121"/>
      <c r="H3" s="121"/>
      <c r="I3" s="121"/>
      <c r="J3" s="117"/>
      <c r="K3" s="121"/>
      <c r="L3" s="49"/>
      <c r="M3" s="49"/>
      <c r="N3" s="121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116"/>
      <c r="E10" s="116"/>
      <c r="F10" s="51">
        <f>SUM(F13:F15)</f>
        <v>0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52"/>
      <c r="E13" s="52"/>
      <c r="F13" s="52"/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52"/>
      <c r="E15" s="52"/>
      <c r="F15" s="52"/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116"/>
      <c r="E16" s="116"/>
      <c r="F16" s="51">
        <f>SUM(F19:F21)</f>
        <v>0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52"/>
      <c r="E19" s="52"/>
      <c r="F19" s="52"/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116"/>
      <c r="E22" s="116"/>
      <c r="F22" s="51">
        <f>SUM(F25:F30)</f>
        <v>32597.19</v>
      </c>
      <c r="G22" s="116"/>
      <c r="H22" s="116"/>
      <c r="I22" s="51">
        <f>SUM(I25:I30)</f>
        <v>11048.9</v>
      </c>
      <c r="J22" s="51"/>
      <c r="K22" s="116"/>
      <c r="L22" s="51">
        <f>SUM(L25:L30)</f>
        <v>34005.4</v>
      </c>
      <c r="M22" s="51">
        <f>J22-G22</f>
        <v>0</v>
      </c>
      <c r="N22" s="116"/>
      <c r="O22" s="51">
        <f t="shared" si="1"/>
        <v>22956.5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32597.19</v>
      </c>
      <c r="G25" s="52"/>
      <c r="H25" s="52"/>
      <c r="I25" s="52">
        <v>11048.9</v>
      </c>
      <c r="J25" s="52"/>
      <c r="K25" s="52"/>
      <c r="L25" s="52">
        <v>34005.4</v>
      </c>
      <c r="M25" s="52">
        <f t="shared" ref="M25:M31" si="2">J25-G25</f>
        <v>0</v>
      </c>
      <c r="N25" s="52"/>
      <c r="O25" s="52">
        <f t="shared" ref="O25:O31" si="3">L25-I25</f>
        <v>22956.5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/>
      <c r="G26" s="52"/>
      <c r="H26" s="52"/>
      <c r="I26" s="52"/>
      <c r="J26" s="52"/>
      <c r="K26" s="52"/>
      <c r="L26" s="52"/>
      <c r="M26" s="52">
        <f t="shared" si="2"/>
        <v>0</v>
      </c>
      <c r="N26" s="52"/>
      <c r="O26" s="52">
        <f t="shared" si="3"/>
        <v>0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116"/>
      <c r="E31" s="116"/>
      <c r="F31" s="51">
        <f>SUM(F34:F36)</f>
        <v>3168.48</v>
      </c>
      <c r="G31" s="116"/>
      <c r="H31" s="116"/>
      <c r="I31" s="51">
        <f>SUM(I34:I36)</f>
        <v>1500</v>
      </c>
      <c r="J31" s="51"/>
      <c r="K31" s="116"/>
      <c r="L31" s="51">
        <f>SUM(L34:L36)</f>
        <v>1500</v>
      </c>
      <c r="M31" s="51">
        <f t="shared" si="2"/>
        <v>0</v>
      </c>
      <c r="N31" s="116"/>
      <c r="O31" s="51">
        <f t="shared" si="3"/>
        <v>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52"/>
      <c r="E34" s="52"/>
      <c r="F34" s="52">
        <v>3168.48</v>
      </c>
      <c r="G34" s="52"/>
      <c r="H34" s="52"/>
      <c r="I34" s="52">
        <v>1500</v>
      </c>
      <c r="J34" s="52"/>
      <c r="K34" s="52"/>
      <c r="L34" s="52">
        <v>1500</v>
      </c>
      <c r="M34" s="52">
        <f>J34-G34</f>
        <v>0</v>
      </c>
      <c r="N34" s="52"/>
      <c r="O34" s="52">
        <f t="shared" ref="O34:O37" si="4">L34-I34</f>
        <v>0</v>
      </c>
    </row>
    <row r="35" spans="1:15" s="29" customFormat="1" x14ac:dyDescent="0.25">
      <c r="A35" s="25">
        <v>2</v>
      </c>
      <c r="B35" s="37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4"/>
        <v>0</v>
      </c>
    </row>
    <row r="36" spans="1:15" s="29" customFormat="1" x14ac:dyDescent="0.25">
      <c r="A36" s="25">
        <v>3</v>
      </c>
      <c r="B36" s="37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4"/>
        <v>0</v>
      </c>
    </row>
    <row r="37" spans="1:15" s="24" customFormat="1" ht="23.25" customHeight="1" x14ac:dyDescent="0.25">
      <c r="A37" s="20">
        <v>5</v>
      </c>
      <c r="B37" s="46" t="s">
        <v>24</v>
      </c>
      <c r="C37" s="22">
        <v>4235</v>
      </c>
      <c r="D37" s="116"/>
      <c r="E37" s="116"/>
      <c r="F37" s="51">
        <f>SUM(F40:F42)</f>
        <v>0</v>
      </c>
      <c r="G37" s="116"/>
      <c r="H37" s="116"/>
      <c r="I37" s="51">
        <f>SUM(I40:I42)</f>
        <v>6500</v>
      </c>
      <c r="J37" s="51"/>
      <c r="K37" s="116"/>
      <c r="L37" s="51">
        <f>SUM(L40:L42)</f>
        <v>6500</v>
      </c>
      <c r="M37" s="51">
        <f>J37-G37</f>
        <v>0</v>
      </c>
      <c r="N37" s="116"/>
      <c r="O37" s="51">
        <f t="shared" si="4"/>
        <v>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/>
      <c r="G40" s="52"/>
      <c r="H40" s="52"/>
      <c r="I40" s="52">
        <v>6500</v>
      </c>
      <c r="J40" s="52"/>
      <c r="K40" s="52"/>
      <c r="L40" s="52">
        <v>6500</v>
      </c>
      <c r="M40" s="52">
        <f>J40-G40</f>
        <v>0</v>
      </c>
      <c r="N40" s="52"/>
      <c r="O40" s="52">
        <f t="shared" ref="O40:O43" si="5">L40-I40</f>
        <v>0</v>
      </c>
    </row>
    <row r="41" spans="1:15" s="29" customFormat="1" x14ac:dyDescent="0.25">
      <c r="A41" s="25">
        <v>2</v>
      </c>
      <c r="B41" s="37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5"/>
        <v>0</v>
      </c>
    </row>
    <row r="42" spans="1:15" s="29" customFormat="1" x14ac:dyDescent="0.25">
      <c r="A42" s="25">
        <v>3</v>
      </c>
      <c r="B42" s="37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5"/>
        <v>0</v>
      </c>
    </row>
    <row r="43" spans="1:15" s="24" customFormat="1" ht="23.25" customHeight="1" x14ac:dyDescent="0.25">
      <c r="A43" s="20">
        <v>6</v>
      </c>
      <c r="B43" s="46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si="5"/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6">J46-G46</f>
        <v>0</v>
      </c>
      <c r="N46" s="52"/>
      <c r="O46" s="52">
        <f t="shared" ref="O46:O55" si="7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6"/>
        <v>0</v>
      </c>
      <c r="N47" s="52"/>
      <c r="O47" s="52">
        <f t="shared" si="7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6"/>
        <v>0</v>
      </c>
      <c r="N48" s="52"/>
      <c r="O48" s="52">
        <f t="shared" si="7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6"/>
        <v>0</v>
      </c>
      <c r="N49" s="52"/>
      <c r="O49" s="52">
        <f t="shared" si="7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6"/>
        <v>0</v>
      </c>
      <c r="N50" s="52"/>
      <c r="O50" s="52">
        <f t="shared" si="7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6"/>
        <v>0</v>
      </c>
      <c r="N51" s="52"/>
      <c r="O51" s="52">
        <f t="shared" si="7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6"/>
        <v>0</v>
      </c>
      <c r="N52" s="52"/>
      <c r="O52" s="52">
        <f t="shared" si="7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6"/>
        <v>0</v>
      </c>
      <c r="N53" s="52"/>
      <c r="O53" s="52">
        <f t="shared" si="7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6"/>
        <v>0</v>
      </c>
      <c r="N54" s="52"/>
      <c r="O54" s="52">
        <f t="shared" si="7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0</v>
      </c>
      <c r="G55" s="116"/>
      <c r="H55" s="116"/>
      <c r="I55" s="51">
        <f>SUM(I58:I60)</f>
        <v>80.099999999999994</v>
      </c>
      <c r="J55" s="51"/>
      <c r="K55" s="116"/>
      <c r="L55" s="51">
        <f>SUM(L58:L60)</f>
        <v>59.4</v>
      </c>
      <c r="M55" s="51">
        <f t="shared" si="6"/>
        <v>0</v>
      </c>
      <c r="N55" s="116"/>
      <c r="O55" s="51">
        <f t="shared" si="7"/>
        <v>-20.699999999999996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8">L58-I58</f>
        <v>0</v>
      </c>
    </row>
    <row r="59" spans="1:15" s="29" customFormat="1" x14ac:dyDescent="0.25">
      <c r="A59" s="25">
        <v>2</v>
      </c>
      <c r="B59" s="37" t="s">
        <v>82</v>
      </c>
      <c r="C59" s="25" t="s">
        <v>12</v>
      </c>
      <c r="D59" s="52"/>
      <c r="E59" s="52"/>
      <c r="F59" s="52"/>
      <c r="G59" s="52"/>
      <c r="H59" s="52"/>
      <c r="I59" s="52"/>
      <c r="J59" s="52"/>
      <c r="K59" s="52"/>
      <c r="L59" s="52"/>
      <c r="M59" s="52">
        <f>J59-G59</f>
        <v>0</v>
      </c>
      <c r="N59" s="52"/>
      <c r="O59" s="52">
        <f t="shared" si="8"/>
        <v>0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/>
      <c r="G60" s="52"/>
      <c r="H60" s="52"/>
      <c r="I60" s="52">
        <v>80.099999999999994</v>
      </c>
      <c r="J60" s="52"/>
      <c r="K60" s="52"/>
      <c r="L60" s="52">
        <v>59.4</v>
      </c>
      <c r="M60" s="52">
        <f>J60-G60</f>
        <v>0</v>
      </c>
      <c r="N60" s="52"/>
      <c r="O60" s="52">
        <f t="shared" si="8"/>
        <v>-20.699999999999996</v>
      </c>
    </row>
  </sheetData>
  <mergeCells count="6">
    <mergeCell ref="L2:O2"/>
    <mergeCell ref="A5:O5"/>
    <mergeCell ref="G7:I7"/>
    <mergeCell ref="J7:L7"/>
    <mergeCell ref="M7:O7"/>
    <mergeCell ref="D7:F7"/>
  </mergeCells>
  <conditionalFormatting sqref="B47:B54">
    <cfRule type="cellIs" dxfId="3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I43" activePane="bottomRight" state="frozen"/>
      <selection activeCell="A7" sqref="A7"/>
      <selection pane="topRight" activeCell="D7" sqref="D7"/>
      <selection pane="bottomLeft" activeCell="A10" sqref="A10"/>
      <selection pane="bottomRight" activeCell="L59" sqref="L59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570312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17.25" thickBot="1" x14ac:dyDescent="0.35">
      <c r="A3" s="4"/>
      <c r="B3" s="64" t="s">
        <v>158</v>
      </c>
      <c r="C3" s="7"/>
      <c r="D3" s="121"/>
      <c r="E3" s="121"/>
      <c r="F3" s="121"/>
      <c r="G3" s="121"/>
      <c r="H3" s="121"/>
      <c r="I3" s="121"/>
      <c r="J3" s="117"/>
      <c r="K3" s="121"/>
      <c r="L3" s="49"/>
      <c r="M3" s="49"/>
      <c r="N3" s="121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116"/>
      <c r="E10" s="116"/>
      <c r="F10" s="51">
        <f>SUM(F13:F15)</f>
        <v>1613.43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52"/>
      <c r="E13" s="52"/>
      <c r="F13" s="52"/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52"/>
      <c r="E15" s="52"/>
      <c r="F15" s="52">
        <v>1613.43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116"/>
      <c r="E16" s="116"/>
      <c r="F16" s="51">
        <f>SUM(F19:F21)</f>
        <v>228.79300000000001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52"/>
      <c r="E19" s="52"/>
      <c r="F19" s="52">
        <v>228.79300000000001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116"/>
      <c r="E22" s="116"/>
      <c r="F22" s="51">
        <f>SUM(F25:F30)</f>
        <v>4764</v>
      </c>
      <c r="G22" s="116"/>
      <c r="H22" s="116"/>
      <c r="I22" s="51">
        <f>SUM(I25:I30)</f>
        <v>13909.5</v>
      </c>
      <c r="J22" s="51"/>
      <c r="K22" s="116"/>
      <c r="L22" s="51">
        <f>SUM(L25:L30)</f>
        <v>13654.8</v>
      </c>
      <c r="M22" s="51">
        <f>J22-G22</f>
        <v>0</v>
      </c>
      <c r="N22" s="116"/>
      <c r="O22" s="51">
        <f t="shared" si="1"/>
        <v>-254.70000000000073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4764</v>
      </c>
      <c r="G25" s="52"/>
      <c r="H25" s="52"/>
      <c r="I25" s="52">
        <v>13409.5</v>
      </c>
      <c r="J25" s="52"/>
      <c r="K25" s="52"/>
      <c r="L25" s="52">
        <v>10032</v>
      </c>
      <c r="M25" s="52">
        <f t="shared" ref="M25:M31" si="2">J25-G25</f>
        <v>0</v>
      </c>
      <c r="N25" s="52"/>
      <c r="O25" s="52">
        <f t="shared" ref="O25:O31" si="3">L25-I25</f>
        <v>-3377.5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/>
      <c r="G26" s="52"/>
      <c r="H26" s="52"/>
      <c r="I26" s="52">
        <v>500</v>
      </c>
      <c r="J26" s="52"/>
      <c r="K26" s="52"/>
      <c r="L26" s="52">
        <v>3622.8</v>
      </c>
      <c r="M26" s="52">
        <f t="shared" si="2"/>
        <v>0</v>
      </c>
      <c r="N26" s="52"/>
      <c r="O26" s="52">
        <f t="shared" si="3"/>
        <v>3122.8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116"/>
      <c r="E31" s="116"/>
      <c r="F31" s="51">
        <f>SUM(F34:F36)</f>
        <v>70.97</v>
      </c>
      <c r="G31" s="116"/>
      <c r="H31" s="116"/>
      <c r="I31" s="51">
        <f>SUM(I34:I36)</f>
        <v>1750</v>
      </c>
      <c r="J31" s="51"/>
      <c r="K31" s="116"/>
      <c r="L31" s="51">
        <f>SUM(L34:L36)</f>
        <v>1750</v>
      </c>
      <c r="M31" s="51">
        <f t="shared" si="2"/>
        <v>0</v>
      </c>
      <c r="N31" s="116"/>
      <c r="O31" s="51">
        <f t="shared" si="3"/>
        <v>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52"/>
      <c r="E34" s="52"/>
      <c r="F34" s="52">
        <v>70.97</v>
      </c>
      <c r="G34" s="52"/>
      <c r="H34" s="52"/>
      <c r="I34" s="52">
        <v>1750</v>
      </c>
      <c r="J34" s="52"/>
      <c r="K34" s="52"/>
      <c r="L34" s="52">
        <v>1750</v>
      </c>
      <c r="M34" s="52">
        <f>J34-G34</f>
        <v>0</v>
      </c>
      <c r="N34" s="52"/>
      <c r="O34" s="52">
        <f t="shared" ref="O34:O37" si="4">L34-I34</f>
        <v>0</v>
      </c>
    </row>
    <row r="35" spans="1:15" s="29" customFormat="1" x14ac:dyDescent="0.25">
      <c r="A35" s="25">
        <v>2</v>
      </c>
      <c r="B35" s="37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4"/>
        <v>0</v>
      </c>
    </row>
    <row r="36" spans="1:15" s="29" customFormat="1" x14ac:dyDescent="0.25">
      <c r="A36" s="25">
        <v>3</v>
      </c>
      <c r="B36" s="37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4"/>
        <v>0</v>
      </c>
    </row>
    <row r="37" spans="1:15" s="24" customFormat="1" ht="23.25" customHeight="1" x14ac:dyDescent="0.25">
      <c r="A37" s="20">
        <v>5</v>
      </c>
      <c r="B37" s="46" t="s">
        <v>24</v>
      </c>
      <c r="C37" s="22">
        <v>4235</v>
      </c>
      <c r="D37" s="116"/>
      <c r="E37" s="116"/>
      <c r="F37" s="51">
        <f>SUM(F40:F42)</f>
        <v>0</v>
      </c>
      <c r="G37" s="116"/>
      <c r="H37" s="116"/>
      <c r="I37" s="51">
        <f>SUM(I40:I42)</f>
        <v>0</v>
      </c>
      <c r="J37" s="51"/>
      <c r="K37" s="116"/>
      <c r="L37" s="51">
        <f>SUM(L40:L42)</f>
        <v>0</v>
      </c>
      <c r="M37" s="51">
        <f>J37-G37</f>
        <v>0</v>
      </c>
      <c r="N37" s="116"/>
      <c r="O37" s="51">
        <f t="shared" si="4"/>
        <v>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/>
      <c r="G40" s="52"/>
      <c r="H40" s="52"/>
      <c r="I40" s="52"/>
      <c r="J40" s="52"/>
      <c r="K40" s="52"/>
      <c r="L40" s="52"/>
      <c r="M40" s="52">
        <f>J40-G40</f>
        <v>0</v>
      </c>
      <c r="N40" s="52"/>
      <c r="O40" s="52">
        <f t="shared" ref="O40:O43" si="5">L40-I40</f>
        <v>0</v>
      </c>
    </row>
    <row r="41" spans="1:15" s="29" customFormat="1" x14ac:dyDescent="0.25">
      <c r="A41" s="25">
        <v>2</v>
      </c>
      <c r="B41" s="37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5"/>
        <v>0</v>
      </c>
    </row>
    <row r="42" spans="1:15" s="29" customFormat="1" x14ac:dyDescent="0.25">
      <c r="A42" s="25">
        <v>3</v>
      </c>
      <c r="B42" s="37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5"/>
        <v>0</v>
      </c>
    </row>
    <row r="43" spans="1:15" s="24" customFormat="1" ht="23.25" customHeight="1" x14ac:dyDescent="0.25">
      <c r="A43" s="20">
        <v>6</v>
      </c>
      <c r="B43" s="46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si="5"/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6">J46-G46</f>
        <v>0</v>
      </c>
      <c r="N46" s="52"/>
      <c r="O46" s="52">
        <f t="shared" ref="O46:O55" si="7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6"/>
        <v>0</v>
      </c>
      <c r="N47" s="52"/>
      <c r="O47" s="52">
        <f t="shared" si="7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6"/>
        <v>0</v>
      </c>
      <c r="N48" s="52"/>
      <c r="O48" s="52">
        <f t="shared" si="7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6"/>
        <v>0</v>
      </c>
      <c r="N49" s="52"/>
      <c r="O49" s="52">
        <f t="shared" si="7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6"/>
        <v>0</v>
      </c>
      <c r="N50" s="52"/>
      <c r="O50" s="52">
        <f t="shared" si="7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6"/>
        <v>0</v>
      </c>
      <c r="N51" s="52"/>
      <c r="O51" s="52">
        <f t="shared" si="7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6"/>
        <v>0</v>
      </c>
      <c r="N52" s="52"/>
      <c r="O52" s="52">
        <f t="shared" si="7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6"/>
        <v>0</v>
      </c>
      <c r="N53" s="52"/>
      <c r="O53" s="52">
        <f t="shared" si="7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6"/>
        <v>0</v>
      </c>
      <c r="N54" s="52"/>
      <c r="O54" s="52">
        <f t="shared" si="7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61.655999999999999</v>
      </c>
      <c r="G55" s="116"/>
      <c r="H55" s="116"/>
      <c r="I55" s="51">
        <f>SUM(I58:I60)</f>
        <v>498.2</v>
      </c>
      <c r="J55" s="51"/>
      <c r="K55" s="116"/>
      <c r="L55" s="51">
        <f>SUM(L58:L60)</f>
        <v>486.19200000000001</v>
      </c>
      <c r="M55" s="51">
        <f t="shared" si="6"/>
        <v>0</v>
      </c>
      <c r="N55" s="116"/>
      <c r="O55" s="51">
        <f t="shared" si="7"/>
        <v>-12.007999999999981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8">L58-I58</f>
        <v>0</v>
      </c>
    </row>
    <row r="59" spans="1:15" s="29" customFormat="1" x14ac:dyDescent="0.25">
      <c r="A59" s="25">
        <v>2</v>
      </c>
      <c r="B59" s="37" t="s">
        <v>82</v>
      </c>
      <c r="C59" s="25" t="s">
        <v>12</v>
      </c>
      <c r="D59" s="52"/>
      <c r="E59" s="52"/>
      <c r="F59" s="52">
        <v>46.655999999999999</v>
      </c>
      <c r="G59" s="52"/>
      <c r="H59" s="52"/>
      <c r="I59" s="52">
        <v>440</v>
      </c>
      <c r="J59" s="52"/>
      <c r="K59" s="52"/>
      <c r="L59" s="52">
        <v>439.99200000000002</v>
      </c>
      <c r="M59" s="52">
        <f>J59-G59</f>
        <v>0</v>
      </c>
      <c r="N59" s="52"/>
      <c r="O59" s="52">
        <f t="shared" si="8"/>
        <v>-7.9999999999813554E-3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15</v>
      </c>
      <c r="G60" s="52"/>
      <c r="H60" s="52"/>
      <c r="I60" s="52">
        <v>58.2</v>
      </c>
      <c r="J60" s="52"/>
      <c r="K60" s="52"/>
      <c r="L60" s="52">
        <v>46.199999999999996</v>
      </c>
      <c r="M60" s="52">
        <f>J60-G60</f>
        <v>0</v>
      </c>
      <c r="N60" s="52"/>
      <c r="O60" s="52">
        <f t="shared" si="8"/>
        <v>-12.000000000000007</v>
      </c>
    </row>
  </sheetData>
  <mergeCells count="6">
    <mergeCell ref="L2:O2"/>
    <mergeCell ref="A5:O5"/>
    <mergeCell ref="G7:I7"/>
    <mergeCell ref="J7:L7"/>
    <mergeCell ref="M7:O7"/>
    <mergeCell ref="D7:F7"/>
  </mergeCells>
  <conditionalFormatting sqref="B47:B54">
    <cfRule type="cellIs" dxfId="2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60"/>
  <sheetViews>
    <sheetView topLeftCell="A7" zoomScaleNormal="100" workbookViewId="0">
      <pane xSplit="3" ySplit="3" topLeftCell="I40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97" customWidth="1"/>
    <col min="2" max="2" width="49.42578125" style="101" customWidth="1"/>
    <col min="3" max="3" width="8.28515625" style="98" bestFit="1" customWidth="1"/>
    <col min="4" max="5" width="8.140625" style="134" bestFit="1" customWidth="1"/>
    <col min="6" max="6" width="18" style="134" bestFit="1" customWidth="1"/>
    <col min="7" max="8" width="8.140625" style="134" bestFit="1" customWidth="1"/>
    <col min="9" max="9" width="18" style="134" bestFit="1" customWidth="1"/>
    <col min="10" max="11" width="8.140625" style="134" bestFit="1" customWidth="1"/>
    <col min="12" max="12" width="18" style="134" bestFit="1" customWidth="1"/>
    <col min="13" max="13" width="9" style="134" bestFit="1" customWidth="1"/>
    <col min="14" max="14" width="8.140625" style="134" bestFit="1" customWidth="1"/>
    <col min="15" max="15" width="18" style="134" bestFit="1" customWidth="1"/>
    <col min="16" max="260" width="9.140625" style="98"/>
    <col min="261" max="261" width="4.85546875" style="98" customWidth="1"/>
    <col min="262" max="262" width="49.42578125" style="98" customWidth="1"/>
    <col min="263" max="264" width="10.28515625" style="98" customWidth="1"/>
    <col min="265" max="265" width="20.7109375" style="98" customWidth="1"/>
    <col min="266" max="266" width="8.140625" style="98" bestFit="1" customWidth="1"/>
    <col min="267" max="267" width="20.85546875" style="98" customWidth="1"/>
    <col min="268" max="268" width="8.140625" style="98" bestFit="1" customWidth="1"/>
    <col min="269" max="269" width="21" style="98" customWidth="1"/>
    <col min="270" max="270" width="13.5703125" style="98" customWidth="1"/>
    <col min="271" max="516" width="9.140625" style="98"/>
    <col min="517" max="517" width="4.85546875" style="98" customWidth="1"/>
    <col min="518" max="518" width="49.42578125" style="98" customWidth="1"/>
    <col min="519" max="520" width="10.28515625" style="98" customWidth="1"/>
    <col min="521" max="521" width="20.7109375" style="98" customWidth="1"/>
    <col min="522" max="522" width="8.140625" style="98" bestFit="1" customWidth="1"/>
    <col min="523" max="523" width="20.85546875" style="98" customWidth="1"/>
    <col min="524" max="524" width="8.140625" style="98" bestFit="1" customWidth="1"/>
    <col min="525" max="525" width="21" style="98" customWidth="1"/>
    <col min="526" max="526" width="13.5703125" style="98" customWidth="1"/>
    <col min="527" max="772" width="9.140625" style="98"/>
    <col min="773" max="773" width="4.85546875" style="98" customWidth="1"/>
    <col min="774" max="774" width="49.42578125" style="98" customWidth="1"/>
    <col min="775" max="776" width="10.28515625" style="98" customWidth="1"/>
    <col min="777" max="777" width="20.7109375" style="98" customWidth="1"/>
    <col min="778" max="778" width="8.140625" style="98" bestFit="1" customWidth="1"/>
    <col min="779" max="779" width="20.85546875" style="98" customWidth="1"/>
    <col min="780" max="780" width="8.140625" style="98" bestFit="1" customWidth="1"/>
    <col min="781" max="781" width="21" style="98" customWidth="1"/>
    <col min="782" max="782" width="13.5703125" style="98" customWidth="1"/>
    <col min="783" max="1028" width="9.140625" style="98"/>
    <col min="1029" max="1029" width="4.85546875" style="98" customWidth="1"/>
    <col min="1030" max="1030" width="49.42578125" style="98" customWidth="1"/>
    <col min="1031" max="1032" width="10.28515625" style="98" customWidth="1"/>
    <col min="1033" max="1033" width="20.7109375" style="98" customWidth="1"/>
    <col min="1034" max="1034" width="8.140625" style="98" bestFit="1" customWidth="1"/>
    <col min="1035" max="1035" width="20.85546875" style="98" customWidth="1"/>
    <col min="1036" max="1036" width="8.140625" style="98" bestFit="1" customWidth="1"/>
    <col min="1037" max="1037" width="21" style="98" customWidth="1"/>
    <col min="1038" max="1038" width="13.5703125" style="98" customWidth="1"/>
    <col min="1039" max="1284" width="9.140625" style="98"/>
    <col min="1285" max="1285" width="4.85546875" style="98" customWidth="1"/>
    <col min="1286" max="1286" width="49.42578125" style="98" customWidth="1"/>
    <col min="1287" max="1288" width="10.28515625" style="98" customWidth="1"/>
    <col min="1289" max="1289" width="20.7109375" style="98" customWidth="1"/>
    <col min="1290" max="1290" width="8.140625" style="98" bestFit="1" customWidth="1"/>
    <col min="1291" max="1291" width="20.85546875" style="98" customWidth="1"/>
    <col min="1292" max="1292" width="8.140625" style="98" bestFit="1" customWidth="1"/>
    <col min="1293" max="1293" width="21" style="98" customWidth="1"/>
    <col min="1294" max="1294" width="13.5703125" style="98" customWidth="1"/>
    <col min="1295" max="1540" width="9.140625" style="98"/>
    <col min="1541" max="1541" width="4.85546875" style="98" customWidth="1"/>
    <col min="1542" max="1542" width="49.42578125" style="98" customWidth="1"/>
    <col min="1543" max="1544" width="10.28515625" style="98" customWidth="1"/>
    <col min="1545" max="1545" width="20.7109375" style="98" customWidth="1"/>
    <col min="1546" max="1546" width="8.140625" style="98" bestFit="1" customWidth="1"/>
    <col min="1547" max="1547" width="20.85546875" style="98" customWidth="1"/>
    <col min="1548" max="1548" width="8.140625" style="98" bestFit="1" customWidth="1"/>
    <col min="1549" max="1549" width="21" style="98" customWidth="1"/>
    <col min="1550" max="1550" width="13.5703125" style="98" customWidth="1"/>
    <col min="1551" max="1796" width="9.140625" style="98"/>
    <col min="1797" max="1797" width="4.85546875" style="98" customWidth="1"/>
    <col min="1798" max="1798" width="49.42578125" style="98" customWidth="1"/>
    <col min="1799" max="1800" width="10.28515625" style="98" customWidth="1"/>
    <col min="1801" max="1801" width="20.7109375" style="98" customWidth="1"/>
    <col min="1802" max="1802" width="8.140625" style="98" bestFit="1" customWidth="1"/>
    <col min="1803" max="1803" width="20.85546875" style="98" customWidth="1"/>
    <col min="1804" max="1804" width="8.140625" style="98" bestFit="1" customWidth="1"/>
    <col min="1805" max="1805" width="21" style="98" customWidth="1"/>
    <col min="1806" max="1806" width="13.5703125" style="98" customWidth="1"/>
    <col min="1807" max="2052" width="9.140625" style="98"/>
    <col min="2053" max="2053" width="4.85546875" style="98" customWidth="1"/>
    <col min="2054" max="2054" width="49.42578125" style="98" customWidth="1"/>
    <col min="2055" max="2056" width="10.28515625" style="98" customWidth="1"/>
    <col min="2057" max="2057" width="20.7109375" style="98" customWidth="1"/>
    <col min="2058" max="2058" width="8.140625" style="98" bestFit="1" customWidth="1"/>
    <col min="2059" max="2059" width="20.85546875" style="98" customWidth="1"/>
    <col min="2060" max="2060" width="8.140625" style="98" bestFit="1" customWidth="1"/>
    <col min="2061" max="2061" width="21" style="98" customWidth="1"/>
    <col min="2062" max="2062" width="13.5703125" style="98" customWidth="1"/>
    <col min="2063" max="2308" width="9.140625" style="98"/>
    <col min="2309" max="2309" width="4.85546875" style="98" customWidth="1"/>
    <col min="2310" max="2310" width="49.42578125" style="98" customWidth="1"/>
    <col min="2311" max="2312" width="10.28515625" style="98" customWidth="1"/>
    <col min="2313" max="2313" width="20.7109375" style="98" customWidth="1"/>
    <col min="2314" max="2314" width="8.140625" style="98" bestFit="1" customWidth="1"/>
    <col min="2315" max="2315" width="20.85546875" style="98" customWidth="1"/>
    <col min="2316" max="2316" width="8.140625" style="98" bestFit="1" customWidth="1"/>
    <col min="2317" max="2317" width="21" style="98" customWidth="1"/>
    <col min="2318" max="2318" width="13.5703125" style="98" customWidth="1"/>
    <col min="2319" max="2564" width="9.140625" style="98"/>
    <col min="2565" max="2565" width="4.85546875" style="98" customWidth="1"/>
    <col min="2566" max="2566" width="49.42578125" style="98" customWidth="1"/>
    <col min="2567" max="2568" width="10.28515625" style="98" customWidth="1"/>
    <col min="2569" max="2569" width="20.7109375" style="98" customWidth="1"/>
    <col min="2570" max="2570" width="8.140625" style="98" bestFit="1" customWidth="1"/>
    <col min="2571" max="2571" width="20.85546875" style="98" customWidth="1"/>
    <col min="2572" max="2572" width="8.140625" style="98" bestFit="1" customWidth="1"/>
    <col min="2573" max="2573" width="21" style="98" customWidth="1"/>
    <col min="2574" max="2574" width="13.5703125" style="98" customWidth="1"/>
    <col min="2575" max="2820" width="9.140625" style="98"/>
    <col min="2821" max="2821" width="4.85546875" style="98" customWidth="1"/>
    <col min="2822" max="2822" width="49.42578125" style="98" customWidth="1"/>
    <col min="2823" max="2824" width="10.28515625" style="98" customWidth="1"/>
    <col min="2825" max="2825" width="20.7109375" style="98" customWidth="1"/>
    <col min="2826" max="2826" width="8.140625" style="98" bestFit="1" customWidth="1"/>
    <col min="2827" max="2827" width="20.85546875" style="98" customWidth="1"/>
    <col min="2828" max="2828" width="8.140625" style="98" bestFit="1" customWidth="1"/>
    <col min="2829" max="2829" width="21" style="98" customWidth="1"/>
    <col min="2830" max="2830" width="13.5703125" style="98" customWidth="1"/>
    <col min="2831" max="3076" width="9.140625" style="98"/>
    <col min="3077" max="3077" width="4.85546875" style="98" customWidth="1"/>
    <col min="3078" max="3078" width="49.42578125" style="98" customWidth="1"/>
    <col min="3079" max="3080" width="10.28515625" style="98" customWidth="1"/>
    <col min="3081" max="3081" width="20.7109375" style="98" customWidth="1"/>
    <col min="3082" max="3082" width="8.140625" style="98" bestFit="1" customWidth="1"/>
    <col min="3083" max="3083" width="20.85546875" style="98" customWidth="1"/>
    <col min="3084" max="3084" width="8.140625" style="98" bestFit="1" customWidth="1"/>
    <col min="3085" max="3085" width="21" style="98" customWidth="1"/>
    <col min="3086" max="3086" width="13.5703125" style="98" customWidth="1"/>
    <col min="3087" max="3332" width="9.140625" style="98"/>
    <col min="3333" max="3333" width="4.85546875" style="98" customWidth="1"/>
    <col min="3334" max="3334" width="49.42578125" style="98" customWidth="1"/>
    <col min="3335" max="3336" width="10.28515625" style="98" customWidth="1"/>
    <col min="3337" max="3337" width="20.7109375" style="98" customWidth="1"/>
    <col min="3338" max="3338" width="8.140625" style="98" bestFit="1" customWidth="1"/>
    <col min="3339" max="3339" width="20.85546875" style="98" customWidth="1"/>
    <col min="3340" max="3340" width="8.140625" style="98" bestFit="1" customWidth="1"/>
    <col min="3341" max="3341" width="21" style="98" customWidth="1"/>
    <col min="3342" max="3342" width="13.5703125" style="98" customWidth="1"/>
    <col min="3343" max="3588" width="9.140625" style="98"/>
    <col min="3589" max="3589" width="4.85546875" style="98" customWidth="1"/>
    <col min="3590" max="3590" width="49.42578125" style="98" customWidth="1"/>
    <col min="3591" max="3592" width="10.28515625" style="98" customWidth="1"/>
    <col min="3593" max="3593" width="20.7109375" style="98" customWidth="1"/>
    <col min="3594" max="3594" width="8.140625" style="98" bestFit="1" customWidth="1"/>
    <col min="3595" max="3595" width="20.85546875" style="98" customWidth="1"/>
    <col min="3596" max="3596" width="8.140625" style="98" bestFit="1" customWidth="1"/>
    <col min="3597" max="3597" width="21" style="98" customWidth="1"/>
    <col min="3598" max="3598" width="13.5703125" style="98" customWidth="1"/>
    <col min="3599" max="3844" width="9.140625" style="98"/>
    <col min="3845" max="3845" width="4.85546875" style="98" customWidth="1"/>
    <col min="3846" max="3846" width="49.42578125" style="98" customWidth="1"/>
    <col min="3847" max="3848" width="10.28515625" style="98" customWidth="1"/>
    <col min="3849" max="3849" width="20.7109375" style="98" customWidth="1"/>
    <col min="3850" max="3850" width="8.140625" style="98" bestFit="1" customWidth="1"/>
    <col min="3851" max="3851" width="20.85546875" style="98" customWidth="1"/>
    <col min="3852" max="3852" width="8.140625" style="98" bestFit="1" customWidth="1"/>
    <col min="3853" max="3853" width="21" style="98" customWidth="1"/>
    <col min="3854" max="3854" width="13.5703125" style="98" customWidth="1"/>
    <col min="3855" max="4100" width="9.140625" style="98"/>
    <col min="4101" max="4101" width="4.85546875" style="98" customWidth="1"/>
    <col min="4102" max="4102" width="49.42578125" style="98" customWidth="1"/>
    <col min="4103" max="4104" width="10.28515625" style="98" customWidth="1"/>
    <col min="4105" max="4105" width="20.7109375" style="98" customWidth="1"/>
    <col min="4106" max="4106" width="8.140625" style="98" bestFit="1" customWidth="1"/>
    <col min="4107" max="4107" width="20.85546875" style="98" customWidth="1"/>
    <col min="4108" max="4108" width="8.140625" style="98" bestFit="1" customWidth="1"/>
    <col min="4109" max="4109" width="21" style="98" customWidth="1"/>
    <col min="4110" max="4110" width="13.5703125" style="98" customWidth="1"/>
    <col min="4111" max="4356" width="9.140625" style="98"/>
    <col min="4357" max="4357" width="4.85546875" style="98" customWidth="1"/>
    <col min="4358" max="4358" width="49.42578125" style="98" customWidth="1"/>
    <col min="4359" max="4360" width="10.28515625" style="98" customWidth="1"/>
    <col min="4361" max="4361" width="20.7109375" style="98" customWidth="1"/>
    <col min="4362" max="4362" width="8.140625" style="98" bestFit="1" customWidth="1"/>
    <col min="4363" max="4363" width="20.85546875" style="98" customWidth="1"/>
    <col min="4364" max="4364" width="8.140625" style="98" bestFit="1" customWidth="1"/>
    <col min="4365" max="4365" width="21" style="98" customWidth="1"/>
    <col min="4366" max="4366" width="13.5703125" style="98" customWidth="1"/>
    <col min="4367" max="4612" width="9.140625" style="98"/>
    <col min="4613" max="4613" width="4.85546875" style="98" customWidth="1"/>
    <col min="4614" max="4614" width="49.42578125" style="98" customWidth="1"/>
    <col min="4615" max="4616" width="10.28515625" style="98" customWidth="1"/>
    <col min="4617" max="4617" width="20.7109375" style="98" customWidth="1"/>
    <col min="4618" max="4618" width="8.140625" style="98" bestFit="1" customWidth="1"/>
    <col min="4619" max="4619" width="20.85546875" style="98" customWidth="1"/>
    <col min="4620" max="4620" width="8.140625" style="98" bestFit="1" customWidth="1"/>
    <col min="4621" max="4621" width="21" style="98" customWidth="1"/>
    <col min="4622" max="4622" width="13.5703125" style="98" customWidth="1"/>
    <col min="4623" max="4868" width="9.140625" style="98"/>
    <col min="4869" max="4869" width="4.85546875" style="98" customWidth="1"/>
    <col min="4870" max="4870" width="49.42578125" style="98" customWidth="1"/>
    <col min="4871" max="4872" width="10.28515625" style="98" customWidth="1"/>
    <col min="4873" max="4873" width="20.7109375" style="98" customWidth="1"/>
    <col min="4874" max="4874" width="8.140625" style="98" bestFit="1" customWidth="1"/>
    <col min="4875" max="4875" width="20.85546875" style="98" customWidth="1"/>
    <col min="4876" max="4876" width="8.140625" style="98" bestFit="1" customWidth="1"/>
    <col min="4877" max="4877" width="21" style="98" customWidth="1"/>
    <col min="4878" max="4878" width="13.5703125" style="98" customWidth="1"/>
    <col min="4879" max="5124" width="9.140625" style="98"/>
    <col min="5125" max="5125" width="4.85546875" style="98" customWidth="1"/>
    <col min="5126" max="5126" width="49.42578125" style="98" customWidth="1"/>
    <col min="5127" max="5128" width="10.28515625" style="98" customWidth="1"/>
    <col min="5129" max="5129" width="20.7109375" style="98" customWidth="1"/>
    <col min="5130" max="5130" width="8.140625" style="98" bestFit="1" customWidth="1"/>
    <col min="5131" max="5131" width="20.85546875" style="98" customWidth="1"/>
    <col min="5132" max="5132" width="8.140625" style="98" bestFit="1" customWidth="1"/>
    <col min="5133" max="5133" width="21" style="98" customWidth="1"/>
    <col min="5134" max="5134" width="13.5703125" style="98" customWidth="1"/>
    <col min="5135" max="5380" width="9.140625" style="98"/>
    <col min="5381" max="5381" width="4.85546875" style="98" customWidth="1"/>
    <col min="5382" max="5382" width="49.42578125" style="98" customWidth="1"/>
    <col min="5383" max="5384" width="10.28515625" style="98" customWidth="1"/>
    <col min="5385" max="5385" width="20.7109375" style="98" customWidth="1"/>
    <col min="5386" max="5386" width="8.140625" style="98" bestFit="1" customWidth="1"/>
    <col min="5387" max="5387" width="20.85546875" style="98" customWidth="1"/>
    <col min="5388" max="5388" width="8.140625" style="98" bestFit="1" customWidth="1"/>
    <col min="5389" max="5389" width="21" style="98" customWidth="1"/>
    <col min="5390" max="5390" width="13.5703125" style="98" customWidth="1"/>
    <col min="5391" max="5636" width="9.140625" style="98"/>
    <col min="5637" max="5637" width="4.85546875" style="98" customWidth="1"/>
    <col min="5638" max="5638" width="49.42578125" style="98" customWidth="1"/>
    <col min="5639" max="5640" width="10.28515625" style="98" customWidth="1"/>
    <col min="5641" max="5641" width="20.7109375" style="98" customWidth="1"/>
    <col min="5642" max="5642" width="8.140625" style="98" bestFit="1" customWidth="1"/>
    <col min="5643" max="5643" width="20.85546875" style="98" customWidth="1"/>
    <col min="5644" max="5644" width="8.140625" style="98" bestFit="1" customWidth="1"/>
    <col min="5645" max="5645" width="21" style="98" customWidth="1"/>
    <col min="5646" max="5646" width="13.5703125" style="98" customWidth="1"/>
    <col min="5647" max="5892" width="9.140625" style="98"/>
    <col min="5893" max="5893" width="4.85546875" style="98" customWidth="1"/>
    <col min="5894" max="5894" width="49.42578125" style="98" customWidth="1"/>
    <col min="5895" max="5896" width="10.28515625" style="98" customWidth="1"/>
    <col min="5897" max="5897" width="20.7109375" style="98" customWidth="1"/>
    <col min="5898" max="5898" width="8.140625" style="98" bestFit="1" customWidth="1"/>
    <col min="5899" max="5899" width="20.85546875" style="98" customWidth="1"/>
    <col min="5900" max="5900" width="8.140625" style="98" bestFit="1" customWidth="1"/>
    <col min="5901" max="5901" width="21" style="98" customWidth="1"/>
    <col min="5902" max="5902" width="13.5703125" style="98" customWidth="1"/>
    <col min="5903" max="6148" width="9.140625" style="98"/>
    <col min="6149" max="6149" width="4.85546875" style="98" customWidth="1"/>
    <col min="6150" max="6150" width="49.42578125" style="98" customWidth="1"/>
    <col min="6151" max="6152" width="10.28515625" style="98" customWidth="1"/>
    <col min="6153" max="6153" width="20.7109375" style="98" customWidth="1"/>
    <col min="6154" max="6154" width="8.140625" style="98" bestFit="1" customWidth="1"/>
    <col min="6155" max="6155" width="20.85546875" style="98" customWidth="1"/>
    <col min="6156" max="6156" width="8.140625" style="98" bestFit="1" customWidth="1"/>
    <col min="6157" max="6157" width="21" style="98" customWidth="1"/>
    <col min="6158" max="6158" width="13.5703125" style="98" customWidth="1"/>
    <col min="6159" max="6404" width="9.140625" style="98"/>
    <col min="6405" max="6405" width="4.85546875" style="98" customWidth="1"/>
    <col min="6406" max="6406" width="49.42578125" style="98" customWidth="1"/>
    <col min="6407" max="6408" width="10.28515625" style="98" customWidth="1"/>
    <col min="6409" max="6409" width="20.7109375" style="98" customWidth="1"/>
    <col min="6410" max="6410" width="8.140625" style="98" bestFit="1" customWidth="1"/>
    <col min="6411" max="6411" width="20.85546875" style="98" customWidth="1"/>
    <col min="6412" max="6412" width="8.140625" style="98" bestFit="1" customWidth="1"/>
    <col min="6413" max="6413" width="21" style="98" customWidth="1"/>
    <col min="6414" max="6414" width="13.5703125" style="98" customWidth="1"/>
    <col min="6415" max="6660" width="9.140625" style="98"/>
    <col min="6661" max="6661" width="4.85546875" style="98" customWidth="1"/>
    <col min="6662" max="6662" width="49.42578125" style="98" customWidth="1"/>
    <col min="6663" max="6664" width="10.28515625" style="98" customWidth="1"/>
    <col min="6665" max="6665" width="20.7109375" style="98" customWidth="1"/>
    <col min="6666" max="6666" width="8.140625" style="98" bestFit="1" customWidth="1"/>
    <col min="6667" max="6667" width="20.85546875" style="98" customWidth="1"/>
    <col min="6668" max="6668" width="8.140625" style="98" bestFit="1" customWidth="1"/>
    <col min="6669" max="6669" width="21" style="98" customWidth="1"/>
    <col min="6670" max="6670" width="13.5703125" style="98" customWidth="1"/>
    <col min="6671" max="6916" width="9.140625" style="98"/>
    <col min="6917" max="6917" width="4.85546875" style="98" customWidth="1"/>
    <col min="6918" max="6918" width="49.42578125" style="98" customWidth="1"/>
    <col min="6919" max="6920" width="10.28515625" style="98" customWidth="1"/>
    <col min="6921" max="6921" width="20.7109375" style="98" customWidth="1"/>
    <col min="6922" max="6922" width="8.140625" style="98" bestFit="1" customWidth="1"/>
    <col min="6923" max="6923" width="20.85546875" style="98" customWidth="1"/>
    <col min="6924" max="6924" width="8.140625" style="98" bestFit="1" customWidth="1"/>
    <col min="6925" max="6925" width="21" style="98" customWidth="1"/>
    <col min="6926" max="6926" width="13.5703125" style="98" customWidth="1"/>
    <col min="6927" max="7172" width="9.140625" style="98"/>
    <col min="7173" max="7173" width="4.85546875" style="98" customWidth="1"/>
    <col min="7174" max="7174" width="49.42578125" style="98" customWidth="1"/>
    <col min="7175" max="7176" width="10.28515625" style="98" customWidth="1"/>
    <col min="7177" max="7177" width="20.7109375" style="98" customWidth="1"/>
    <col min="7178" max="7178" width="8.140625" style="98" bestFit="1" customWidth="1"/>
    <col min="7179" max="7179" width="20.85546875" style="98" customWidth="1"/>
    <col min="7180" max="7180" width="8.140625" style="98" bestFit="1" customWidth="1"/>
    <col min="7181" max="7181" width="21" style="98" customWidth="1"/>
    <col min="7182" max="7182" width="13.5703125" style="98" customWidth="1"/>
    <col min="7183" max="7428" width="9.140625" style="98"/>
    <col min="7429" max="7429" width="4.85546875" style="98" customWidth="1"/>
    <col min="7430" max="7430" width="49.42578125" style="98" customWidth="1"/>
    <col min="7431" max="7432" width="10.28515625" style="98" customWidth="1"/>
    <col min="7433" max="7433" width="20.7109375" style="98" customWidth="1"/>
    <col min="7434" max="7434" width="8.140625" style="98" bestFit="1" customWidth="1"/>
    <col min="7435" max="7435" width="20.85546875" style="98" customWidth="1"/>
    <col min="7436" max="7436" width="8.140625" style="98" bestFit="1" customWidth="1"/>
    <col min="7437" max="7437" width="21" style="98" customWidth="1"/>
    <col min="7438" max="7438" width="13.5703125" style="98" customWidth="1"/>
    <col min="7439" max="7684" width="9.140625" style="98"/>
    <col min="7685" max="7685" width="4.85546875" style="98" customWidth="1"/>
    <col min="7686" max="7686" width="49.42578125" style="98" customWidth="1"/>
    <col min="7687" max="7688" width="10.28515625" style="98" customWidth="1"/>
    <col min="7689" max="7689" width="20.7109375" style="98" customWidth="1"/>
    <col min="7690" max="7690" width="8.140625" style="98" bestFit="1" customWidth="1"/>
    <col min="7691" max="7691" width="20.85546875" style="98" customWidth="1"/>
    <col min="7692" max="7692" width="8.140625" style="98" bestFit="1" customWidth="1"/>
    <col min="7693" max="7693" width="21" style="98" customWidth="1"/>
    <col min="7694" max="7694" width="13.5703125" style="98" customWidth="1"/>
    <col min="7695" max="7940" width="9.140625" style="98"/>
    <col min="7941" max="7941" width="4.85546875" style="98" customWidth="1"/>
    <col min="7942" max="7942" width="49.42578125" style="98" customWidth="1"/>
    <col min="7943" max="7944" width="10.28515625" style="98" customWidth="1"/>
    <col min="7945" max="7945" width="20.7109375" style="98" customWidth="1"/>
    <col min="7946" max="7946" width="8.140625" style="98" bestFit="1" customWidth="1"/>
    <col min="7947" max="7947" width="20.85546875" style="98" customWidth="1"/>
    <col min="7948" max="7948" width="8.140625" style="98" bestFit="1" customWidth="1"/>
    <col min="7949" max="7949" width="21" style="98" customWidth="1"/>
    <col min="7950" max="7950" width="13.5703125" style="98" customWidth="1"/>
    <col min="7951" max="8196" width="9.140625" style="98"/>
    <col min="8197" max="8197" width="4.85546875" style="98" customWidth="1"/>
    <col min="8198" max="8198" width="49.42578125" style="98" customWidth="1"/>
    <col min="8199" max="8200" width="10.28515625" style="98" customWidth="1"/>
    <col min="8201" max="8201" width="20.7109375" style="98" customWidth="1"/>
    <col min="8202" max="8202" width="8.140625" style="98" bestFit="1" customWidth="1"/>
    <col min="8203" max="8203" width="20.85546875" style="98" customWidth="1"/>
    <col min="8204" max="8204" width="8.140625" style="98" bestFit="1" customWidth="1"/>
    <col min="8205" max="8205" width="21" style="98" customWidth="1"/>
    <col min="8206" max="8206" width="13.5703125" style="98" customWidth="1"/>
    <col min="8207" max="8452" width="9.140625" style="98"/>
    <col min="8453" max="8453" width="4.85546875" style="98" customWidth="1"/>
    <col min="8454" max="8454" width="49.42578125" style="98" customWidth="1"/>
    <col min="8455" max="8456" width="10.28515625" style="98" customWidth="1"/>
    <col min="8457" max="8457" width="20.7109375" style="98" customWidth="1"/>
    <col min="8458" max="8458" width="8.140625" style="98" bestFit="1" customWidth="1"/>
    <col min="8459" max="8459" width="20.85546875" style="98" customWidth="1"/>
    <col min="8460" max="8460" width="8.140625" style="98" bestFit="1" customWidth="1"/>
    <col min="8461" max="8461" width="21" style="98" customWidth="1"/>
    <col min="8462" max="8462" width="13.5703125" style="98" customWidth="1"/>
    <col min="8463" max="8708" width="9.140625" style="98"/>
    <col min="8709" max="8709" width="4.85546875" style="98" customWidth="1"/>
    <col min="8710" max="8710" width="49.42578125" style="98" customWidth="1"/>
    <col min="8711" max="8712" width="10.28515625" style="98" customWidth="1"/>
    <col min="8713" max="8713" width="20.7109375" style="98" customWidth="1"/>
    <col min="8714" max="8714" width="8.140625" style="98" bestFit="1" customWidth="1"/>
    <col min="8715" max="8715" width="20.85546875" style="98" customWidth="1"/>
    <col min="8716" max="8716" width="8.140625" style="98" bestFit="1" customWidth="1"/>
    <col min="8717" max="8717" width="21" style="98" customWidth="1"/>
    <col min="8718" max="8718" width="13.5703125" style="98" customWidth="1"/>
    <col min="8719" max="8964" width="9.140625" style="98"/>
    <col min="8965" max="8965" width="4.85546875" style="98" customWidth="1"/>
    <col min="8966" max="8966" width="49.42578125" style="98" customWidth="1"/>
    <col min="8967" max="8968" width="10.28515625" style="98" customWidth="1"/>
    <col min="8969" max="8969" width="20.7109375" style="98" customWidth="1"/>
    <col min="8970" max="8970" width="8.140625" style="98" bestFit="1" customWidth="1"/>
    <col min="8971" max="8971" width="20.85546875" style="98" customWidth="1"/>
    <col min="8972" max="8972" width="8.140625" style="98" bestFit="1" customWidth="1"/>
    <col min="8973" max="8973" width="21" style="98" customWidth="1"/>
    <col min="8974" max="8974" width="13.5703125" style="98" customWidth="1"/>
    <col min="8975" max="9220" width="9.140625" style="98"/>
    <col min="9221" max="9221" width="4.85546875" style="98" customWidth="1"/>
    <col min="9222" max="9222" width="49.42578125" style="98" customWidth="1"/>
    <col min="9223" max="9224" width="10.28515625" style="98" customWidth="1"/>
    <col min="9225" max="9225" width="20.7109375" style="98" customWidth="1"/>
    <col min="9226" max="9226" width="8.140625" style="98" bestFit="1" customWidth="1"/>
    <col min="9227" max="9227" width="20.85546875" style="98" customWidth="1"/>
    <col min="9228" max="9228" width="8.140625" style="98" bestFit="1" customWidth="1"/>
    <col min="9229" max="9229" width="21" style="98" customWidth="1"/>
    <col min="9230" max="9230" width="13.5703125" style="98" customWidth="1"/>
    <col min="9231" max="9476" width="9.140625" style="98"/>
    <col min="9477" max="9477" width="4.85546875" style="98" customWidth="1"/>
    <col min="9478" max="9478" width="49.42578125" style="98" customWidth="1"/>
    <col min="9479" max="9480" width="10.28515625" style="98" customWidth="1"/>
    <col min="9481" max="9481" width="20.7109375" style="98" customWidth="1"/>
    <col min="9482" max="9482" width="8.140625" style="98" bestFit="1" customWidth="1"/>
    <col min="9483" max="9483" width="20.85546875" style="98" customWidth="1"/>
    <col min="9484" max="9484" width="8.140625" style="98" bestFit="1" customWidth="1"/>
    <col min="9485" max="9485" width="21" style="98" customWidth="1"/>
    <col min="9486" max="9486" width="13.5703125" style="98" customWidth="1"/>
    <col min="9487" max="9732" width="9.140625" style="98"/>
    <col min="9733" max="9733" width="4.85546875" style="98" customWidth="1"/>
    <col min="9734" max="9734" width="49.42578125" style="98" customWidth="1"/>
    <col min="9735" max="9736" width="10.28515625" style="98" customWidth="1"/>
    <col min="9737" max="9737" width="20.7109375" style="98" customWidth="1"/>
    <col min="9738" max="9738" width="8.140625" style="98" bestFit="1" customWidth="1"/>
    <col min="9739" max="9739" width="20.85546875" style="98" customWidth="1"/>
    <col min="9740" max="9740" width="8.140625" style="98" bestFit="1" customWidth="1"/>
    <col min="9741" max="9741" width="21" style="98" customWidth="1"/>
    <col min="9742" max="9742" width="13.5703125" style="98" customWidth="1"/>
    <col min="9743" max="9988" width="9.140625" style="98"/>
    <col min="9989" max="9989" width="4.85546875" style="98" customWidth="1"/>
    <col min="9990" max="9990" width="49.42578125" style="98" customWidth="1"/>
    <col min="9991" max="9992" width="10.28515625" style="98" customWidth="1"/>
    <col min="9993" max="9993" width="20.7109375" style="98" customWidth="1"/>
    <col min="9994" max="9994" width="8.140625" style="98" bestFit="1" customWidth="1"/>
    <col min="9995" max="9995" width="20.85546875" style="98" customWidth="1"/>
    <col min="9996" max="9996" width="8.140625" style="98" bestFit="1" customWidth="1"/>
    <col min="9997" max="9997" width="21" style="98" customWidth="1"/>
    <col min="9998" max="9998" width="13.5703125" style="98" customWidth="1"/>
    <col min="9999" max="10244" width="9.140625" style="98"/>
    <col min="10245" max="10245" width="4.85546875" style="98" customWidth="1"/>
    <col min="10246" max="10246" width="49.42578125" style="98" customWidth="1"/>
    <col min="10247" max="10248" width="10.28515625" style="98" customWidth="1"/>
    <col min="10249" max="10249" width="20.7109375" style="98" customWidth="1"/>
    <col min="10250" max="10250" width="8.140625" style="98" bestFit="1" customWidth="1"/>
    <col min="10251" max="10251" width="20.85546875" style="98" customWidth="1"/>
    <col min="10252" max="10252" width="8.140625" style="98" bestFit="1" customWidth="1"/>
    <col min="10253" max="10253" width="21" style="98" customWidth="1"/>
    <col min="10254" max="10254" width="13.5703125" style="98" customWidth="1"/>
    <col min="10255" max="10500" width="9.140625" style="98"/>
    <col min="10501" max="10501" width="4.85546875" style="98" customWidth="1"/>
    <col min="10502" max="10502" width="49.42578125" style="98" customWidth="1"/>
    <col min="10503" max="10504" width="10.28515625" style="98" customWidth="1"/>
    <col min="10505" max="10505" width="20.7109375" style="98" customWidth="1"/>
    <col min="10506" max="10506" width="8.140625" style="98" bestFit="1" customWidth="1"/>
    <col min="10507" max="10507" width="20.85546875" style="98" customWidth="1"/>
    <col min="10508" max="10508" width="8.140625" style="98" bestFit="1" customWidth="1"/>
    <col min="10509" max="10509" width="21" style="98" customWidth="1"/>
    <col min="10510" max="10510" width="13.5703125" style="98" customWidth="1"/>
    <col min="10511" max="10756" width="9.140625" style="98"/>
    <col min="10757" max="10757" width="4.85546875" style="98" customWidth="1"/>
    <col min="10758" max="10758" width="49.42578125" style="98" customWidth="1"/>
    <col min="10759" max="10760" width="10.28515625" style="98" customWidth="1"/>
    <col min="10761" max="10761" width="20.7109375" style="98" customWidth="1"/>
    <col min="10762" max="10762" width="8.140625" style="98" bestFit="1" customWidth="1"/>
    <col min="10763" max="10763" width="20.85546875" style="98" customWidth="1"/>
    <col min="10764" max="10764" width="8.140625" style="98" bestFit="1" customWidth="1"/>
    <col min="10765" max="10765" width="21" style="98" customWidth="1"/>
    <col min="10766" max="10766" width="13.5703125" style="98" customWidth="1"/>
    <col min="10767" max="11012" width="9.140625" style="98"/>
    <col min="11013" max="11013" width="4.85546875" style="98" customWidth="1"/>
    <col min="11014" max="11014" width="49.42578125" style="98" customWidth="1"/>
    <col min="11015" max="11016" width="10.28515625" style="98" customWidth="1"/>
    <col min="11017" max="11017" width="20.7109375" style="98" customWidth="1"/>
    <col min="11018" max="11018" width="8.140625" style="98" bestFit="1" customWidth="1"/>
    <col min="11019" max="11019" width="20.85546875" style="98" customWidth="1"/>
    <col min="11020" max="11020" width="8.140625" style="98" bestFit="1" customWidth="1"/>
    <col min="11021" max="11021" width="21" style="98" customWidth="1"/>
    <col min="11022" max="11022" width="13.5703125" style="98" customWidth="1"/>
    <col min="11023" max="11268" width="9.140625" style="98"/>
    <col min="11269" max="11269" width="4.85546875" style="98" customWidth="1"/>
    <col min="11270" max="11270" width="49.42578125" style="98" customWidth="1"/>
    <col min="11271" max="11272" width="10.28515625" style="98" customWidth="1"/>
    <col min="11273" max="11273" width="20.7109375" style="98" customWidth="1"/>
    <col min="11274" max="11274" width="8.140625" style="98" bestFit="1" customWidth="1"/>
    <col min="11275" max="11275" width="20.85546875" style="98" customWidth="1"/>
    <col min="11276" max="11276" width="8.140625" style="98" bestFit="1" customWidth="1"/>
    <col min="11277" max="11277" width="21" style="98" customWidth="1"/>
    <col min="11278" max="11278" width="13.5703125" style="98" customWidth="1"/>
    <col min="11279" max="11524" width="9.140625" style="98"/>
    <col min="11525" max="11525" width="4.85546875" style="98" customWidth="1"/>
    <col min="11526" max="11526" width="49.42578125" style="98" customWidth="1"/>
    <col min="11527" max="11528" width="10.28515625" style="98" customWidth="1"/>
    <col min="11529" max="11529" width="20.7109375" style="98" customWidth="1"/>
    <col min="11530" max="11530" width="8.140625" style="98" bestFit="1" customWidth="1"/>
    <col min="11531" max="11531" width="20.85546875" style="98" customWidth="1"/>
    <col min="11532" max="11532" width="8.140625" style="98" bestFit="1" customWidth="1"/>
    <col min="11533" max="11533" width="21" style="98" customWidth="1"/>
    <col min="11534" max="11534" width="13.5703125" style="98" customWidth="1"/>
    <col min="11535" max="11780" width="9.140625" style="98"/>
    <col min="11781" max="11781" width="4.85546875" style="98" customWidth="1"/>
    <col min="11782" max="11782" width="49.42578125" style="98" customWidth="1"/>
    <col min="11783" max="11784" width="10.28515625" style="98" customWidth="1"/>
    <col min="11785" max="11785" width="20.7109375" style="98" customWidth="1"/>
    <col min="11786" max="11786" width="8.140625" style="98" bestFit="1" customWidth="1"/>
    <col min="11787" max="11787" width="20.85546875" style="98" customWidth="1"/>
    <col min="11788" max="11788" width="8.140625" style="98" bestFit="1" customWidth="1"/>
    <col min="11789" max="11789" width="21" style="98" customWidth="1"/>
    <col min="11790" max="11790" width="13.5703125" style="98" customWidth="1"/>
    <col min="11791" max="12036" width="9.140625" style="98"/>
    <col min="12037" max="12037" width="4.85546875" style="98" customWidth="1"/>
    <col min="12038" max="12038" width="49.42578125" style="98" customWidth="1"/>
    <col min="12039" max="12040" width="10.28515625" style="98" customWidth="1"/>
    <col min="12041" max="12041" width="20.7109375" style="98" customWidth="1"/>
    <col min="12042" max="12042" width="8.140625" style="98" bestFit="1" customWidth="1"/>
    <col min="12043" max="12043" width="20.85546875" style="98" customWidth="1"/>
    <col min="12044" max="12044" width="8.140625" style="98" bestFit="1" customWidth="1"/>
    <col min="12045" max="12045" width="21" style="98" customWidth="1"/>
    <col min="12046" max="12046" width="13.5703125" style="98" customWidth="1"/>
    <col min="12047" max="12292" width="9.140625" style="98"/>
    <col min="12293" max="12293" width="4.85546875" style="98" customWidth="1"/>
    <col min="12294" max="12294" width="49.42578125" style="98" customWidth="1"/>
    <col min="12295" max="12296" width="10.28515625" style="98" customWidth="1"/>
    <col min="12297" max="12297" width="20.7109375" style="98" customWidth="1"/>
    <col min="12298" max="12298" width="8.140625" style="98" bestFit="1" customWidth="1"/>
    <col min="12299" max="12299" width="20.85546875" style="98" customWidth="1"/>
    <col min="12300" max="12300" width="8.140625" style="98" bestFit="1" customWidth="1"/>
    <col min="12301" max="12301" width="21" style="98" customWidth="1"/>
    <col min="12302" max="12302" width="13.5703125" style="98" customWidth="1"/>
    <col min="12303" max="12548" width="9.140625" style="98"/>
    <col min="12549" max="12549" width="4.85546875" style="98" customWidth="1"/>
    <col min="12550" max="12550" width="49.42578125" style="98" customWidth="1"/>
    <col min="12551" max="12552" width="10.28515625" style="98" customWidth="1"/>
    <col min="12553" max="12553" width="20.7109375" style="98" customWidth="1"/>
    <col min="12554" max="12554" width="8.140625" style="98" bestFit="1" customWidth="1"/>
    <col min="12555" max="12555" width="20.85546875" style="98" customWidth="1"/>
    <col min="12556" max="12556" width="8.140625" style="98" bestFit="1" customWidth="1"/>
    <col min="12557" max="12557" width="21" style="98" customWidth="1"/>
    <col min="12558" max="12558" width="13.5703125" style="98" customWidth="1"/>
    <col min="12559" max="12804" width="9.140625" style="98"/>
    <col min="12805" max="12805" width="4.85546875" style="98" customWidth="1"/>
    <col min="12806" max="12806" width="49.42578125" style="98" customWidth="1"/>
    <col min="12807" max="12808" width="10.28515625" style="98" customWidth="1"/>
    <col min="12809" max="12809" width="20.7109375" style="98" customWidth="1"/>
    <col min="12810" max="12810" width="8.140625" style="98" bestFit="1" customWidth="1"/>
    <col min="12811" max="12811" width="20.85546875" style="98" customWidth="1"/>
    <col min="12812" max="12812" width="8.140625" style="98" bestFit="1" customWidth="1"/>
    <col min="12813" max="12813" width="21" style="98" customWidth="1"/>
    <col min="12814" max="12814" width="13.5703125" style="98" customWidth="1"/>
    <col min="12815" max="13060" width="9.140625" style="98"/>
    <col min="13061" max="13061" width="4.85546875" style="98" customWidth="1"/>
    <col min="13062" max="13062" width="49.42578125" style="98" customWidth="1"/>
    <col min="13063" max="13064" width="10.28515625" style="98" customWidth="1"/>
    <col min="13065" max="13065" width="20.7109375" style="98" customWidth="1"/>
    <col min="13066" max="13066" width="8.140625" style="98" bestFit="1" customWidth="1"/>
    <col min="13067" max="13067" width="20.85546875" style="98" customWidth="1"/>
    <col min="13068" max="13068" width="8.140625" style="98" bestFit="1" customWidth="1"/>
    <col min="13069" max="13069" width="21" style="98" customWidth="1"/>
    <col min="13070" max="13070" width="13.5703125" style="98" customWidth="1"/>
    <col min="13071" max="13316" width="9.140625" style="98"/>
    <col min="13317" max="13317" width="4.85546875" style="98" customWidth="1"/>
    <col min="13318" max="13318" width="49.42578125" style="98" customWidth="1"/>
    <col min="13319" max="13320" width="10.28515625" style="98" customWidth="1"/>
    <col min="13321" max="13321" width="20.7109375" style="98" customWidth="1"/>
    <col min="13322" max="13322" width="8.140625" style="98" bestFit="1" customWidth="1"/>
    <col min="13323" max="13323" width="20.85546875" style="98" customWidth="1"/>
    <col min="13324" max="13324" width="8.140625" style="98" bestFit="1" customWidth="1"/>
    <col min="13325" max="13325" width="21" style="98" customWidth="1"/>
    <col min="13326" max="13326" width="13.5703125" style="98" customWidth="1"/>
    <col min="13327" max="13572" width="9.140625" style="98"/>
    <col min="13573" max="13573" width="4.85546875" style="98" customWidth="1"/>
    <col min="13574" max="13574" width="49.42578125" style="98" customWidth="1"/>
    <col min="13575" max="13576" width="10.28515625" style="98" customWidth="1"/>
    <col min="13577" max="13577" width="20.7109375" style="98" customWidth="1"/>
    <col min="13578" max="13578" width="8.140625" style="98" bestFit="1" customWidth="1"/>
    <col min="13579" max="13579" width="20.85546875" style="98" customWidth="1"/>
    <col min="13580" max="13580" width="8.140625" style="98" bestFit="1" customWidth="1"/>
    <col min="13581" max="13581" width="21" style="98" customWidth="1"/>
    <col min="13582" max="13582" width="13.5703125" style="98" customWidth="1"/>
    <col min="13583" max="13828" width="9.140625" style="98"/>
    <col min="13829" max="13829" width="4.85546875" style="98" customWidth="1"/>
    <col min="13830" max="13830" width="49.42578125" style="98" customWidth="1"/>
    <col min="13831" max="13832" width="10.28515625" style="98" customWidth="1"/>
    <col min="13833" max="13833" width="20.7109375" style="98" customWidth="1"/>
    <col min="13834" max="13834" width="8.140625" style="98" bestFit="1" customWidth="1"/>
    <col min="13835" max="13835" width="20.85546875" style="98" customWidth="1"/>
    <col min="13836" max="13836" width="8.140625" style="98" bestFit="1" customWidth="1"/>
    <col min="13837" max="13837" width="21" style="98" customWidth="1"/>
    <col min="13838" max="13838" width="13.5703125" style="98" customWidth="1"/>
    <col min="13839" max="14084" width="9.140625" style="98"/>
    <col min="14085" max="14085" width="4.85546875" style="98" customWidth="1"/>
    <col min="14086" max="14086" width="49.42578125" style="98" customWidth="1"/>
    <col min="14087" max="14088" width="10.28515625" style="98" customWidth="1"/>
    <col min="14089" max="14089" width="20.7109375" style="98" customWidth="1"/>
    <col min="14090" max="14090" width="8.140625" style="98" bestFit="1" customWidth="1"/>
    <col min="14091" max="14091" width="20.85546875" style="98" customWidth="1"/>
    <col min="14092" max="14092" width="8.140625" style="98" bestFit="1" customWidth="1"/>
    <col min="14093" max="14093" width="21" style="98" customWidth="1"/>
    <col min="14094" max="14094" width="13.5703125" style="98" customWidth="1"/>
    <col min="14095" max="14340" width="9.140625" style="98"/>
    <col min="14341" max="14341" width="4.85546875" style="98" customWidth="1"/>
    <col min="14342" max="14342" width="49.42578125" style="98" customWidth="1"/>
    <col min="14343" max="14344" width="10.28515625" style="98" customWidth="1"/>
    <col min="14345" max="14345" width="20.7109375" style="98" customWidth="1"/>
    <col min="14346" max="14346" width="8.140625" style="98" bestFit="1" customWidth="1"/>
    <col min="14347" max="14347" width="20.85546875" style="98" customWidth="1"/>
    <col min="14348" max="14348" width="8.140625" style="98" bestFit="1" customWidth="1"/>
    <col min="14349" max="14349" width="21" style="98" customWidth="1"/>
    <col min="14350" max="14350" width="13.5703125" style="98" customWidth="1"/>
    <col min="14351" max="14596" width="9.140625" style="98"/>
    <col min="14597" max="14597" width="4.85546875" style="98" customWidth="1"/>
    <col min="14598" max="14598" width="49.42578125" style="98" customWidth="1"/>
    <col min="14599" max="14600" width="10.28515625" style="98" customWidth="1"/>
    <col min="14601" max="14601" width="20.7109375" style="98" customWidth="1"/>
    <col min="14602" max="14602" width="8.140625" style="98" bestFit="1" customWidth="1"/>
    <col min="14603" max="14603" width="20.85546875" style="98" customWidth="1"/>
    <col min="14604" max="14604" width="8.140625" style="98" bestFit="1" customWidth="1"/>
    <col min="14605" max="14605" width="21" style="98" customWidth="1"/>
    <col min="14606" max="14606" width="13.5703125" style="98" customWidth="1"/>
    <col min="14607" max="14852" width="9.140625" style="98"/>
    <col min="14853" max="14853" width="4.85546875" style="98" customWidth="1"/>
    <col min="14854" max="14854" width="49.42578125" style="98" customWidth="1"/>
    <col min="14855" max="14856" width="10.28515625" style="98" customWidth="1"/>
    <col min="14857" max="14857" width="20.7109375" style="98" customWidth="1"/>
    <col min="14858" max="14858" width="8.140625" style="98" bestFit="1" customWidth="1"/>
    <col min="14859" max="14859" width="20.85546875" style="98" customWidth="1"/>
    <col min="14860" max="14860" width="8.140625" style="98" bestFit="1" customWidth="1"/>
    <col min="14861" max="14861" width="21" style="98" customWidth="1"/>
    <col min="14862" max="14862" width="13.5703125" style="98" customWidth="1"/>
    <col min="14863" max="15108" width="9.140625" style="98"/>
    <col min="15109" max="15109" width="4.85546875" style="98" customWidth="1"/>
    <col min="15110" max="15110" width="49.42578125" style="98" customWidth="1"/>
    <col min="15111" max="15112" width="10.28515625" style="98" customWidth="1"/>
    <col min="15113" max="15113" width="20.7109375" style="98" customWidth="1"/>
    <col min="15114" max="15114" width="8.140625" style="98" bestFit="1" customWidth="1"/>
    <col min="15115" max="15115" width="20.85546875" style="98" customWidth="1"/>
    <col min="15116" max="15116" width="8.140625" style="98" bestFit="1" customWidth="1"/>
    <col min="15117" max="15117" width="21" style="98" customWidth="1"/>
    <col min="15118" max="15118" width="13.5703125" style="98" customWidth="1"/>
    <col min="15119" max="15364" width="9.140625" style="98"/>
    <col min="15365" max="15365" width="4.85546875" style="98" customWidth="1"/>
    <col min="15366" max="15366" width="49.42578125" style="98" customWidth="1"/>
    <col min="15367" max="15368" width="10.28515625" style="98" customWidth="1"/>
    <col min="15369" max="15369" width="20.7109375" style="98" customWidth="1"/>
    <col min="15370" max="15370" width="8.140625" style="98" bestFit="1" customWidth="1"/>
    <col min="15371" max="15371" width="20.85546875" style="98" customWidth="1"/>
    <col min="15372" max="15372" width="8.140625" style="98" bestFit="1" customWidth="1"/>
    <col min="15373" max="15373" width="21" style="98" customWidth="1"/>
    <col min="15374" max="15374" width="13.5703125" style="98" customWidth="1"/>
    <col min="15375" max="15620" width="9.140625" style="98"/>
    <col min="15621" max="15621" width="4.85546875" style="98" customWidth="1"/>
    <col min="15622" max="15622" width="49.42578125" style="98" customWidth="1"/>
    <col min="15623" max="15624" width="10.28515625" style="98" customWidth="1"/>
    <col min="15625" max="15625" width="20.7109375" style="98" customWidth="1"/>
    <col min="15626" max="15626" width="8.140625" style="98" bestFit="1" customWidth="1"/>
    <col min="15627" max="15627" width="20.85546875" style="98" customWidth="1"/>
    <col min="15628" max="15628" width="8.140625" style="98" bestFit="1" customWidth="1"/>
    <col min="15629" max="15629" width="21" style="98" customWidth="1"/>
    <col min="15630" max="15630" width="13.5703125" style="98" customWidth="1"/>
    <col min="15631" max="15876" width="9.140625" style="98"/>
    <col min="15877" max="15877" width="4.85546875" style="98" customWidth="1"/>
    <col min="15878" max="15878" width="49.42578125" style="98" customWidth="1"/>
    <col min="15879" max="15880" width="10.28515625" style="98" customWidth="1"/>
    <col min="15881" max="15881" width="20.7109375" style="98" customWidth="1"/>
    <col min="15882" max="15882" width="8.140625" style="98" bestFit="1" customWidth="1"/>
    <col min="15883" max="15883" width="20.85546875" style="98" customWidth="1"/>
    <col min="15884" max="15884" width="8.140625" style="98" bestFit="1" customWidth="1"/>
    <col min="15885" max="15885" width="21" style="98" customWidth="1"/>
    <col min="15886" max="15886" width="13.5703125" style="98" customWidth="1"/>
    <col min="15887" max="16132" width="9.140625" style="98"/>
    <col min="16133" max="16133" width="4.85546875" style="98" customWidth="1"/>
    <col min="16134" max="16134" width="49.42578125" style="98" customWidth="1"/>
    <col min="16135" max="16136" width="10.28515625" style="98" customWidth="1"/>
    <col min="16137" max="16137" width="20.7109375" style="98" customWidth="1"/>
    <col min="16138" max="16138" width="8.140625" style="98" bestFit="1" customWidth="1"/>
    <col min="16139" max="16139" width="20.85546875" style="98" customWidth="1"/>
    <col min="16140" max="16140" width="8.140625" style="98" bestFit="1" customWidth="1"/>
    <col min="16141" max="16141" width="21" style="98" customWidth="1"/>
    <col min="16142" max="16142" width="13.5703125" style="98" customWidth="1"/>
    <col min="16143" max="16384" width="9.140625" style="98"/>
  </cols>
  <sheetData>
    <row r="1" spans="1:15" x14ac:dyDescent="0.25">
      <c r="A1" s="94"/>
      <c r="B1" s="95"/>
      <c r="C1" s="96"/>
      <c r="D1" s="129"/>
      <c r="E1" s="129"/>
      <c r="F1" s="130"/>
      <c r="G1" s="129"/>
      <c r="H1" s="129"/>
      <c r="I1" s="130"/>
      <c r="J1" s="130"/>
      <c r="K1" s="129"/>
      <c r="L1" s="131"/>
      <c r="M1" s="131"/>
      <c r="N1" s="129"/>
      <c r="O1" s="132" t="s">
        <v>0</v>
      </c>
    </row>
    <row r="2" spans="1:15" ht="12.75" customHeight="1" x14ac:dyDescent="0.25">
      <c r="A2" s="94"/>
      <c r="B2" s="95"/>
      <c r="C2" s="96"/>
      <c r="D2" s="129"/>
      <c r="E2" s="129"/>
      <c r="F2" s="130"/>
      <c r="G2" s="129"/>
      <c r="H2" s="129"/>
      <c r="I2" s="130"/>
      <c r="J2" s="130"/>
      <c r="K2" s="129"/>
      <c r="L2" s="187" t="s">
        <v>1</v>
      </c>
      <c r="M2" s="187"/>
      <c r="N2" s="187"/>
      <c r="O2" s="187"/>
    </row>
    <row r="3" spans="1:15" ht="33.75" customHeight="1" thickBot="1" x14ac:dyDescent="0.35">
      <c r="B3" s="188" t="s">
        <v>124</v>
      </c>
      <c r="C3" s="188"/>
      <c r="D3" s="188"/>
      <c r="E3" s="188"/>
      <c r="F3" s="188"/>
      <c r="G3" s="188"/>
      <c r="H3" s="188"/>
      <c r="I3" s="188"/>
      <c r="J3" s="133"/>
      <c r="K3" s="133"/>
      <c r="N3" s="133"/>
    </row>
    <row r="4" spans="1:15" s="100" customFormat="1" ht="17.25" customHeight="1" x14ac:dyDescent="0.25">
      <c r="A4" s="97"/>
      <c r="B4" s="99" t="s">
        <v>2</v>
      </c>
      <c r="D4" s="135"/>
      <c r="E4" s="135"/>
      <c r="F4" s="136"/>
      <c r="G4" s="135"/>
      <c r="H4" s="135"/>
      <c r="I4" s="136"/>
      <c r="J4" s="133"/>
      <c r="K4" s="135"/>
      <c r="L4" s="135"/>
      <c r="M4" s="135"/>
      <c r="N4" s="135"/>
      <c r="O4" s="135"/>
    </row>
    <row r="5" spans="1:15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5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5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5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5" s="102" customFormat="1" ht="22.7" customHeight="1" x14ac:dyDescent="0.25">
      <c r="A10" s="125">
        <v>1</v>
      </c>
      <c r="B10" s="126" t="s">
        <v>9</v>
      </c>
      <c r="C10" s="127">
        <v>4212</v>
      </c>
      <c r="D10" s="137"/>
      <c r="E10" s="137"/>
      <c r="F10" s="138">
        <f>SUM(F13:F15)</f>
        <v>0</v>
      </c>
      <c r="G10" s="137"/>
      <c r="H10" s="137"/>
      <c r="I10" s="138">
        <f>SUM(I13:I15)</f>
        <v>0</v>
      </c>
      <c r="J10" s="138"/>
      <c r="K10" s="137"/>
      <c r="L10" s="138">
        <f>SUM(L13:L15)</f>
        <v>0</v>
      </c>
      <c r="M10" s="138">
        <f>J10-G10</f>
        <v>0</v>
      </c>
      <c r="N10" s="137"/>
      <c r="O10" s="138">
        <f>L10-I10</f>
        <v>0</v>
      </c>
    </row>
    <row r="11" spans="1:15" s="104" customFormat="1" x14ac:dyDescent="0.25">
      <c r="A11" s="71"/>
      <c r="B11" s="103" t="s">
        <v>10</v>
      </c>
      <c r="C11" s="71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39"/>
      <c r="O11" s="140"/>
    </row>
    <row r="12" spans="1:15" s="104" customFormat="1" x14ac:dyDescent="0.25">
      <c r="A12" s="71"/>
      <c r="B12" s="105" t="s">
        <v>11</v>
      </c>
      <c r="C12" s="71"/>
      <c r="D12" s="139"/>
      <c r="E12" s="139"/>
      <c r="F12" s="139"/>
      <c r="G12" s="139"/>
      <c r="H12" s="139"/>
      <c r="I12" s="139"/>
      <c r="J12" s="139"/>
      <c r="K12" s="139"/>
      <c r="L12" s="140"/>
      <c r="M12" s="140"/>
      <c r="N12" s="139"/>
      <c r="O12" s="140"/>
    </row>
    <row r="13" spans="1:15" s="104" customFormat="1" x14ac:dyDescent="0.25">
      <c r="A13" s="71">
        <v>1</v>
      </c>
      <c r="B13" s="62" t="s">
        <v>9</v>
      </c>
      <c r="C13" s="71" t="s">
        <v>12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>
        <f>J13-G13</f>
        <v>0</v>
      </c>
      <c r="N13" s="139"/>
      <c r="O13" s="139">
        <f t="shared" ref="O13:O16" si="0">L13-I13</f>
        <v>0</v>
      </c>
    </row>
    <row r="14" spans="1:15" s="104" customFormat="1" x14ac:dyDescent="0.25">
      <c r="A14" s="71">
        <v>2</v>
      </c>
      <c r="B14" s="62" t="s">
        <v>45</v>
      </c>
      <c r="C14" s="71" t="s">
        <v>12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>
        <f>J14-G14</f>
        <v>0</v>
      </c>
      <c r="N14" s="139"/>
      <c r="O14" s="139">
        <f t="shared" si="0"/>
        <v>0</v>
      </c>
    </row>
    <row r="15" spans="1:15" s="104" customFormat="1" x14ac:dyDescent="0.25">
      <c r="A15" s="71">
        <v>3</v>
      </c>
      <c r="B15" s="62" t="s">
        <v>44</v>
      </c>
      <c r="C15" s="71" t="s">
        <v>12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>
        <f>J15-G15</f>
        <v>0</v>
      </c>
      <c r="N15" s="139"/>
      <c r="O15" s="139">
        <f t="shared" si="0"/>
        <v>0</v>
      </c>
    </row>
    <row r="16" spans="1:15" s="102" customFormat="1" ht="23.25" customHeight="1" x14ac:dyDescent="0.25">
      <c r="A16" s="125">
        <v>2</v>
      </c>
      <c r="B16" s="126" t="s">
        <v>13</v>
      </c>
      <c r="C16" s="127">
        <v>4213</v>
      </c>
      <c r="D16" s="137"/>
      <c r="E16" s="137"/>
      <c r="F16" s="138">
        <f>SUM(F19:F21)</f>
        <v>0</v>
      </c>
      <c r="G16" s="137"/>
      <c r="H16" s="137"/>
      <c r="I16" s="138">
        <f>SUM(I19:I21)</f>
        <v>0</v>
      </c>
      <c r="J16" s="138"/>
      <c r="K16" s="137"/>
      <c r="L16" s="138">
        <f>SUM(L19:L21)</f>
        <v>0</v>
      </c>
      <c r="M16" s="138">
        <f>J16-G16</f>
        <v>0</v>
      </c>
      <c r="N16" s="137"/>
      <c r="O16" s="138">
        <f t="shared" si="0"/>
        <v>0</v>
      </c>
    </row>
    <row r="17" spans="1:15" s="104" customFormat="1" x14ac:dyDescent="0.25">
      <c r="A17" s="106"/>
      <c r="B17" s="103" t="s">
        <v>10</v>
      </c>
      <c r="C17" s="71"/>
      <c r="D17" s="139"/>
      <c r="E17" s="139"/>
      <c r="F17" s="139"/>
      <c r="G17" s="139"/>
      <c r="H17" s="139"/>
      <c r="I17" s="139"/>
      <c r="J17" s="139"/>
      <c r="K17" s="139"/>
      <c r="L17" s="140"/>
      <c r="M17" s="140"/>
      <c r="N17" s="139"/>
      <c r="O17" s="140"/>
    </row>
    <row r="18" spans="1:15" s="104" customFormat="1" x14ac:dyDescent="0.25">
      <c r="A18" s="107"/>
      <c r="B18" s="105" t="s">
        <v>11</v>
      </c>
      <c r="C18" s="71"/>
      <c r="D18" s="139"/>
      <c r="E18" s="139"/>
      <c r="F18" s="139"/>
      <c r="G18" s="139"/>
      <c r="H18" s="139"/>
      <c r="I18" s="139"/>
      <c r="J18" s="139"/>
      <c r="K18" s="139"/>
      <c r="L18" s="140"/>
      <c r="M18" s="140"/>
      <c r="N18" s="139"/>
      <c r="O18" s="140"/>
    </row>
    <row r="19" spans="1:15" s="104" customFormat="1" ht="27" x14ac:dyDescent="0.25">
      <c r="A19" s="71">
        <v>1</v>
      </c>
      <c r="B19" s="62" t="s">
        <v>46</v>
      </c>
      <c r="C19" s="71" t="s">
        <v>12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>
        <f>J19-G19</f>
        <v>0</v>
      </c>
      <c r="N19" s="139"/>
      <c r="O19" s="139">
        <f t="shared" ref="O19:O22" si="1">L19-I19</f>
        <v>0</v>
      </c>
    </row>
    <row r="20" spans="1:15" s="104" customFormat="1" ht="27" x14ac:dyDescent="0.25">
      <c r="A20" s="71">
        <v>2</v>
      </c>
      <c r="B20" s="62" t="s">
        <v>47</v>
      </c>
      <c r="C20" s="71" t="s">
        <v>12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>
        <f>J20-G20</f>
        <v>0</v>
      </c>
      <c r="N20" s="139"/>
      <c r="O20" s="139">
        <f t="shared" si="1"/>
        <v>0</v>
      </c>
    </row>
    <row r="21" spans="1:15" s="104" customFormat="1" x14ac:dyDescent="0.25">
      <c r="A21" s="71">
        <v>3</v>
      </c>
      <c r="B21" s="62"/>
      <c r="C21" s="71" t="s">
        <v>12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>
        <f>J21-G21</f>
        <v>0</v>
      </c>
      <c r="N21" s="139"/>
      <c r="O21" s="139">
        <f t="shared" si="1"/>
        <v>0</v>
      </c>
    </row>
    <row r="22" spans="1:15" s="102" customFormat="1" ht="23.25" customHeight="1" x14ac:dyDescent="0.25">
      <c r="A22" s="125">
        <v>3</v>
      </c>
      <c r="B22" s="126" t="s">
        <v>14</v>
      </c>
      <c r="C22" s="127">
        <v>4214</v>
      </c>
      <c r="D22" s="137"/>
      <c r="E22" s="137"/>
      <c r="F22" s="138">
        <f>SUM(F25:F30)</f>
        <v>213461.05834000002</v>
      </c>
      <c r="G22" s="137"/>
      <c r="H22" s="137"/>
      <c r="I22" s="138">
        <f>SUM(I25:I30)</f>
        <v>128074.7</v>
      </c>
      <c r="J22" s="138"/>
      <c r="K22" s="137"/>
      <c r="L22" s="138">
        <f>SUM(L25:L30)</f>
        <v>144698.30000000002</v>
      </c>
      <c r="M22" s="138">
        <f>J22-G22</f>
        <v>0</v>
      </c>
      <c r="N22" s="137"/>
      <c r="O22" s="138">
        <f t="shared" si="1"/>
        <v>16623.60000000002</v>
      </c>
    </row>
    <row r="23" spans="1:15" s="104" customFormat="1" x14ac:dyDescent="0.25">
      <c r="A23" s="106"/>
      <c r="B23" s="103" t="s">
        <v>10</v>
      </c>
      <c r="C23" s="71"/>
      <c r="D23" s="139"/>
      <c r="E23" s="139"/>
      <c r="F23" s="139"/>
      <c r="G23" s="139"/>
      <c r="H23" s="139"/>
      <c r="I23" s="139"/>
      <c r="J23" s="139"/>
      <c r="K23" s="139"/>
      <c r="L23" s="140"/>
      <c r="M23" s="140"/>
      <c r="N23" s="139"/>
      <c r="O23" s="140"/>
    </row>
    <row r="24" spans="1:15" s="104" customFormat="1" x14ac:dyDescent="0.25">
      <c r="A24" s="107"/>
      <c r="B24" s="105" t="s">
        <v>11</v>
      </c>
      <c r="C24" s="71"/>
      <c r="D24" s="139"/>
      <c r="E24" s="139"/>
      <c r="F24" s="139"/>
      <c r="G24" s="139"/>
      <c r="H24" s="139"/>
      <c r="I24" s="139"/>
      <c r="J24" s="139"/>
      <c r="K24" s="139"/>
      <c r="L24" s="140"/>
      <c r="M24" s="140"/>
      <c r="N24" s="139"/>
      <c r="O24" s="140"/>
    </row>
    <row r="25" spans="1:15" s="104" customFormat="1" x14ac:dyDescent="0.25">
      <c r="A25" s="71">
        <v>1</v>
      </c>
      <c r="B25" s="62" t="s">
        <v>48</v>
      </c>
      <c r="C25" s="71" t="s">
        <v>12</v>
      </c>
      <c r="D25" s="139"/>
      <c r="E25" s="139"/>
      <c r="F25" s="139">
        <v>211928.6</v>
      </c>
      <c r="G25" s="139"/>
      <c r="H25" s="139"/>
      <c r="I25" s="139">
        <v>125524.7</v>
      </c>
      <c r="J25" s="139"/>
      <c r="K25" s="139"/>
      <c r="L25" s="139">
        <v>134453.1</v>
      </c>
      <c r="M25" s="139">
        <f t="shared" ref="M25:M31" si="2">J25-G25</f>
        <v>0</v>
      </c>
      <c r="N25" s="139"/>
      <c r="O25" s="139">
        <f t="shared" ref="O25:O31" si="3">L25-I25</f>
        <v>8928.4000000000087</v>
      </c>
    </row>
    <row r="26" spans="1:15" s="104" customFormat="1" x14ac:dyDescent="0.25">
      <c r="A26" s="71">
        <v>2</v>
      </c>
      <c r="B26" s="62" t="s">
        <v>169</v>
      </c>
      <c r="C26" s="71" t="s">
        <v>12</v>
      </c>
      <c r="D26" s="139"/>
      <c r="E26" s="139"/>
      <c r="F26" s="139">
        <v>1532.4583400000001</v>
      </c>
      <c r="G26" s="139"/>
      <c r="H26" s="139"/>
      <c r="I26" s="139">
        <v>2550</v>
      </c>
      <c r="J26" s="139"/>
      <c r="K26" s="139"/>
      <c r="L26" s="139">
        <v>10245.200000000001</v>
      </c>
      <c r="M26" s="139">
        <f t="shared" si="2"/>
        <v>0</v>
      </c>
      <c r="N26" s="139"/>
      <c r="O26" s="139">
        <f t="shared" si="3"/>
        <v>7695.2000000000007</v>
      </c>
    </row>
    <row r="27" spans="1:15" s="104" customFormat="1" x14ac:dyDescent="0.25">
      <c r="A27" s="71">
        <v>3</v>
      </c>
      <c r="B27" s="62" t="s">
        <v>49</v>
      </c>
      <c r="C27" s="71" t="s">
        <v>12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>
        <f t="shared" si="2"/>
        <v>0</v>
      </c>
      <c r="N27" s="139"/>
      <c r="O27" s="139">
        <f t="shared" si="3"/>
        <v>0</v>
      </c>
    </row>
    <row r="28" spans="1:15" s="104" customFormat="1" x14ac:dyDescent="0.25">
      <c r="A28" s="71">
        <v>4</v>
      </c>
      <c r="B28" s="62" t="s">
        <v>50</v>
      </c>
      <c r="C28" s="71" t="s">
        <v>12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>
        <f t="shared" si="2"/>
        <v>0</v>
      </c>
      <c r="N28" s="139"/>
      <c r="O28" s="139">
        <f t="shared" si="3"/>
        <v>0</v>
      </c>
    </row>
    <row r="29" spans="1:15" s="104" customFormat="1" x14ac:dyDescent="0.25">
      <c r="A29" s="71">
        <v>5</v>
      </c>
      <c r="B29" s="62" t="s">
        <v>51</v>
      </c>
      <c r="C29" s="71" t="s">
        <v>12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>
        <f t="shared" si="2"/>
        <v>0</v>
      </c>
      <c r="N29" s="139"/>
      <c r="O29" s="139">
        <f t="shared" si="3"/>
        <v>0</v>
      </c>
    </row>
    <row r="30" spans="1:15" s="104" customFormat="1" ht="27" x14ac:dyDescent="0.25">
      <c r="A30" s="71">
        <v>6</v>
      </c>
      <c r="B30" s="62" t="s">
        <v>52</v>
      </c>
      <c r="C30" s="71" t="s">
        <v>12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>
        <f t="shared" si="2"/>
        <v>0</v>
      </c>
      <c r="N30" s="139"/>
      <c r="O30" s="139">
        <f t="shared" si="3"/>
        <v>0</v>
      </c>
    </row>
    <row r="31" spans="1:15" s="102" customFormat="1" ht="23.25" customHeight="1" x14ac:dyDescent="0.25">
      <c r="A31" s="125">
        <v>4</v>
      </c>
      <c r="B31" s="126" t="s">
        <v>16</v>
      </c>
      <c r="C31" s="127">
        <v>4231</v>
      </c>
      <c r="D31" s="137"/>
      <c r="E31" s="137"/>
      <c r="F31" s="138">
        <f>SUM(F34:F36)</f>
        <v>8131.62</v>
      </c>
      <c r="G31" s="137"/>
      <c r="H31" s="137"/>
      <c r="I31" s="138">
        <f>SUM(I34:I36)</f>
        <v>8000</v>
      </c>
      <c r="J31" s="138"/>
      <c r="K31" s="137"/>
      <c r="L31" s="138">
        <f>SUM(L34:L36)</f>
        <v>8000</v>
      </c>
      <c r="M31" s="138">
        <f t="shared" si="2"/>
        <v>0</v>
      </c>
      <c r="N31" s="137"/>
      <c r="O31" s="138">
        <f t="shared" si="3"/>
        <v>0</v>
      </c>
    </row>
    <row r="32" spans="1:15" s="104" customFormat="1" x14ac:dyDescent="0.25">
      <c r="A32" s="106"/>
      <c r="B32" s="103" t="s">
        <v>10</v>
      </c>
      <c r="C32" s="71"/>
      <c r="D32" s="139"/>
      <c r="E32" s="139"/>
      <c r="F32" s="139"/>
      <c r="G32" s="139"/>
      <c r="H32" s="139"/>
      <c r="I32" s="139"/>
      <c r="J32" s="139"/>
      <c r="K32" s="139"/>
      <c r="L32" s="140"/>
      <c r="M32" s="140"/>
      <c r="N32" s="139"/>
      <c r="O32" s="140"/>
    </row>
    <row r="33" spans="1:15" s="104" customFormat="1" x14ac:dyDescent="0.25">
      <c r="A33" s="107"/>
      <c r="B33" s="105" t="s">
        <v>11</v>
      </c>
      <c r="C33" s="71"/>
      <c r="D33" s="139"/>
      <c r="E33" s="139"/>
      <c r="F33" s="139"/>
      <c r="G33" s="139"/>
      <c r="H33" s="139"/>
      <c r="I33" s="139"/>
      <c r="J33" s="139"/>
      <c r="K33" s="139"/>
      <c r="L33" s="140"/>
      <c r="M33" s="140"/>
      <c r="N33" s="139"/>
      <c r="O33" s="140"/>
    </row>
    <row r="34" spans="1:15" s="104" customFormat="1" x14ac:dyDescent="0.25">
      <c r="A34" s="71">
        <v>1</v>
      </c>
      <c r="B34" s="108" t="s">
        <v>16</v>
      </c>
      <c r="C34" s="71" t="s">
        <v>12</v>
      </c>
      <c r="D34" s="139"/>
      <c r="E34" s="139"/>
      <c r="F34" s="139">
        <v>8131.62</v>
      </c>
      <c r="G34" s="139"/>
      <c r="H34" s="139"/>
      <c r="I34" s="139">
        <v>8000</v>
      </c>
      <c r="J34" s="139"/>
      <c r="K34" s="139"/>
      <c r="L34" s="139">
        <v>8000</v>
      </c>
      <c r="M34" s="139">
        <f>J34-G34</f>
        <v>0</v>
      </c>
      <c r="N34" s="139"/>
      <c r="O34" s="139">
        <f t="shared" ref="O34:O37" si="4">L34-I34</f>
        <v>0</v>
      </c>
    </row>
    <row r="35" spans="1:15" s="104" customFormat="1" x14ac:dyDescent="0.25">
      <c r="A35" s="71">
        <v>2</v>
      </c>
      <c r="B35" s="62"/>
      <c r="C35" s="71" t="s">
        <v>12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>
        <f>J35-G35</f>
        <v>0</v>
      </c>
      <c r="N35" s="139"/>
      <c r="O35" s="139">
        <f t="shared" si="4"/>
        <v>0</v>
      </c>
    </row>
    <row r="36" spans="1:15" s="104" customFormat="1" x14ac:dyDescent="0.25">
      <c r="A36" s="71">
        <v>3</v>
      </c>
      <c r="B36" s="62"/>
      <c r="C36" s="71" t="s">
        <v>12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>
        <f>J36-G36</f>
        <v>0</v>
      </c>
      <c r="N36" s="139"/>
      <c r="O36" s="139">
        <f t="shared" si="4"/>
        <v>0</v>
      </c>
    </row>
    <row r="37" spans="1:15" s="102" customFormat="1" ht="23.25" customHeight="1" x14ac:dyDescent="0.25">
      <c r="A37" s="125">
        <v>5</v>
      </c>
      <c r="B37" s="126" t="s">
        <v>24</v>
      </c>
      <c r="C37" s="127">
        <v>4235</v>
      </c>
      <c r="D37" s="137"/>
      <c r="E37" s="137"/>
      <c r="F37" s="138">
        <f>SUM(F40:F42)</f>
        <v>481</v>
      </c>
      <c r="G37" s="137"/>
      <c r="H37" s="137"/>
      <c r="I37" s="138">
        <f>SUM(I40:I42)</f>
        <v>0</v>
      </c>
      <c r="J37" s="138"/>
      <c r="K37" s="137"/>
      <c r="L37" s="138">
        <f>SUM(L40:L42)</f>
        <v>1000</v>
      </c>
      <c r="M37" s="138">
        <f>J37-G37</f>
        <v>0</v>
      </c>
      <c r="N37" s="137"/>
      <c r="O37" s="138">
        <f t="shared" si="4"/>
        <v>1000</v>
      </c>
    </row>
    <row r="38" spans="1:15" s="104" customFormat="1" x14ac:dyDescent="0.25">
      <c r="A38" s="106"/>
      <c r="B38" s="103" t="s">
        <v>10</v>
      </c>
      <c r="C38" s="71"/>
      <c r="D38" s="139"/>
      <c r="E38" s="139"/>
      <c r="F38" s="139"/>
      <c r="G38" s="139"/>
      <c r="H38" s="139"/>
      <c r="I38" s="139"/>
      <c r="J38" s="139"/>
      <c r="K38" s="139"/>
      <c r="L38" s="140"/>
      <c r="M38" s="140"/>
      <c r="N38" s="139"/>
      <c r="O38" s="140"/>
    </row>
    <row r="39" spans="1:15" s="104" customFormat="1" x14ac:dyDescent="0.25">
      <c r="A39" s="107"/>
      <c r="B39" s="105" t="s">
        <v>11</v>
      </c>
      <c r="C39" s="71"/>
      <c r="D39" s="139"/>
      <c r="E39" s="139"/>
      <c r="F39" s="139"/>
      <c r="G39" s="139"/>
      <c r="H39" s="139"/>
      <c r="I39" s="139"/>
      <c r="J39" s="139"/>
      <c r="K39" s="139"/>
      <c r="L39" s="140"/>
      <c r="M39" s="140"/>
      <c r="N39" s="139"/>
      <c r="O39" s="140"/>
    </row>
    <row r="40" spans="1:15" s="104" customFormat="1" x14ac:dyDescent="0.25">
      <c r="A40" s="71">
        <v>1</v>
      </c>
      <c r="B40" s="109" t="s">
        <v>24</v>
      </c>
      <c r="C40" s="71" t="s">
        <v>12</v>
      </c>
      <c r="D40" s="139"/>
      <c r="E40" s="139"/>
      <c r="F40" s="139">
        <v>481</v>
      </c>
      <c r="G40" s="139"/>
      <c r="H40" s="139"/>
      <c r="I40" s="139"/>
      <c r="J40" s="139"/>
      <c r="K40" s="139"/>
      <c r="L40" s="139">
        <v>1000</v>
      </c>
      <c r="M40" s="139">
        <f>J40-G40</f>
        <v>0</v>
      </c>
      <c r="N40" s="139"/>
      <c r="O40" s="139">
        <f t="shared" ref="O40:O43" si="5">L40-I40</f>
        <v>1000</v>
      </c>
    </row>
    <row r="41" spans="1:15" s="104" customFormat="1" x14ac:dyDescent="0.25">
      <c r="A41" s="71">
        <v>2</v>
      </c>
      <c r="B41" s="62"/>
      <c r="C41" s="71" t="s">
        <v>12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>
        <f>J41-G41</f>
        <v>0</v>
      </c>
      <c r="N41" s="139"/>
      <c r="O41" s="139">
        <f t="shared" si="5"/>
        <v>0</v>
      </c>
    </row>
    <row r="42" spans="1:15" s="104" customFormat="1" x14ac:dyDescent="0.25">
      <c r="A42" s="71">
        <v>3</v>
      </c>
      <c r="B42" s="62"/>
      <c r="C42" s="71" t="s">
        <v>12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>
        <f>J42-G42</f>
        <v>0</v>
      </c>
      <c r="N42" s="139"/>
      <c r="O42" s="139">
        <f t="shared" si="5"/>
        <v>0</v>
      </c>
    </row>
    <row r="43" spans="1:15" s="102" customFormat="1" ht="23.25" customHeight="1" x14ac:dyDescent="0.25">
      <c r="A43" s="125">
        <v>6</v>
      </c>
      <c r="B43" s="126" t="s">
        <v>22</v>
      </c>
      <c r="C43" s="127" t="s">
        <v>21</v>
      </c>
      <c r="D43" s="137"/>
      <c r="E43" s="137"/>
      <c r="F43" s="138">
        <f>SUM(F46:F54)</f>
        <v>0</v>
      </c>
      <c r="G43" s="137"/>
      <c r="H43" s="137"/>
      <c r="I43" s="138">
        <f>SUM(I46:I54)</f>
        <v>0</v>
      </c>
      <c r="J43" s="138"/>
      <c r="K43" s="137"/>
      <c r="L43" s="138">
        <f>SUM(L46:L54)</f>
        <v>0</v>
      </c>
      <c r="M43" s="138">
        <f>J43-G43</f>
        <v>0</v>
      </c>
      <c r="N43" s="137"/>
      <c r="O43" s="138">
        <f t="shared" si="5"/>
        <v>0</v>
      </c>
    </row>
    <row r="44" spans="1:15" s="104" customFormat="1" x14ac:dyDescent="0.25">
      <c r="A44" s="106"/>
      <c r="B44" s="103" t="s">
        <v>10</v>
      </c>
      <c r="C44" s="71"/>
      <c r="D44" s="139"/>
      <c r="E44" s="139"/>
      <c r="F44" s="139"/>
      <c r="G44" s="139"/>
      <c r="H44" s="139"/>
      <c r="I44" s="139"/>
      <c r="J44" s="139"/>
      <c r="K44" s="139"/>
      <c r="L44" s="140"/>
      <c r="M44" s="140"/>
      <c r="N44" s="139"/>
      <c r="O44" s="140"/>
    </row>
    <row r="45" spans="1:15" s="104" customFormat="1" x14ac:dyDescent="0.25">
      <c r="A45" s="107"/>
      <c r="B45" s="105" t="s">
        <v>11</v>
      </c>
      <c r="C45" s="71"/>
      <c r="D45" s="139"/>
      <c r="E45" s="139"/>
      <c r="F45" s="139"/>
      <c r="G45" s="139"/>
      <c r="H45" s="139"/>
      <c r="I45" s="139"/>
      <c r="J45" s="139"/>
      <c r="K45" s="139"/>
      <c r="L45" s="140"/>
      <c r="M45" s="140"/>
      <c r="N45" s="139"/>
      <c r="O45" s="140"/>
    </row>
    <row r="46" spans="1:15" s="104" customFormat="1" x14ac:dyDescent="0.25">
      <c r="A46" s="110">
        <v>1</v>
      </c>
      <c r="B46" s="43" t="s">
        <v>66</v>
      </c>
      <c r="C46" s="71" t="s">
        <v>12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>
        <f t="shared" ref="M46:M55" si="6">J46-G46</f>
        <v>0</v>
      </c>
      <c r="N46" s="139"/>
      <c r="O46" s="139">
        <f t="shared" ref="O46:O55" si="7">L46-I46</f>
        <v>0</v>
      </c>
    </row>
    <row r="47" spans="1:15" s="104" customFormat="1" x14ac:dyDescent="0.25">
      <c r="A47" s="110">
        <v>2</v>
      </c>
      <c r="B47" s="44" t="s">
        <v>81</v>
      </c>
      <c r="C47" s="71" t="s">
        <v>12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>
        <f t="shared" si="6"/>
        <v>0</v>
      </c>
      <c r="N47" s="139"/>
      <c r="O47" s="139">
        <f t="shared" si="7"/>
        <v>0</v>
      </c>
    </row>
    <row r="48" spans="1:15" s="104" customFormat="1" x14ac:dyDescent="0.25">
      <c r="A48" s="110">
        <v>3</v>
      </c>
      <c r="B48" s="44" t="s">
        <v>68</v>
      </c>
      <c r="C48" s="71" t="s">
        <v>12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>
        <f t="shared" si="6"/>
        <v>0</v>
      </c>
      <c r="N48" s="139"/>
      <c r="O48" s="139">
        <f t="shared" si="7"/>
        <v>0</v>
      </c>
    </row>
    <row r="49" spans="1:15" s="104" customFormat="1" ht="27" x14ac:dyDescent="0.25">
      <c r="A49" s="110">
        <v>4</v>
      </c>
      <c r="B49" s="44" t="s">
        <v>69</v>
      </c>
      <c r="C49" s="71" t="s">
        <v>12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>
        <f t="shared" si="6"/>
        <v>0</v>
      </c>
      <c r="N49" s="139"/>
      <c r="O49" s="139">
        <f t="shared" si="7"/>
        <v>0</v>
      </c>
    </row>
    <row r="50" spans="1:15" s="104" customFormat="1" ht="27" x14ac:dyDescent="0.25">
      <c r="A50" s="110">
        <v>5</v>
      </c>
      <c r="B50" s="44" t="s">
        <v>70</v>
      </c>
      <c r="C50" s="71" t="s">
        <v>12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>
        <f t="shared" si="6"/>
        <v>0</v>
      </c>
      <c r="N50" s="139"/>
      <c r="O50" s="139">
        <f t="shared" si="7"/>
        <v>0</v>
      </c>
    </row>
    <row r="51" spans="1:15" s="104" customFormat="1" x14ac:dyDescent="0.25">
      <c r="A51" s="110">
        <v>6</v>
      </c>
      <c r="B51" s="44" t="s">
        <v>71</v>
      </c>
      <c r="C51" s="71" t="s">
        <v>12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>
        <f t="shared" si="6"/>
        <v>0</v>
      </c>
      <c r="N51" s="139"/>
      <c r="O51" s="139">
        <f t="shared" si="7"/>
        <v>0</v>
      </c>
    </row>
    <row r="52" spans="1:15" s="104" customFormat="1" ht="27" x14ac:dyDescent="0.25">
      <c r="A52" s="110">
        <v>7</v>
      </c>
      <c r="B52" s="44" t="s">
        <v>72</v>
      </c>
      <c r="C52" s="71" t="s">
        <v>12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>
        <f t="shared" si="6"/>
        <v>0</v>
      </c>
      <c r="N52" s="139"/>
      <c r="O52" s="139">
        <f t="shared" si="7"/>
        <v>0</v>
      </c>
    </row>
    <row r="53" spans="1:15" s="104" customFormat="1" ht="27" x14ac:dyDescent="0.25">
      <c r="A53" s="110">
        <v>8</v>
      </c>
      <c r="B53" s="44" t="s">
        <v>73</v>
      </c>
      <c r="C53" s="71" t="s">
        <v>12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>
        <f t="shared" si="6"/>
        <v>0</v>
      </c>
      <c r="N53" s="139"/>
      <c r="O53" s="139">
        <f t="shared" si="7"/>
        <v>0</v>
      </c>
    </row>
    <row r="54" spans="1:15" s="104" customFormat="1" ht="27" x14ac:dyDescent="0.25">
      <c r="A54" s="110">
        <v>9</v>
      </c>
      <c r="B54" s="44" t="s">
        <v>74</v>
      </c>
      <c r="C54" s="71" t="s">
        <v>12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>
        <f t="shared" si="6"/>
        <v>0</v>
      </c>
      <c r="N54" s="139"/>
      <c r="O54" s="139">
        <f t="shared" si="7"/>
        <v>0</v>
      </c>
    </row>
    <row r="55" spans="1:15" s="102" customFormat="1" ht="23.25" customHeight="1" x14ac:dyDescent="0.25">
      <c r="A55" s="125">
        <v>7</v>
      </c>
      <c r="B55" s="128" t="s">
        <v>36</v>
      </c>
      <c r="C55" s="127" t="s">
        <v>35</v>
      </c>
      <c r="D55" s="137"/>
      <c r="E55" s="137"/>
      <c r="F55" s="138">
        <f>SUM(F58:F60)</f>
        <v>862.97</v>
      </c>
      <c r="G55" s="137"/>
      <c r="H55" s="137"/>
      <c r="I55" s="138">
        <f>SUM(I58:I60)</f>
        <v>2235.2000000000003</v>
      </c>
      <c r="J55" s="138"/>
      <c r="K55" s="137"/>
      <c r="L55" s="138">
        <f>SUM(L58:L60)</f>
        <v>2197.9679999999998</v>
      </c>
      <c r="M55" s="138">
        <f t="shared" si="6"/>
        <v>0</v>
      </c>
      <c r="N55" s="137"/>
      <c r="O55" s="138">
        <f t="shared" si="7"/>
        <v>-37.232000000000426</v>
      </c>
    </row>
    <row r="56" spans="1:15" s="104" customFormat="1" x14ac:dyDescent="0.25">
      <c r="A56" s="106"/>
      <c r="B56" s="103" t="s">
        <v>10</v>
      </c>
      <c r="C56" s="71"/>
      <c r="D56" s="139"/>
      <c r="E56" s="139"/>
      <c r="F56" s="139"/>
      <c r="G56" s="139"/>
      <c r="H56" s="139"/>
      <c r="I56" s="139"/>
      <c r="J56" s="139"/>
      <c r="K56" s="139"/>
      <c r="L56" s="140"/>
      <c r="M56" s="140"/>
      <c r="N56" s="139"/>
      <c r="O56" s="140"/>
    </row>
    <row r="57" spans="1:15" s="104" customFormat="1" x14ac:dyDescent="0.25">
      <c r="A57" s="107"/>
      <c r="B57" s="105" t="s">
        <v>11</v>
      </c>
      <c r="C57" s="71"/>
      <c r="D57" s="139"/>
      <c r="E57" s="139"/>
      <c r="F57" s="139"/>
      <c r="G57" s="139"/>
      <c r="H57" s="139"/>
      <c r="I57" s="139"/>
      <c r="J57" s="139"/>
      <c r="K57" s="139"/>
      <c r="L57" s="140"/>
      <c r="M57" s="140"/>
      <c r="N57" s="139"/>
      <c r="O57" s="140"/>
    </row>
    <row r="58" spans="1:15" s="104" customFormat="1" x14ac:dyDescent="0.25">
      <c r="A58" s="71">
        <v>1</v>
      </c>
      <c r="B58" s="111" t="s">
        <v>78</v>
      </c>
      <c r="C58" s="71" t="s">
        <v>12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>
        <f>J58-G58</f>
        <v>0</v>
      </c>
      <c r="N58" s="139"/>
      <c r="O58" s="139">
        <f t="shared" ref="O58:O60" si="8">L58-I58</f>
        <v>0</v>
      </c>
    </row>
    <row r="59" spans="1:15" s="104" customFormat="1" x14ac:dyDescent="0.25">
      <c r="A59" s="71">
        <v>2</v>
      </c>
      <c r="B59" s="62" t="s">
        <v>82</v>
      </c>
      <c r="C59" s="71" t="s">
        <v>12</v>
      </c>
      <c r="D59" s="139"/>
      <c r="E59" s="139"/>
      <c r="F59" s="139">
        <v>808.97</v>
      </c>
      <c r="G59" s="139"/>
      <c r="H59" s="139"/>
      <c r="I59" s="139">
        <v>2052.8000000000002</v>
      </c>
      <c r="J59" s="139"/>
      <c r="K59" s="139"/>
      <c r="L59" s="139">
        <v>2052.768</v>
      </c>
      <c r="M59" s="139">
        <f>J59-G59</f>
        <v>0</v>
      </c>
      <c r="N59" s="139"/>
      <c r="O59" s="139">
        <f t="shared" si="8"/>
        <v>-3.2000000000152795E-2</v>
      </c>
    </row>
    <row r="60" spans="1:15" s="104" customFormat="1" x14ac:dyDescent="0.25">
      <c r="A60" s="71">
        <v>3</v>
      </c>
      <c r="B60" s="112" t="s">
        <v>155</v>
      </c>
      <c r="C60" s="71" t="s">
        <v>12</v>
      </c>
      <c r="D60" s="139"/>
      <c r="E60" s="139"/>
      <c r="F60" s="139">
        <v>54</v>
      </c>
      <c r="G60" s="139"/>
      <c r="H60" s="139"/>
      <c r="I60" s="139">
        <v>182.4</v>
      </c>
      <c r="J60" s="139"/>
      <c r="K60" s="139"/>
      <c r="L60" s="139">
        <v>145.19999999999999</v>
      </c>
      <c r="M60" s="139">
        <f>J60-G60</f>
        <v>0</v>
      </c>
      <c r="N60" s="139"/>
      <c r="O60" s="139">
        <f t="shared" si="8"/>
        <v>-37.200000000000017</v>
      </c>
    </row>
  </sheetData>
  <mergeCells count="7">
    <mergeCell ref="L2:O2"/>
    <mergeCell ref="B3:I3"/>
    <mergeCell ref="A5:O5"/>
    <mergeCell ref="G7:I7"/>
    <mergeCell ref="J7:L7"/>
    <mergeCell ref="M7:O7"/>
    <mergeCell ref="D7:F7"/>
  </mergeCells>
  <conditionalFormatting sqref="B47:B54">
    <cfRule type="cellIs" dxfId="1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K19" activePane="bottomRight" state="frozen"/>
      <selection activeCell="A7" sqref="A7"/>
      <selection pane="topRight" activeCell="D7" sqref="D7"/>
      <selection pane="bottomLeft" activeCell="A10" sqref="A10"/>
      <selection pane="bottomRight" activeCell="L25" sqref="L25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35" bestFit="1" customWidth="1"/>
    <col min="6" max="6" width="18" style="53" bestFit="1" customWidth="1"/>
    <col min="7" max="8" width="8.140625" style="35" bestFit="1" customWidth="1"/>
    <col min="9" max="9" width="18" style="53" bestFit="1" customWidth="1"/>
    <col min="10" max="11" width="8.140625" style="35" bestFit="1" customWidth="1"/>
    <col min="12" max="12" width="18" style="53" bestFit="1" customWidth="1"/>
    <col min="13" max="13" width="8.5703125" style="35" bestFit="1" customWidth="1"/>
    <col min="14" max="14" width="8.140625" style="35" bestFit="1" customWidth="1"/>
    <col min="15" max="15" width="18" style="35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2"/>
      <c r="E1" s="2"/>
      <c r="F1" s="47"/>
      <c r="G1" s="2"/>
      <c r="H1" s="2"/>
      <c r="I1" s="47"/>
      <c r="J1" s="3"/>
      <c r="K1" s="2"/>
      <c r="L1" s="54"/>
      <c r="M1" s="4"/>
      <c r="N1" s="2"/>
      <c r="O1" s="5" t="s">
        <v>0</v>
      </c>
    </row>
    <row r="2" spans="1:16" s="6" customFormat="1" ht="12.75" customHeight="1" x14ac:dyDescent="0.25">
      <c r="A2" s="1"/>
      <c r="B2" s="2"/>
      <c r="C2" s="2"/>
      <c r="D2" s="2"/>
      <c r="E2" s="2"/>
      <c r="F2" s="47"/>
      <c r="G2" s="2"/>
      <c r="H2" s="2"/>
      <c r="I2" s="47"/>
      <c r="J2" s="3"/>
      <c r="K2" s="2"/>
      <c r="L2" s="184" t="s">
        <v>1</v>
      </c>
      <c r="M2" s="184"/>
      <c r="N2" s="184"/>
      <c r="O2" s="184"/>
    </row>
    <row r="3" spans="1:16" s="6" customFormat="1" ht="17.25" thickBot="1" x14ac:dyDescent="0.35">
      <c r="A3" s="4"/>
      <c r="B3" s="185" t="s">
        <v>39</v>
      </c>
      <c r="C3" s="185"/>
      <c r="D3" s="185"/>
      <c r="E3" s="185"/>
      <c r="F3" s="185"/>
      <c r="G3" s="185"/>
      <c r="H3" s="185"/>
      <c r="I3" s="185"/>
      <c r="J3" s="8"/>
      <c r="K3" s="8"/>
      <c r="L3" s="49"/>
      <c r="N3" s="8"/>
    </row>
    <row r="4" spans="1:16" s="10" customFormat="1" ht="17.25" customHeight="1" x14ac:dyDescent="0.25">
      <c r="A4" s="4"/>
      <c r="B4" s="9" t="s">
        <v>2</v>
      </c>
      <c r="F4" s="48"/>
      <c r="I4" s="48"/>
      <c r="J4" s="8"/>
      <c r="L4" s="55"/>
      <c r="M4" s="12"/>
      <c r="O4" s="12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9"/>
      <c r="E6" s="89"/>
      <c r="F6" s="83"/>
      <c r="G6" s="89"/>
      <c r="H6" s="89"/>
      <c r="I6" s="83"/>
      <c r="J6" s="89"/>
      <c r="K6" s="89"/>
      <c r="L6" s="93" t="s">
        <v>3</v>
      </c>
      <c r="M6" s="13"/>
      <c r="N6" s="70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90" t="s">
        <v>7</v>
      </c>
      <c r="E8" s="90" t="s">
        <v>157</v>
      </c>
      <c r="F8" s="50" t="s">
        <v>8</v>
      </c>
      <c r="G8" s="90" t="s">
        <v>7</v>
      </c>
      <c r="H8" s="90" t="s">
        <v>157</v>
      </c>
      <c r="I8" s="50" t="s">
        <v>8</v>
      </c>
      <c r="J8" s="90" t="s">
        <v>7</v>
      </c>
      <c r="K8" s="90" t="s">
        <v>157</v>
      </c>
      <c r="L8" s="56" t="s">
        <v>8</v>
      </c>
      <c r="M8" s="17" t="s">
        <v>7</v>
      </c>
      <c r="N8" s="17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91">
        <v>4</v>
      </c>
      <c r="E9" s="91">
        <v>5</v>
      </c>
      <c r="F9" s="75">
        <v>6</v>
      </c>
      <c r="G9" s="91">
        <v>7</v>
      </c>
      <c r="H9" s="91">
        <v>8</v>
      </c>
      <c r="I9" s="75">
        <v>9</v>
      </c>
      <c r="J9" s="91">
        <v>10</v>
      </c>
      <c r="K9" s="91">
        <v>11</v>
      </c>
      <c r="L9" s="113">
        <v>12</v>
      </c>
      <c r="M9" s="63">
        <v>13</v>
      </c>
      <c r="N9" s="69">
        <v>14</v>
      </c>
      <c r="O9" s="63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22"/>
      <c r="E10" s="22"/>
      <c r="F10" s="51">
        <f>SUM(F13:F15)</f>
        <v>4341.72</v>
      </c>
      <c r="G10" s="22"/>
      <c r="H10" s="22"/>
      <c r="I10" s="51">
        <f>SUM(I13:I15)</f>
        <v>0</v>
      </c>
      <c r="J10" s="23"/>
      <c r="K10" s="22"/>
      <c r="L10" s="51">
        <f>SUM(L13:L15)</f>
        <v>0</v>
      </c>
      <c r="M10" s="23">
        <f>J10-G10</f>
        <v>0</v>
      </c>
      <c r="N10" s="22"/>
      <c r="O10" s="23">
        <f>L10-I10</f>
        <v>0</v>
      </c>
    </row>
    <row r="11" spans="1:16" s="29" customFormat="1" x14ac:dyDescent="0.25">
      <c r="A11" s="25"/>
      <c r="B11" s="26" t="s">
        <v>10</v>
      </c>
      <c r="C11" s="25"/>
      <c r="D11" s="25"/>
      <c r="E11" s="25"/>
      <c r="F11" s="52"/>
      <c r="G11" s="25"/>
      <c r="H11" s="25"/>
      <c r="I11" s="52"/>
      <c r="J11" s="27"/>
      <c r="K11" s="25"/>
      <c r="L11" s="57"/>
      <c r="M11" s="28"/>
      <c r="N11" s="25"/>
      <c r="O11" s="28"/>
    </row>
    <row r="12" spans="1:16" s="29" customFormat="1" x14ac:dyDescent="0.25">
      <c r="A12" s="25"/>
      <c r="B12" s="30" t="s">
        <v>11</v>
      </c>
      <c r="C12" s="25"/>
      <c r="D12" s="25"/>
      <c r="E12" s="25"/>
      <c r="F12" s="52"/>
      <c r="G12" s="25"/>
      <c r="H12" s="25"/>
      <c r="I12" s="52"/>
      <c r="J12" s="27"/>
      <c r="K12" s="25"/>
      <c r="L12" s="57"/>
      <c r="M12" s="28"/>
      <c r="N12" s="25"/>
      <c r="O12" s="28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25"/>
      <c r="E13" s="25"/>
      <c r="F13" s="52">
        <v>2181.34</v>
      </c>
      <c r="G13" s="25"/>
      <c r="H13" s="25"/>
      <c r="I13" s="52"/>
      <c r="J13" s="27"/>
      <c r="K13" s="25"/>
      <c r="L13" s="52"/>
      <c r="M13" s="27">
        <f>J13-G13</f>
        <v>0</v>
      </c>
      <c r="N13" s="25"/>
      <c r="O13" s="27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25"/>
      <c r="E14" s="25"/>
      <c r="F14" s="52"/>
      <c r="G14" s="25"/>
      <c r="H14" s="25"/>
      <c r="I14" s="52"/>
      <c r="J14" s="27"/>
      <c r="K14" s="25"/>
      <c r="L14" s="52"/>
      <c r="M14" s="27">
        <f>J14-G14</f>
        <v>0</v>
      </c>
      <c r="N14" s="25"/>
      <c r="O14" s="27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25"/>
      <c r="E15" s="25"/>
      <c r="F15" s="52">
        <v>2160.38</v>
      </c>
      <c r="G15" s="25"/>
      <c r="H15" s="25"/>
      <c r="I15" s="52"/>
      <c r="J15" s="27"/>
      <c r="K15" s="25"/>
      <c r="L15" s="52"/>
      <c r="M15" s="27">
        <f>J15-G15</f>
        <v>0</v>
      </c>
      <c r="N15" s="25"/>
      <c r="O15" s="27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22"/>
      <c r="E16" s="22"/>
      <c r="F16" s="51">
        <f>SUM(F19:F21)</f>
        <v>115.87</v>
      </c>
      <c r="G16" s="22"/>
      <c r="H16" s="22"/>
      <c r="I16" s="51">
        <f>SUM(I19:I21)</f>
        <v>0</v>
      </c>
      <c r="J16" s="23"/>
      <c r="K16" s="22"/>
      <c r="L16" s="51">
        <f>SUM(L19:L21)</f>
        <v>0</v>
      </c>
      <c r="M16" s="23">
        <f>J16-G16</f>
        <v>0</v>
      </c>
      <c r="N16" s="22"/>
      <c r="O16" s="23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25"/>
      <c r="E17" s="25"/>
      <c r="F17" s="52"/>
      <c r="G17" s="25"/>
      <c r="H17" s="25"/>
      <c r="I17" s="52"/>
      <c r="J17" s="27"/>
      <c r="K17" s="25"/>
      <c r="L17" s="57"/>
      <c r="M17" s="28"/>
      <c r="N17" s="25"/>
      <c r="O17" s="28"/>
    </row>
    <row r="18" spans="1:15" s="29" customFormat="1" x14ac:dyDescent="0.25">
      <c r="A18" s="33"/>
      <c r="B18" s="30" t="s">
        <v>11</v>
      </c>
      <c r="C18" s="25"/>
      <c r="D18" s="25"/>
      <c r="E18" s="25"/>
      <c r="F18" s="52"/>
      <c r="G18" s="25"/>
      <c r="H18" s="25"/>
      <c r="I18" s="52"/>
      <c r="J18" s="27"/>
      <c r="K18" s="25"/>
      <c r="L18" s="57"/>
      <c r="M18" s="28"/>
      <c r="N18" s="25"/>
      <c r="O18" s="28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25"/>
      <c r="E19" s="25"/>
      <c r="F19" s="52">
        <v>115.87</v>
      </c>
      <c r="G19" s="25"/>
      <c r="H19" s="25"/>
      <c r="I19" s="52"/>
      <c r="J19" s="27"/>
      <c r="K19" s="25"/>
      <c r="L19" s="52"/>
      <c r="M19" s="27">
        <f>J19-G19</f>
        <v>0</v>
      </c>
      <c r="N19" s="25"/>
      <c r="O19" s="27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25"/>
      <c r="E20" s="25"/>
      <c r="F20" s="52"/>
      <c r="G20" s="25"/>
      <c r="H20" s="25"/>
      <c r="I20" s="52"/>
      <c r="J20" s="27"/>
      <c r="K20" s="25"/>
      <c r="L20" s="52"/>
      <c r="M20" s="27">
        <f>J20-G20</f>
        <v>0</v>
      </c>
      <c r="N20" s="25"/>
      <c r="O20" s="27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25"/>
      <c r="E21" s="25"/>
      <c r="F21" s="52"/>
      <c r="G21" s="25"/>
      <c r="H21" s="25"/>
      <c r="I21" s="52"/>
      <c r="J21" s="27"/>
      <c r="K21" s="25"/>
      <c r="L21" s="52"/>
      <c r="M21" s="27">
        <f>J21-G21</f>
        <v>0</v>
      </c>
      <c r="N21" s="25"/>
      <c r="O21" s="27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22"/>
      <c r="E22" s="22"/>
      <c r="F22" s="51">
        <f>SUM(F25:F30)</f>
        <v>16476.342000000001</v>
      </c>
      <c r="G22" s="22"/>
      <c r="H22" s="22"/>
      <c r="I22" s="51">
        <f>SUM(I25:I30)</f>
        <v>16696.5</v>
      </c>
      <c r="J22" s="23"/>
      <c r="K22" s="22"/>
      <c r="L22" s="51">
        <f>SUM(L25:L30)</f>
        <v>30648.400000000001</v>
      </c>
      <c r="M22" s="23">
        <f>J22-G22</f>
        <v>0</v>
      </c>
      <c r="N22" s="22"/>
      <c r="O22" s="23">
        <f t="shared" si="1"/>
        <v>13951.900000000001</v>
      </c>
    </row>
    <row r="23" spans="1:15" s="29" customFormat="1" x14ac:dyDescent="0.25">
      <c r="A23" s="32"/>
      <c r="B23" s="26" t="s">
        <v>10</v>
      </c>
      <c r="C23" s="25"/>
      <c r="D23" s="25"/>
      <c r="E23" s="25"/>
      <c r="F23" s="52"/>
      <c r="G23" s="25"/>
      <c r="H23" s="25"/>
      <c r="I23" s="52"/>
      <c r="J23" s="27"/>
      <c r="K23" s="25"/>
      <c r="L23" s="57"/>
      <c r="M23" s="28"/>
      <c r="N23" s="25"/>
      <c r="O23" s="28"/>
    </row>
    <row r="24" spans="1:15" s="29" customFormat="1" x14ac:dyDescent="0.25">
      <c r="A24" s="33"/>
      <c r="B24" s="30" t="s">
        <v>11</v>
      </c>
      <c r="C24" s="25"/>
      <c r="D24" s="25"/>
      <c r="E24" s="25"/>
      <c r="F24" s="52"/>
      <c r="G24" s="25"/>
      <c r="H24" s="25"/>
      <c r="I24" s="52"/>
      <c r="J24" s="27"/>
      <c r="K24" s="25"/>
      <c r="L24" s="57"/>
      <c r="M24" s="28"/>
      <c r="N24" s="25"/>
      <c r="O24" s="28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25"/>
      <c r="E25" s="25"/>
      <c r="F25" s="52">
        <v>16100.54</v>
      </c>
      <c r="G25" s="25"/>
      <c r="H25" s="25"/>
      <c r="I25" s="52">
        <v>15696.5</v>
      </c>
      <c r="J25" s="27"/>
      <c r="K25" s="25"/>
      <c r="L25" s="52">
        <v>20003.2</v>
      </c>
      <c r="M25" s="27">
        <f t="shared" ref="M25:M31" si="2">J25-G25</f>
        <v>0</v>
      </c>
      <c r="N25" s="25"/>
      <c r="O25" s="27">
        <f t="shared" ref="O25:O30" si="3">L25-I25</f>
        <v>4306.7000000000007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25"/>
      <c r="E26" s="25"/>
      <c r="F26" s="52">
        <v>375.80200000000002</v>
      </c>
      <c r="G26" s="25"/>
      <c r="H26" s="25"/>
      <c r="I26" s="52">
        <v>1000</v>
      </c>
      <c r="J26" s="27"/>
      <c r="K26" s="25"/>
      <c r="L26" s="52">
        <v>10320.200000000001</v>
      </c>
      <c r="M26" s="27">
        <f t="shared" si="2"/>
        <v>0</v>
      </c>
      <c r="N26" s="25"/>
      <c r="O26" s="27">
        <f t="shared" si="3"/>
        <v>9320.2000000000007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25"/>
      <c r="E27" s="25"/>
      <c r="F27" s="52"/>
      <c r="G27" s="25"/>
      <c r="H27" s="25"/>
      <c r="I27" s="52"/>
      <c r="J27" s="27"/>
      <c r="K27" s="25"/>
      <c r="L27" s="52"/>
      <c r="M27" s="27">
        <f t="shared" si="2"/>
        <v>0</v>
      </c>
      <c r="N27" s="25"/>
      <c r="O27" s="27">
        <f t="shared" si="3"/>
        <v>0</v>
      </c>
    </row>
    <row r="28" spans="1:15" s="29" customFormat="1" x14ac:dyDescent="0.25">
      <c r="A28" s="25">
        <v>4</v>
      </c>
      <c r="B28" s="37" t="s">
        <v>130</v>
      </c>
      <c r="C28" s="25" t="s">
        <v>12</v>
      </c>
      <c r="D28" s="25"/>
      <c r="E28" s="25"/>
      <c r="F28" s="52"/>
      <c r="G28" s="25"/>
      <c r="H28" s="25"/>
      <c r="I28" s="52"/>
      <c r="J28" s="27"/>
      <c r="K28" s="25"/>
      <c r="L28" s="52"/>
      <c r="M28" s="27">
        <f t="shared" si="2"/>
        <v>0</v>
      </c>
      <c r="N28" s="25"/>
      <c r="O28" s="27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25"/>
      <c r="E29" s="25"/>
      <c r="F29" s="52"/>
      <c r="G29" s="25"/>
      <c r="H29" s="25"/>
      <c r="I29" s="52"/>
      <c r="J29" s="27"/>
      <c r="K29" s="25"/>
      <c r="L29" s="52"/>
      <c r="M29" s="27">
        <f t="shared" si="2"/>
        <v>0</v>
      </c>
      <c r="N29" s="25"/>
      <c r="O29" s="27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25"/>
      <c r="E30" s="25"/>
      <c r="F30" s="52"/>
      <c r="G30" s="25"/>
      <c r="H30" s="25"/>
      <c r="I30" s="52"/>
      <c r="J30" s="27"/>
      <c r="K30" s="25"/>
      <c r="L30" s="52">
        <v>325</v>
      </c>
      <c r="M30" s="27">
        <f t="shared" si="2"/>
        <v>0</v>
      </c>
      <c r="N30" s="25"/>
      <c r="O30" s="27">
        <f t="shared" si="3"/>
        <v>325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22"/>
      <c r="E31" s="22"/>
      <c r="F31" s="51">
        <f>SUM(F34:F36)</f>
        <v>853.95</v>
      </c>
      <c r="G31" s="22"/>
      <c r="H31" s="22"/>
      <c r="I31" s="51">
        <f>SUM(I34:I36)</f>
        <v>382.8</v>
      </c>
      <c r="J31" s="23"/>
      <c r="K31" s="22"/>
      <c r="L31" s="51">
        <f>SUM(L34:L36)</f>
        <v>1500</v>
      </c>
      <c r="M31" s="23">
        <f t="shared" si="2"/>
        <v>0</v>
      </c>
      <c r="N31" s="22"/>
      <c r="O31" s="23">
        <f t="shared" ref="O31" si="4">L31-I31</f>
        <v>1117.2</v>
      </c>
    </row>
    <row r="32" spans="1:15" s="29" customFormat="1" x14ac:dyDescent="0.25">
      <c r="A32" s="32"/>
      <c r="B32" s="26" t="s">
        <v>10</v>
      </c>
      <c r="C32" s="25"/>
      <c r="D32" s="25"/>
      <c r="E32" s="25"/>
      <c r="F32" s="52"/>
      <c r="G32" s="25"/>
      <c r="H32" s="25"/>
      <c r="I32" s="52"/>
      <c r="J32" s="27"/>
      <c r="K32" s="25"/>
      <c r="L32" s="57"/>
      <c r="M32" s="28"/>
      <c r="N32" s="25"/>
      <c r="O32" s="28"/>
    </row>
    <row r="33" spans="1:15" s="29" customFormat="1" x14ac:dyDescent="0.25">
      <c r="A33" s="33"/>
      <c r="B33" s="30" t="s">
        <v>11</v>
      </c>
      <c r="C33" s="25"/>
      <c r="D33" s="25"/>
      <c r="E33" s="25"/>
      <c r="F33" s="52"/>
      <c r="G33" s="25"/>
      <c r="H33" s="25"/>
      <c r="I33" s="52"/>
      <c r="J33" s="27"/>
      <c r="K33" s="25"/>
      <c r="L33" s="57"/>
      <c r="M33" s="28"/>
      <c r="N33" s="25"/>
      <c r="O33" s="28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25"/>
      <c r="E34" s="25"/>
      <c r="F34" s="52">
        <v>853.95</v>
      </c>
      <c r="G34" s="25"/>
      <c r="H34" s="25"/>
      <c r="I34" s="52">
        <v>382.8</v>
      </c>
      <c r="J34" s="27"/>
      <c r="K34" s="25"/>
      <c r="L34" s="52">
        <v>1500</v>
      </c>
      <c r="M34" s="27">
        <f>J34-G34</f>
        <v>0</v>
      </c>
      <c r="N34" s="25"/>
      <c r="O34" s="27">
        <f t="shared" ref="O34:O36" si="5">L34-I34</f>
        <v>1117.2</v>
      </c>
    </row>
    <row r="35" spans="1:15" s="29" customFormat="1" x14ac:dyDescent="0.25">
      <c r="A35" s="25">
        <v>2</v>
      </c>
      <c r="B35" s="31"/>
      <c r="C35" s="25" t="s">
        <v>12</v>
      </c>
      <c r="D35" s="25"/>
      <c r="E35" s="25"/>
      <c r="F35" s="52"/>
      <c r="G35" s="25"/>
      <c r="H35" s="25"/>
      <c r="I35" s="52"/>
      <c r="J35" s="27"/>
      <c r="K35" s="25"/>
      <c r="L35" s="52"/>
      <c r="M35" s="27">
        <f>J35-G35</f>
        <v>0</v>
      </c>
      <c r="N35" s="25"/>
      <c r="O35" s="27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25"/>
      <c r="E36" s="25"/>
      <c r="F36" s="52"/>
      <c r="G36" s="25"/>
      <c r="H36" s="25"/>
      <c r="I36" s="52"/>
      <c r="J36" s="27"/>
      <c r="K36" s="25"/>
      <c r="L36" s="52"/>
      <c r="M36" s="27">
        <f>J36-G36</f>
        <v>0</v>
      </c>
      <c r="N36" s="25"/>
      <c r="O36" s="27">
        <f t="shared" si="5"/>
        <v>0</v>
      </c>
    </row>
    <row r="37" spans="1:15" s="24" customFormat="1" ht="23.25" customHeight="1" x14ac:dyDescent="0.25">
      <c r="A37" s="20">
        <v>5</v>
      </c>
      <c r="B37" s="21" t="s">
        <v>62</v>
      </c>
      <c r="C37" s="22">
        <v>4237</v>
      </c>
      <c r="D37" s="22"/>
      <c r="E37" s="22"/>
      <c r="F37" s="51">
        <f>SUM(F40:F42)</f>
        <v>0</v>
      </c>
      <c r="G37" s="22"/>
      <c r="H37" s="22"/>
      <c r="I37" s="51">
        <f>SUM(I40:I42)</f>
        <v>0</v>
      </c>
      <c r="J37" s="23"/>
      <c r="K37" s="22"/>
      <c r="L37" s="51">
        <f>SUM(L40:L42)</f>
        <v>0</v>
      </c>
      <c r="M37" s="23">
        <f>J37-G37</f>
        <v>0</v>
      </c>
      <c r="N37" s="22"/>
      <c r="O37" s="23">
        <f t="shared" ref="O37" si="6">L37-I37</f>
        <v>0</v>
      </c>
    </row>
    <row r="38" spans="1:15" s="29" customFormat="1" x14ac:dyDescent="0.25">
      <c r="A38" s="32"/>
      <c r="B38" s="26" t="s">
        <v>10</v>
      </c>
      <c r="C38" s="25"/>
      <c r="D38" s="25"/>
      <c r="E38" s="25"/>
      <c r="F38" s="52"/>
      <c r="G38" s="25"/>
      <c r="H38" s="25"/>
      <c r="I38" s="52"/>
      <c r="J38" s="27"/>
      <c r="K38" s="25"/>
      <c r="L38" s="57"/>
      <c r="M38" s="28"/>
      <c r="N38" s="25"/>
      <c r="O38" s="28"/>
    </row>
    <row r="39" spans="1:15" s="29" customFormat="1" x14ac:dyDescent="0.25">
      <c r="A39" s="33"/>
      <c r="B39" s="30" t="s">
        <v>11</v>
      </c>
      <c r="C39" s="25"/>
      <c r="D39" s="25"/>
      <c r="E39" s="25"/>
      <c r="F39" s="52"/>
      <c r="G39" s="25"/>
      <c r="H39" s="25"/>
      <c r="I39" s="52"/>
      <c r="J39" s="27"/>
      <c r="K39" s="25"/>
      <c r="L39" s="57"/>
      <c r="M39" s="28"/>
      <c r="N39" s="25"/>
      <c r="O39" s="28"/>
    </row>
    <row r="40" spans="1:15" s="29" customFormat="1" x14ac:dyDescent="0.25">
      <c r="A40" s="25">
        <v>1</v>
      </c>
      <c r="B40" s="31" t="s">
        <v>63</v>
      </c>
      <c r="C40" s="25" t="s">
        <v>12</v>
      </c>
      <c r="D40" s="25"/>
      <c r="E40" s="25"/>
      <c r="F40" s="52"/>
      <c r="G40" s="25"/>
      <c r="H40" s="25"/>
      <c r="I40" s="52"/>
      <c r="J40" s="27"/>
      <c r="K40" s="25"/>
      <c r="L40" s="52"/>
      <c r="M40" s="27">
        <f>J40-G40</f>
        <v>0</v>
      </c>
      <c r="N40" s="25"/>
      <c r="O40" s="27">
        <f t="shared" ref="O40:O42" si="7">L40-I40</f>
        <v>0</v>
      </c>
    </row>
    <row r="41" spans="1:15" s="29" customFormat="1" x14ac:dyDescent="0.25">
      <c r="A41" s="25">
        <v>2</v>
      </c>
      <c r="B41" s="31" t="s">
        <v>64</v>
      </c>
      <c r="C41" s="25" t="s">
        <v>12</v>
      </c>
      <c r="D41" s="25"/>
      <c r="E41" s="25"/>
      <c r="F41" s="52"/>
      <c r="G41" s="25"/>
      <c r="H41" s="25"/>
      <c r="I41" s="52"/>
      <c r="J41" s="27"/>
      <c r="K41" s="25"/>
      <c r="L41" s="52"/>
      <c r="M41" s="27">
        <f>J41-G41</f>
        <v>0</v>
      </c>
      <c r="N41" s="25"/>
      <c r="O41" s="27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25"/>
      <c r="E42" s="25"/>
      <c r="F42" s="52"/>
      <c r="G42" s="25"/>
      <c r="H42" s="25"/>
      <c r="I42" s="52"/>
      <c r="J42" s="27"/>
      <c r="K42" s="25"/>
      <c r="L42" s="52"/>
      <c r="M42" s="27">
        <f>J42-G42</f>
        <v>0</v>
      </c>
      <c r="N42" s="25"/>
      <c r="O42" s="27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22"/>
      <c r="E43" s="22"/>
      <c r="F43" s="51">
        <f>SUM(F46:F54)</f>
        <v>0</v>
      </c>
      <c r="G43" s="22"/>
      <c r="H43" s="22"/>
      <c r="I43" s="51">
        <f>SUM(I46:I54)</f>
        <v>0</v>
      </c>
      <c r="J43" s="23"/>
      <c r="K43" s="22"/>
      <c r="L43" s="51">
        <f>SUM(L46:L54)</f>
        <v>0</v>
      </c>
      <c r="M43" s="23">
        <f>J43-G43</f>
        <v>0</v>
      </c>
      <c r="N43" s="22"/>
      <c r="O43" s="23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25"/>
      <c r="E44" s="25"/>
      <c r="F44" s="52"/>
      <c r="G44" s="25"/>
      <c r="H44" s="25"/>
      <c r="I44" s="52"/>
      <c r="J44" s="27"/>
      <c r="K44" s="25"/>
      <c r="L44" s="57"/>
      <c r="M44" s="28"/>
      <c r="N44" s="25"/>
      <c r="O44" s="28"/>
    </row>
    <row r="45" spans="1:15" s="29" customFormat="1" x14ac:dyDescent="0.25">
      <c r="A45" s="33"/>
      <c r="B45" s="30" t="s">
        <v>11</v>
      </c>
      <c r="C45" s="25"/>
      <c r="D45" s="25"/>
      <c r="E45" s="25"/>
      <c r="F45" s="52"/>
      <c r="G45" s="25"/>
      <c r="H45" s="25"/>
      <c r="I45" s="52"/>
      <c r="J45" s="27"/>
      <c r="K45" s="25"/>
      <c r="L45" s="57"/>
      <c r="M45" s="28"/>
      <c r="N45" s="25"/>
      <c r="O45" s="28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25"/>
      <c r="E46" s="25"/>
      <c r="F46" s="52"/>
      <c r="G46" s="25"/>
      <c r="H46" s="25"/>
      <c r="I46" s="52"/>
      <c r="J46" s="27"/>
      <c r="K46" s="25"/>
      <c r="L46" s="52"/>
      <c r="M46" s="27">
        <f t="shared" ref="M46:M55" si="9">J46-G46</f>
        <v>0</v>
      </c>
      <c r="N46" s="25"/>
      <c r="O46" s="27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25"/>
      <c r="E47" s="25"/>
      <c r="F47" s="52"/>
      <c r="G47" s="25"/>
      <c r="H47" s="25"/>
      <c r="I47" s="52"/>
      <c r="J47" s="27"/>
      <c r="K47" s="25"/>
      <c r="L47" s="52"/>
      <c r="M47" s="27">
        <f t="shared" si="9"/>
        <v>0</v>
      </c>
      <c r="N47" s="25"/>
      <c r="O47" s="27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25"/>
      <c r="E48" s="25"/>
      <c r="F48" s="52"/>
      <c r="G48" s="25"/>
      <c r="H48" s="25"/>
      <c r="I48" s="52"/>
      <c r="J48" s="27"/>
      <c r="K48" s="25"/>
      <c r="L48" s="52"/>
      <c r="M48" s="27">
        <f t="shared" si="9"/>
        <v>0</v>
      </c>
      <c r="N48" s="25"/>
      <c r="O48" s="27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25"/>
      <c r="E49" s="25"/>
      <c r="F49" s="52"/>
      <c r="G49" s="25"/>
      <c r="H49" s="25"/>
      <c r="I49" s="52"/>
      <c r="J49" s="27"/>
      <c r="K49" s="25"/>
      <c r="L49" s="52"/>
      <c r="M49" s="27">
        <f t="shared" si="9"/>
        <v>0</v>
      </c>
      <c r="N49" s="25"/>
      <c r="O49" s="27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25"/>
      <c r="E50" s="25"/>
      <c r="F50" s="52"/>
      <c r="G50" s="25"/>
      <c r="H50" s="25"/>
      <c r="I50" s="52"/>
      <c r="J50" s="27"/>
      <c r="K50" s="25"/>
      <c r="L50" s="52"/>
      <c r="M50" s="27">
        <f t="shared" si="9"/>
        <v>0</v>
      </c>
      <c r="N50" s="25"/>
      <c r="O50" s="27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25"/>
      <c r="E51" s="25"/>
      <c r="F51" s="52"/>
      <c r="G51" s="25"/>
      <c r="H51" s="25"/>
      <c r="I51" s="52"/>
      <c r="J51" s="27"/>
      <c r="K51" s="25"/>
      <c r="L51" s="52"/>
      <c r="M51" s="27">
        <f t="shared" si="9"/>
        <v>0</v>
      </c>
      <c r="N51" s="25"/>
      <c r="O51" s="27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25"/>
      <c r="E52" s="25"/>
      <c r="F52" s="52"/>
      <c r="G52" s="25"/>
      <c r="H52" s="25"/>
      <c r="I52" s="52"/>
      <c r="J52" s="27"/>
      <c r="K52" s="25"/>
      <c r="L52" s="52"/>
      <c r="M52" s="27">
        <f t="shared" si="9"/>
        <v>0</v>
      </c>
      <c r="N52" s="25"/>
      <c r="O52" s="27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25"/>
      <c r="E53" s="25"/>
      <c r="F53" s="52"/>
      <c r="G53" s="25"/>
      <c r="H53" s="25"/>
      <c r="I53" s="52"/>
      <c r="J53" s="27"/>
      <c r="K53" s="25"/>
      <c r="L53" s="52"/>
      <c r="M53" s="27">
        <f t="shared" si="9"/>
        <v>0</v>
      </c>
      <c r="N53" s="25"/>
      <c r="O53" s="27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25"/>
      <c r="E54" s="25"/>
      <c r="F54" s="52"/>
      <c r="G54" s="25"/>
      <c r="H54" s="25"/>
      <c r="I54" s="52"/>
      <c r="J54" s="27"/>
      <c r="K54" s="25"/>
      <c r="L54" s="52"/>
      <c r="M54" s="27">
        <f t="shared" si="9"/>
        <v>0</v>
      </c>
      <c r="N54" s="25"/>
      <c r="O54" s="27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22"/>
      <c r="E55" s="22"/>
      <c r="F55" s="51">
        <f>SUM(F58:F60)</f>
        <v>1691.43</v>
      </c>
      <c r="G55" s="22"/>
      <c r="H55" s="22"/>
      <c r="I55" s="51">
        <f>SUM(I58:I60)</f>
        <v>1910.5</v>
      </c>
      <c r="J55" s="23"/>
      <c r="K55" s="22"/>
      <c r="L55" s="51">
        <f>SUM(L58:L60)</f>
        <v>2668.94</v>
      </c>
      <c r="M55" s="23">
        <f t="shared" si="9"/>
        <v>0</v>
      </c>
      <c r="N55" s="22"/>
      <c r="O55" s="23">
        <f t="shared" ref="O55" si="11">L55-I55</f>
        <v>758.44</v>
      </c>
    </row>
    <row r="56" spans="1:15" s="29" customFormat="1" x14ac:dyDescent="0.25">
      <c r="A56" s="32"/>
      <c r="B56" s="26" t="s">
        <v>10</v>
      </c>
      <c r="C56" s="25"/>
      <c r="D56" s="25"/>
      <c r="E56" s="25"/>
      <c r="F56" s="52"/>
      <c r="G56" s="25"/>
      <c r="H56" s="25"/>
      <c r="I56" s="52"/>
      <c r="J56" s="27"/>
      <c r="K56" s="25"/>
      <c r="L56" s="57"/>
      <c r="M56" s="28"/>
      <c r="N56" s="25"/>
      <c r="O56" s="28"/>
    </row>
    <row r="57" spans="1:15" s="29" customFormat="1" x14ac:dyDescent="0.25">
      <c r="A57" s="33"/>
      <c r="B57" s="30" t="s">
        <v>11</v>
      </c>
      <c r="C57" s="25"/>
      <c r="D57" s="25"/>
      <c r="E57" s="25"/>
      <c r="F57" s="52"/>
      <c r="G57" s="25"/>
      <c r="H57" s="25"/>
      <c r="I57" s="52"/>
      <c r="J57" s="27"/>
      <c r="K57" s="25"/>
      <c r="L57" s="57"/>
      <c r="M57" s="28"/>
      <c r="N57" s="25"/>
      <c r="O57" s="28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25"/>
      <c r="E58" s="25"/>
      <c r="F58" s="52">
        <v>10.029999999999999</v>
      </c>
      <c r="G58" s="25"/>
      <c r="H58" s="25"/>
      <c r="I58" s="52">
        <v>63.5</v>
      </c>
      <c r="J58" s="27"/>
      <c r="K58" s="25"/>
      <c r="L58" s="52">
        <v>63.5</v>
      </c>
      <c r="M58" s="27">
        <f>J58-G58</f>
        <v>0</v>
      </c>
      <c r="N58" s="25"/>
      <c r="O58" s="27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25"/>
      <c r="E59" s="25"/>
      <c r="F59" s="52">
        <v>1681.4</v>
      </c>
      <c r="G59" s="25"/>
      <c r="H59" s="25"/>
      <c r="I59" s="52">
        <v>1681.4</v>
      </c>
      <c r="J59" s="27"/>
      <c r="K59" s="25"/>
      <c r="L59" s="52">
        <v>1681.44</v>
      </c>
      <c r="M59" s="27">
        <f>J59-G59</f>
        <v>0</v>
      </c>
      <c r="N59" s="25"/>
      <c r="O59" s="27">
        <f t="shared" si="12"/>
        <v>3.999999999996362E-2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25"/>
      <c r="E60" s="25"/>
      <c r="F60" s="52"/>
      <c r="G60" s="25"/>
      <c r="H60" s="25"/>
      <c r="I60" s="52">
        <v>165.6</v>
      </c>
      <c r="J60" s="27"/>
      <c r="K60" s="25"/>
      <c r="L60" s="52">
        <v>924</v>
      </c>
      <c r="M60" s="27">
        <f>J60-G60</f>
        <v>0</v>
      </c>
      <c r="N60" s="25"/>
      <c r="O60" s="27">
        <f t="shared" si="12"/>
        <v>758.4</v>
      </c>
    </row>
  </sheetData>
  <mergeCells count="7">
    <mergeCell ref="L2:O2"/>
    <mergeCell ref="G7:I7"/>
    <mergeCell ref="J7:L7"/>
    <mergeCell ref="M7:O7"/>
    <mergeCell ref="B3:I3"/>
    <mergeCell ref="A5:O5"/>
    <mergeCell ref="D7:F7"/>
  </mergeCells>
  <conditionalFormatting sqref="B47:B54">
    <cfRule type="cellIs" dxfId="15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60"/>
  <sheetViews>
    <sheetView tabSelected="1" topLeftCell="A7" zoomScaleNormal="100" workbookViewId="0">
      <pane xSplit="3" ySplit="3" topLeftCell="I43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:L60"/>
    </sheetView>
  </sheetViews>
  <sheetFormatPr defaultRowHeight="13.5" x14ac:dyDescent="0.25"/>
  <cols>
    <col min="1" max="1" width="4.85546875" style="97" customWidth="1"/>
    <col min="2" max="2" width="49.42578125" style="101" customWidth="1"/>
    <col min="3" max="3" width="8.28515625" style="98" bestFit="1" customWidth="1"/>
    <col min="4" max="5" width="8.140625" style="134" bestFit="1" customWidth="1"/>
    <col min="6" max="6" width="18" style="134" bestFit="1" customWidth="1"/>
    <col min="7" max="8" width="8.140625" style="134" bestFit="1" customWidth="1"/>
    <col min="9" max="9" width="18" style="134" bestFit="1" customWidth="1"/>
    <col min="10" max="11" width="8.140625" style="134" bestFit="1" customWidth="1"/>
    <col min="12" max="12" width="18" style="134" bestFit="1" customWidth="1"/>
    <col min="13" max="13" width="9" style="134" bestFit="1" customWidth="1"/>
    <col min="14" max="14" width="8.140625" style="134" bestFit="1" customWidth="1"/>
    <col min="15" max="15" width="18" style="134" bestFit="1" customWidth="1"/>
    <col min="16" max="260" width="9.140625" style="98"/>
    <col min="261" max="261" width="4.85546875" style="98" customWidth="1"/>
    <col min="262" max="262" width="49.42578125" style="98" customWidth="1"/>
    <col min="263" max="264" width="10.28515625" style="98" customWidth="1"/>
    <col min="265" max="265" width="20.7109375" style="98" customWidth="1"/>
    <col min="266" max="266" width="8.140625" style="98" bestFit="1" customWidth="1"/>
    <col min="267" max="267" width="20.85546875" style="98" customWidth="1"/>
    <col min="268" max="268" width="8.140625" style="98" bestFit="1" customWidth="1"/>
    <col min="269" max="269" width="21" style="98" customWidth="1"/>
    <col min="270" max="270" width="13.5703125" style="98" customWidth="1"/>
    <col min="271" max="516" width="9.140625" style="98"/>
    <col min="517" max="517" width="4.85546875" style="98" customWidth="1"/>
    <col min="518" max="518" width="49.42578125" style="98" customWidth="1"/>
    <col min="519" max="520" width="10.28515625" style="98" customWidth="1"/>
    <col min="521" max="521" width="20.7109375" style="98" customWidth="1"/>
    <col min="522" max="522" width="8.140625" style="98" bestFit="1" customWidth="1"/>
    <col min="523" max="523" width="20.85546875" style="98" customWidth="1"/>
    <col min="524" max="524" width="8.140625" style="98" bestFit="1" customWidth="1"/>
    <col min="525" max="525" width="21" style="98" customWidth="1"/>
    <col min="526" max="526" width="13.5703125" style="98" customWidth="1"/>
    <col min="527" max="772" width="9.140625" style="98"/>
    <col min="773" max="773" width="4.85546875" style="98" customWidth="1"/>
    <col min="774" max="774" width="49.42578125" style="98" customWidth="1"/>
    <col min="775" max="776" width="10.28515625" style="98" customWidth="1"/>
    <col min="777" max="777" width="20.7109375" style="98" customWidth="1"/>
    <col min="778" max="778" width="8.140625" style="98" bestFit="1" customWidth="1"/>
    <col min="779" max="779" width="20.85546875" style="98" customWidth="1"/>
    <col min="780" max="780" width="8.140625" style="98" bestFit="1" customWidth="1"/>
    <col min="781" max="781" width="21" style="98" customWidth="1"/>
    <col min="782" max="782" width="13.5703125" style="98" customWidth="1"/>
    <col min="783" max="1028" width="9.140625" style="98"/>
    <col min="1029" max="1029" width="4.85546875" style="98" customWidth="1"/>
    <col min="1030" max="1030" width="49.42578125" style="98" customWidth="1"/>
    <col min="1031" max="1032" width="10.28515625" style="98" customWidth="1"/>
    <col min="1033" max="1033" width="20.7109375" style="98" customWidth="1"/>
    <col min="1034" max="1034" width="8.140625" style="98" bestFit="1" customWidth="1"/>
    <col min="1035" max="1035" width="20.85546875" style="98" customWidth="1"/>
    <col min="1036" max="1036" width="8.140625" style="98" bestFit="1" customWidth="1"/>
    <col min="1037" max="1037" width="21" style="98" customWidth="1"/>
    <col min="1038" max="1038" width="13.5703125" style="98" customWidth="1"/>
    <col min="1039" max="1284" width="9.140625" style="98"/>
    <col min="1285" max="1285" width="4.85546875" style="98" customWidth="1"/>
    <col min="1286" max="1286" width="49.42578125" style="98" customWidth="1"/>
    <col min="1287" max="1288" width="10.28515625" style="98" customWidth="1"/>
    <col min="1289" max="1289" width="20.7109375" style="98" customWidth="1"/>
    <col min="1290" max="1290" width="8.140625" style="98" bestFit="1" customWidth="1"/>
    <col min="1291" max="1291" width="20.85546875" style="98" customWidth="1"/>
    <col min="1292" max="1292" width="8.140625" style="98" bestFit="1" customWidth="1"/>
    <col min="1293" max="1293" width="21" style="98" customWidth="1"/>
    <col min="1294" max="1294" width="13.5703125" style="98" customWidth="1"/>
    <col min="1295" max="1540" width="9.140625" style="98"/>
    <col min="1541" max="1541" width="4.85546875" style="98" customWidth="1"/>
    <col min="1542" max="1542" width="49.42578125" style="98" customWidth="1"/>
    <col min="1543" max="1544" width="10.28515625" style="98" customWidth="1"/>
    <col min="1545" max="1545" width="20.7109375" style="98" customWidth="1"/>
    <col min="1546" max="1546" width="8.140625" style="98" bestFit="1" customWidth="1"/>
    <col min="1547" max="1547" width="20.85546875" style="98" customWidth="1"/>
    <col min="1548" max="1548" width="8.140625" style="98" bestFit="1" customWidth="1"/>
    <col min="1549" max="1549" width="21" style="98" customWidth="1"/>
    <col min="1550" max="1550" width="13.5703125" style="98" customWidth="1"/>
    <col min="1551" max="1796" width="9.140625" style="98"/>
    <col min="1797" max="1797" width="4.85546875" style="98" customWidth="1"/>
    <col min="1798" max="1798" width="49.42578125" style="98" customWidth="1"/>
    <col min="1799" max="1800" width="10.28515625" style="98" customWidth="1"/>
    <col min="1801" max="1801" width="20.7109375" style="98" customWidth="1"/>
    <col min="1802" max="1802" width="8.140625" style="98" bestFit="1" customWidth="1"/>
    <col min="1803" max="1803" width="20.85546875" style="98" customWidth="1"/>
    <col min="1804" max="1804" width="8.140625" style="98" bestFit="1" customWidth="1"/>
    <col min="1805" max="1805" width="21" style="98" customWidth="1"/>
    <col min="1806" max="1806" width="13.5703125" style="98" customWidth="1"/>
    <col min="1807" max="2052" width="9.140625" style="98"/>
    <col min="2053" max="2053" width="4.85546875" style="98" customWidth="1"/>
    <col min="2054" max="2054" width="49.42578125" style="98" customWidth="1"/>
    <col min="2055" max="2056" width="10.28515625" style="98" customWidth="1"/>
    <col min="2057" max="2057" width="20.7109375" style="98" customWidth="1"/>
    <col min="2058" max="2058" width="8.140625" style="98" bestFit="1" customWidth="1"/>
    <col min="2059" max="2059" width="20.85546875" style="98" customWidth="1"/>
    <col min="2060" max="2060" width="8.140625" style="98" bestFit="1" customWidth="1"/>
    <col min="2061" max="2061" width="21" style="98" customWidth="1"/>
    <col min="2062" max="2062" width="13.5703125" style="98" customWidth="1"/>
    <col min="2063" max="2308" width="9.140625" style="98"/>
    <col min="2309" max="2309" width="4.85546875" style="98" customWidth="1"/>
    <col min="2310" max="2310" width="49.42578125" style="98" customWidth="1"/>
    <col min="2311" max="2312" width="10.28515625" style="98" customWidth="1"/>
    <col min="2313" max="2313" width="20.7109375" style="98" customWidth="1"/>
    <col min="2314" max="2314" width="8.140625" style="98" bestFit="1" customWidth="1"/>
    <col min="2315" max="2315" width="20.85546875" style="98" customWidth="1"/>
    <col min="2316" max="2316" width="8.140625" style="98" bestFit="1" customWidth="1"/>
    <col min="2317" max="2317" width="21" style="98" customWidth="1"/>
    <col min="2318" max="2318" width="13.5703125" style="98" customWidth="1"/>
    <col min="2319" max="2564" width="9.140625" style="98"/>
    <col min="2565" max="2565" width="4.85546875" style="98" customWidth="1"/>
    <col min="2566" max="2566" width="49.42578125" style="98" customWidth="1"/>
    <col min="2567" max="2568" width="10.28515625" style="98" customWidth="1"/>
    <col min="2569" max="2569" width="20.7109375" style="98" customWidth="1"/>
    <col min="2570" max="2570" width="8.140625" style="98" bestFit="1" customWidth="1"/>
    <col min="2571" max="2571" width="20.85546875" style="98" customWidth="1"/>
    <col min="2572" max="2572" width="8.140625" style="98" bestFit="1" customWidth="1"/>
    <col min="2573" max="2573" width="21" style="98" customWidth="1"/>
    <col min="2574" max="2574" width="13.5703125" style="98" customWidth="1"/>
    <col min="2575" max="2820" width="9.140625" style="98"/>
    <col min="2821" max="2821" width="4.85546875" style="98" customWidth="1"/>
    <col min="2822" max="2822" width="49.42578125" style="98" customWidth="1"/>
    <col min="2823" max="2824" width="10.28515625" style="98" customWidth="1"/>
    <col min="2825" max="2825" width="20.7109375" style="98" customWidth="1"/>
    <col min="2826" max="2826" width="8.140625" style="98" bestFit="1" customWidth="1"/>
    <col min="2827" max="2827" width="20.85546875" style="98" customWidth="1"/>
    <col min="2828" max="2828" width="8.140625" style="98" bestFit="1" customWidth="1"/>
    <col min="2829" max="2829" width="21" style="98" customWidth="1"/>
    <col min="2830" max="2830" width="13.5703125" style="98" customWidth="1"/>
    <col min="2831" max="3076" width="9.140625" style="98"/>
    <col min="3077" max="3077" width="4.85546875" style="98" customWidth="1"/>
    <col min="3078" max="3078" width="49.42578125" style="98" customWidth="1"/>
    <col min="3079" max="3080" width="10.28515625" style="98" customWidth="1"/>
    <col min="3081" max="3081" width="20.7109375" style="98" customWidth="1"/>
    <col min="3082" max="3082" width="8.140625" style="98" bestFit="1" customWidth="1"/>
    <col min="3083" max="3083" width="20.85546875" style="98" customWidth="1"/>
    <col min="3084" max="3084" width="8.140625" style="98" bestFit="1" customWidth="1"/>
    <col min="3085" max="3085" width="21" style="98" customWidth="1"/>
    <col min="3086" max="3086" width="13.5703125" style="98" customWidth="1"/>
    <col min="3087" max="3332" width="9.140625" style="98"/>
    <col min="3333" max="3333" width="4.85546875" style="98" customWidth="1"/>
    <col min="3334" max="3334" width="49.42578125" style="98" customWidth="1"/>
    <col min="3335" max="3336" width="10.28515625" style="98" customWidth="1"/>
    <col min="3337" max="3337" width="20.7109375" style="98" customWidth="1"/>
    <col min="3338" max="3338" width="8.140625" style="98" bestFit="1" customWidth="1"/>
    <col min="3339" max="3339" width="20.85546875" style="98" customWidth="1"/>
    <col min="3340" max="3340" width="8.140625" style="98" bestFit="1" customWidth="1"/>
    <col min="3341" max="3341" width="21" style="98" customWidth="1"/>
    <col min="3342" max="3342" width="13.5703125" style="98" customWidth="1"/>
    <col min="3343" max="3588" width="9.140625" style="98"/>
    <col min="3589" max="3589" width="4.85546875" style="98" customWidth="1"/>
    <col min="3590" max="3590" width="49.42578125" style="98" customWidth="1"/>
    <col min="3591" max="3592" width="10.28515625" style="98" customWidth="1"/>
    <col min="3593" max="3593" width="20.7109375" style="98" customWidth="1"/>
    <col min="3594" max="3594" width="8.140625" style="98" bestFit="1" customWidth="1"/>
    <col min="3595" max="3595" width="20.85546875" style="98" customWidth="1"/>
    <col min="3596" max="3596" width="8.140625" style="98" bestFit="1" customWidth="1"/>
    <col min="3597" max="3597" width="21" style="98" customWidth="1"/>
    <col min="3598" max="3598" width="13.5703125" style="98" customWidth="1"/>
    <col min="3599" max="3844" width="9.140625" style="98"/>
    <col min="3845" max="3845" width="4.85546875" style="98" customWidth="1"/>
    <col min="3846" max="3846" width="49.42578125" style="98" customWidth="1"/>
    <col min="3847" max="3848" width="10.28515625" style="98" customWidth="1"/>
    <col min="3849" max="3849" width="20.7109375" style="98" customWidth="1"/>
    <col min="3850" max="3850" width="8.140625" style="98" bestFit="1" customWidth="1"/>
    <col min="3851" max="3851" width="20.85546875" style="98" customWidth="1"/>
    <col min="3852" max="3852" width="8.140625" style="98" bestFit="1" customWidth="1"/>
    <col min="3853" max="3853" width="21" style="98" customWidth="1"/>
    <col min="3854" max="3854" width="13.5703125" style="98" customWidth="1"/>
    <col min="3855" max="4100" width="9.140625" style="98"/>
    <col min="4101" max="4101" width="4.85546875" style="98" customWidth="1"/>
    <col min="4102" max="4102" width="49.42578125" style="98" customWidth="1"/>
    <col min="4103" max="4104" width="10.28515625" style="98" customWidth="1"/>
    <col min="4105" max="4105" width="20.7109375" style="98" customWidth="1"/>
    <col min="4106" max="4106" width="8.140625" style="98" bestFit="1" customWidth="1"/>
    <col min="4107" max="4107" width="20.85546875" style="98" customWidth="1"/>
    <col min="4108" max="4108" width="8.140625" style="98" bestFit="1" customWidth="1"/>
    <col min="4109" max="4109" width="21" style="98" customWidth="1"/>
    <col min="4110" max="4110" width="13.5703125" style="98" customWidth="1"/>
    <col min="4111" max="4356" width="9.140625" style="98"/>
    <col min="4357" max="4357" width="4.85546875" style="98" customWidth="1"/>
    <col min="4358" max="4358" width="49.42578125" style="98" customWidth="1"/>
    <col min="4359" max="4360" width="10.28515625" style="98" customWidth="1"/>
    <col min="4361" max="4361" width="20.7109375" style="98" customWidth="1"/>
    <col min="4362" max="4362" width="8.140625" style="98" bestFit="1" customWidth="1"/>
    <col min="4363" max="4363" width="20.85546875" style="98" customWidth="1"/>
    <col min="4364" max="4364" width="8.140625" style="98" bestFit="1" customWidth="1"/>
    <col min="4365" max="4365" width="21" style="98" customWidth="1"/>
    <col min="4366" max="4366" width="13.5703125" style="98" customWidth="1"/>
    <col min="4367" max="4612" width="9.140625" style="98"/>
    <col min="4613" max="4613" width="4.85546875" style="98" customWidth="1"/>
    <col min="4614" max="4614" width="49.42578125" style="98" customWidth="1"/>
    <col min="4615" max="4616" width="10.28515625" style="98" customWidth="1"/>
    <col min="4617" max="4617" width="20.7109375" style="98" customWidth="1"/>
    <col min="4618" max="4618" width="8.140625" style="98" bestFit="1" customWidth="1"/>
    <col min="4619" max="4619" width="20.85546875" style="98" customWidth="1"/>
    <col min="4620" max="4620" width="8.140625" style="98" bestFit="1" customWidth="1"/>
    <col min="4621" max="4621" width="21" style="98" customWidth="1"/>
    <col min="4622" max="4622" width="13.5703125" style="98" customWidth="1"/>
    <col min="4623" max="4868" width="9.140625" style="98"/>
    <col min="4869" max="4869" width="4.85546875" style="98" customWidth="1"/>
    <col min="4870" max="4870" width="49.42578125" style="98" customWidth="1"/>
    <col min="4871" max="4872" width="10.28515625" style="98" customWidth="1"/>
    <col min="4873" max="4873" width="20.7109375" style="98" customWidth="1"/>
    <col min="4874" max="4874" width="8.140625" style="98" bestFit="1" customWidth="1"/>
    <col min="4875" max="4875" width="20.85546875" style="98" customWidth="1"/>
    <col min="4876" max="4876" width="8.140625" style="98" bestFit="1" customWidth="1"/>
    <col min="4877" max="4877" width="21" style="98" customWidth="1"/>
    <col min="4878" max="4878" width="13.5703125" style="98" customWidth="1"/>
    <col min="4879" max="5124" width="9.140625" style="98"/>
    <col min="5125" max="5125" width="4.85546875" style="98" customWidth="1"/>
    <col min="5126" max="5126" width="49.42578125" style="98" customWidth="1"/>
    <col min="5127" max="5128" width="10.28515625" style="98" customWidth="1"/>
    <col min="5129" max="5129" width="20.7109375" style="98" customWidth="1"/>
    <col min="5130" max="5130" width="8.140625" style="98" bestFit="1" customWidth="1"/>
    <col min="5131" max="5131" width="20.85546875" style="98" customWidth="1"/>
    <col min="5132" max="5132" width="8.140625" style="98" bestFit="1" customWidth="1"/>
    <col min="5133" max="5133" width="21" style="98" customWidth="1"/>
    <col min="5134" max="5134" width="13.5703125" style="98" customWidth="1"/>
    <col min="5135" max="5380" width="9.140625" style="98"/>
    <col min="5381" max="5381" width="4.85546875" style="98" customWidth="1"/>
    <col min="5382" max="5382" width="49.42578125" style="98" customWidth="1"/>
    <col min="5383" max="5384" width="10.28515625" style="98" customWidth="1"/>
    <col min="5385" max="5385" width="20.7109375" style="98" customWidth="1"/>
    <col min="5386" max="5386" width="8.140625" style="98" bestFit="1" customWidth="1"/>
    <col min="5387" max="5387" width="20.85546875" style="98" customWidth="1"/>
    <col min="5388" max="5388" width="8.140625" style="98" bestFit="1" customWidth="1"/>
    <col min="5389" max="5389" width="21" style="98" customWidth="1"/>
    <col min="5390" max="5390" width="13.5703125" style="98" customWidth="1"/>
    <col min="5391" max="5636" width="9.140625" style="98"/>
    <col min="5637" max="5637" width="4.85546875" style="98" customWidth="1"/>
    <col min="5638" max="5638" width="49.42578125" style="98" customWidth="1"/>
    <col min="5639" max="5640" width="10.28515625" style="98" customWidth="1"/>
    <col min="5641" max="5641" width="20.7109375" style="98" customWidth="1"/>
    <col min="5642" max="5642" width="8.140625" style="98" bestFit="1" customWidth="1"/>
    <col min="5643" max="5643" width="20.85546875" style="98" customWidth="1"/>
    <col min="5644" max="5644" width="8.140625" style="98" bestFit="1" customWidth="1"/>
    <col min="5645" max="5645" width="21" style="98" customWidth="1"/>
    <col min="5646" max="5646" width="13.5703125" style="98" customWidth="1"/>
    <col min="5647" max="5892" width="9.140625" style="98"/>
    <col min="5893" max="5893" width="4.85546875" style="98" customWidth="1"/>
    <col min="5894" max="5894" width="49.42578125" style="98" customWidth="1"/>
    <col min="5895" max="5896" width="10.28515625" style="98" customWidth="1"/>
    <col min="5897" max="5897" width="20.7109375" style="98" customWidth="1"/>
    <col min="5898" max="5898" width="8.140625" style="98" bestFit="1" customWidth="1"/>
    <col min="5899" max="5899" width="20.85546875" style="98" customWidth="1"/>
    <col min="5900" max="5900" width="8.140625" style="98" bestFit="1" customWidth="1"/>
    <col min="5901" max="5901" width="21" style="98" customWidth="1"/>
    <col min="5902" max="5902" width="13.5703125" style="98" customWidth="1"/>
    <col min="5903" max="6148" width="9.140625" style="98"/>
    <col min="6149" max="6149" width="4.85546875" style="98" customWidth="1"/>
    <col min="6150" max="6150" width="49.42578125" style="98" customWidth="1"/>
    <col min="6151" max="6152" width="10.28515625" style="98" customWidth="1"/>
    <col min="6153" max="6153" width="20.7109375" style="98" customWidth="1"/>
    <col min="6154" max="6154" width="8.140625" style="98" bestFit="1" customWidth="1"/>
    <col min="6155" max="6155" width="20.85546875" style="98" customWidth="1"/>
    <col min="6156" max="6156" width="8.140625" style="98" bestFit="1" customWidth="1"/>
    <col min="6157" max="6157" width="21" style="98" customWidth="1"/>
    <col min="6158" max="6158" width="13.5703125" style="98" customWidth="1"/>
    <col min="6159" max="6404" width="9.140625" style="98"/>
    <col min="6405" max="6405" width="4.85546875" style="98" customWidth="1"/>
    <col min="6406" max="6406" width="49.42578125" style="98" customWidth="1"/>
    <col min="6407" max="6408" width="10.28515625" style="98" customWidth="1"/>
    <col min="6409" max="6409" width="20.7109375" style="98" customWidth="1"/>
    <col min="6410" max="6410" width="8.140625" style="98" bestFit="1" customWidth="1"/>
    <col min="6411" max="6411" width="20.85546875" style="98" customWidth="1"/>
    <col min="6412" max="6412" width="8.140625" style="98" bestFit="1" customWidth="1"/>
    <col min="6413" max="6413" width="21" style="98" customWidth="1"/>
    <col min="6414" max="6414" width="13.5703125" style="98" customWidth="1"/>
    <col min="6415" max="6660" width="9.140625" style="98"/>
    <col min="6661" max="6661" width="4.85546875" style="98" customWidth="1"/>
    <col min="6662" max="6662" width="49.42578125" style="98" customWidth="1"/>
    <col min="6663" max="6664" width="10.28515625" style="98" customWidth="1"/>
    <col min="6665" max="6665" width="20.7109375" style="98" customWidth="1"/>
    <col min="6666" max="6666" width="8.140625" style="98" bestFit="1" customWidth="1"/>
    <col min="6667" max="6667" width="20.85546875" style="98" customWidth="1"/>
    <col min="6668" max="6668" width="8.140625" style="98" bestFit="1" customWidth="1"/>
    <col min="6669" max="6669" width="21" style="98" customWidth="1"/>
    <col min="6670" max="6670" width="13.5703125" style="98" customWidth="1"/>
    <col min="6671" max="6916" width="9.140625" style="98"/>
    <col min="6917" max="6917" width="4.85546875" style="98" customWidth="1"/>
    <col min="6918" max="6918" width="49.42578125" style="98" customWidth="1"/>
    <col min="6919" max="6920" width="10.28515625" style="98" customWidth="1"/>
    <col min="6921" max="6921" width="20.7109375" style="98" customWidth="1"/>
    <col min="6922" max="6922" width="8.140625" style="98" bestFit="1" customWidth="1"/>
    <col min="6923" max="6923" width="20.85546875" style="98" customWidth="1"/>
    <col min="6924" max="6924" width="8.140625" style="98" bestFit="1" customWidth="1"/>
    <col min="6925" max="6925" width="21" style="98" customWidth="1"/>
    <col min="6926" max="6926" width="13.5703125" style="98" customWidth="1"/>
    <col min="6927" max="7172" width="9.140625" style="98"/>
    <col min="7173" max="7173" width="4.85546875" style="98" customWidth="1"/>
    <col min="7174" max="7174" width="49.42578125" style="98" customWidth="1"/>
    <col min="7175" max="7176" width="10.28515625" style="98" customWidth="1"/>
    <col min="7177" max="7177" width="20.7109375" style="98" customWidth="1"/>
    <col min="7178" max="7178" width="8.140625" style="98" bestFit="1" customWidth="1"/>
    <col min="7179" max="7179" width="20.85546875" style="98" customWidth="1"/>
    <col min="7180" max="7180" width="8.140625" style="98" bestFit="1" customWidth="1"/>
    <col min="7181" max="7181" width="21" style="98" customWidth="1"/>
    <col min="7182" max="7182" width="13.5703125" style="98" customWidth="1"/>
    <col min="7183" max="7428" width="9.140625" style="98"/>
    <col min="7429" max="7429" width="4.85546875" style="98" customWidth="1"/>
    <col min="7430" max="7430" width="49.42578125" style="98" customWidth="1"/>
    <col min="7431" max="7432" width="10.28515625" style="98" customWidth="1"/>
    <col min="7433" max="7433" width="20.7109375" style="98" customWidth="1"/>
    <col min="7434" max="7434" width="8.140625" style="98" bestFit="1" customWidth="1"/>
    <col min="7435" max="7435" width="20.85546875" style="98" customWidth="1"/>
    <col min="7436" max="7436" width="8.140625" style="98" bestFit="1" customWidth="1"/>
    <col min="7437" max="7437" width="21" style="98" customWidth="1"/>
    <col min="7438" max="7438" width="13.5703125" style="98" customWidth="1"/>
    <col min="7439" max="7684" width="9.140625" style="98"/>
    <col min="7685" max="7685" width="4.85546875" style="98" customWidth="1"/>
    <col min="7686" max="7686" width="49.42578125" style="98" customWidth="1"/>
    <col min="7687" max="7688" width="10.28515625" style="98" customWidth="1"/>
    <col min="7689" max="7689" width="20.7109375" style="98" customWidth="1"/>
    <col min="7690" max="7690" width="8.140625" style="98" bestFit="1" customWidth="1"/>
    <col min="7691" max="7691" width="20.85546875" style="98" customWidth="1"/>
    <col min="7692" max="7692" width="8.140625" style="98" bestFit="1" customWidth="1"/>
    <col min="7693" max="7693" width="21" style="98" customWidth="1"/>
    <col min="7694" max="7694" width="13.5703125" style="98" customWidth="1"/>
    <col min="7695" max="7940" width="9.140625" style="98"/>
    <col min="7941" max="7941" width="4.85546875" style="98" customWidth="1"/>
    <col min="7942" max="7942" width="49.42578125" style="98" customWidth="1"/>
    <col min="7943" max="7944" width="10.28515625" style="98" customWidth="1"/>
    <col min="7945" max="7945" width="20.7109375" style="98" customWidth="1"/>
    <col min="7946" max="7946" width="8.140625" style="98" bestFit="1" customWidth="1"/>
    <col min="7947" max="7947" width="20.85546875" style="98" customWidth="1"/>
    <col min="7948" max="7948" width="8.140625" style="98" bestFit="1" customWidth="1"/>
    <col min="7949" max="7949" width="21" style="98" customWidth="1"/>
    <col min="7950" max="7950" width="13.5703125" style="98" customWidth="1"/>
    <col min="7951" max="8196" width="9.140625" style="98"/>
    <col min="8197" max="8197" width="4.85546875" style="98" customWidth="1"/>
    <col min="8198" max="8198" width="49.42578125" style="98" customWidth="1"/>
    <col min="8199" max="8200" width="10.28515625" style="98" customWidth="1"/>
    <col min="8201" max="8201" width="20.7109375" style="98" customWidth="1"/>
    <col min="8202" max="8202" width="8.140625" style="98" bestFit="1" customWidth="1"/>
    <col min="8203" max="8203" width="20.85546875" style="98" customWidth="1"/>
    <col min="8204" max="8204" width="8.140625" style="98" bestFit="1" customWidth="1"/>
    <col min="8205" max="8205" width="21" style="98" customWidth="1"/>
    <col min="8206" max="8206" width="13.5703125" style="98" customWidth="1"/>
    <col min="8207" max="8452" width="9.140625" style="98"/>
    <col min="8453" max="8453" width="4.85546875" style="98" customWidth="1"/>
    <col min="8454" max="8454" width="49.42578125" style="98" customWidth="1"/>
    <col min="8455" max="8456" width="10.28515625" style="98" customWidth="1"/>
    <col min="8457" max="8457" width="20.7109375" style="98" customWidth="1"/>
    <col min="8458" max="8458" width="8.140625" style="98" bestFit="1" customWidth="1"/>
    <col min="8459" max="8459" width="20.85546875" style="98" customWidth="1"/>
    <col min="8460" max="8460" width="8.140625" style="98" bestFit="1" customWidth="1"/>
    <col min="8461" max="8461" width="21" style="98" customWidth="1"/>
    <col min="8462" max="8462" width="13.5703125" style="98" customWidth="1"/>
    <col min="8463" max="8708" width="9.140625" style="98"/>
    <col min="8709" max="8709" width="4.85546875" style="98" customWidth="1"/>
    <col min="8710" max="8710" width="49.42578125" style="98" customWidth="1"/>
    <col min="8711" max="8712" width="10.28515625" style="98" customWidth="1"/>
    <col min="8713" max="8713" width="20.7109375" style="98" customWidth="1"/>
    <col min="8714" max="8714" width="8.140625" style="98" bestFit="1" customWidth="1"/>
    <col min="8715" max="8715" width="20.85546875" style="98" customWidth="1"/>
    <col min="8716" max="8716" width="8.140625" style="98" bestFit="1" customWidth="1"/>
    <col min="8717" max="8717" width="21" style="98" customWidth="1"/>
    <col min="8718" max="8718" width="13.5703125" style="98" customWidth="1"/>
    <col min="8719" max="8964" width="9.140625" style="98"/>
    <col min="8965" max="8965" width="4.85546875" style="98" customWidth="1"/>
    <col min="8966" max="8966" width="49.42578125" style="98" customWidth="1"/>
    <col min="8967" max="8968" width="10.28515625" style="98" customWidth="1"/>
    <col min="8969" max="8969" width="20.7109375" style="98" customWidth="1"/>
    <col min="8970" max="8970" width="8.140625" style="98" bestFit="1" customWidth="1"/>
    <col min="8971" max="8971" width="20.85546875" style="98" customWidth="1"/>
    <col min="8972" max="8972" width="8.140625" style="98" bestFit="1" customWidth="1"/>
    <col min="8973" max="8973" width="21" style="98" customWidth="1"/>
    <col min="8974" max="8974" width="13.5703125" style="98" customWidth="1"/>
    <col min="8975" max="9220" width="9.140625" style="98"/>
    <col min="9221" max="9221" width="4.85546875" style="98" customWidth="1"/>
    <col min="9222" max="9222" width="49.42578125" style="98" customWidth="1"/>
    <col min="9223" max="9224" width="10.28515625" style="98" customWidth="1"/>
    <col min="9225" max="9225" width="20.7109375" style="98" customWidth="1"/>
    <col min="9226" max="9226" width="8.140625" style="98" bestFit="1" customWidth="1"/>
    <col min="9227" max="9227" width="20.85546875" style="98" customWidth="1"/>
    <col min="9228" max="9228" width="8.140625" style="98" bestFit="1" customWidth="1"/>
    <col min="9229" max="9229" width="21" style="98" customWidth="1"/>
    <col min="9230" max="9230" width="13.5703125" style="98" customWidth="1"/>
    <col min="9231" max="9476" width="9.140625" style="98"/>
    <col min="9477" max="9477" width="4.85546875" style="98" customWidth="1"/>
    <col min="9478" max="9478" width="49.42578125" style="98" customWidth="1"/>
    <col min="9479" max="9480" width="10.28515625" style="98" customWidth="1"/>
    <col min="9481" max="9481" width="20.7109375" style="98" customWidth="1"/>
    <col min="9482" max="9482" width="8.140625" style="98" bestFit="1" customWidth="1"/>
    <col min="9483" max="9483" width="20.85546875" style="98" customWidth="1"/>
    <col min="9484" max="9484" width="8.140625" style="98" bestFit="1" customWidth="1"/>
    <col min="9485" max="9485" width="21" style="98" customWidth="1"/>
    <col min="9486" max="9486" width="13.5703125" style="98" customWidth="1"/>
    <col min="9487" max="9732" width="9.140625" style="98"/>
    <col min="9733" max="9733" width="4.85546875" style="98" customWidth="1"/>
    <col min="9734" max="9734" width="49.42578125" style="98" customWidth="1"/>
    <col min="9735" max="9736" width="10.28515625" style="98" customWidth="1"/>
    <col min="9737" max="9737" width="20.7109375" style="98" customWidth="1"/>
    <col min="9738" max="9738" width="8.140625" style="98" bestFit="1" customWidth="1"/>
    <col min="9739" max="9739" width="20.85546875" style="98" customWidth="1"/>
    <col min="9740" max="9740" width="8.140625" style="98" bestFit="1" customWidth="1"/>
    <col min="9741" max="9741" width="21" style="98" customWidth="1"/>
    <col min="9742" max="9742" width="13.5703125" style="98" customWidth="1"/>
    <col min="9743" max="9988" width="9.140625" style="98"/>
    <col min="9989" max="9989" width="4.85546875" style="98" customWidth="1"/>
    <col min="9990" max="9990" width="49.42578125" style="98" customWidth="1"/>
    <col min="9991" max="9992" width="10.28515625" style="98" customWidth="1"/>
    <col min="9993" max="9993" width="20.7109375" style="98" customWidth="1"/>
    <col min="9994" max="9994" width="8.140625" style="98" bestFit="1" customWidth="1"/>
    <col min="9995" max="9995" width="20.85546875" style="98" customWidth="1"/>
    <col min="9996" max="9996" width="8.140625" style="98" bestFit="1" customWidth="1"/>
    <col min="9997" max="9997" width="21" style="98" customWidth="1"/>
    <col min="9998" max="9998" width="13.5703125" style="98" customWidth="1"/>
    <col min="9999" max="10244" width="9.140625" style="98"/>
    <col min="10245" max="10245" width="4.85546875" style="98" customWidth="1"/>
    <col min="10246" max="10246" width="49.42578125" style="98" customWidth="1"/>
    <col min="10247" max="10248" width="10.28515625" style="98" customWidth="1"/>
    <col min="10249" max="10249" width="20.7109375" style="98" customWidth="1"/>
    <col min="10250" max="10250" width="8.140625" style="98" bestFit="1" customWidth="1"/>
    <col min="10251" max="10251" width="20.85546875" style="98" customWidth="1"/>
    <col min="10252" max="10252" width="8.140625" style="98" bestFit="1" customWidth="1"/>
    <col min="10253" max="10253" width="21" style="98" customWidth="1"/>
    <col min="10254" max="10254" width="13.5703125" style="98" customWidth="1"/>
    <col min="10255" max="10500" width="9.140625" style="98"/>
    <col min="10501" max="10501" width="4.85546875" style="98" customWidth="1"/>
    <col min="10502" max="10502" width="49.42578125" style="98" customWidth="1"/>
    <col min="10503" max="10504" width="10.28515625" style="98" customWidth="1"/>
    <col min="10505" max="10505" width="20.7109375" style="98" customWidth="1"/>
    <col min="10506" max="10506" width="8.140625" style="98" bestFit="1" customWidth="1"/>
    <col min="10507" max="10507" width="20.85546875" style="98" customWidth="1"/>
    <col min="10508" max="10508" width="8.140625" style="98" bestFit="1" customWidth="1"/>
    <col min="10509" max="10509" width="21" style="98" customWidth="1"/>
    <col min="10510" max="10510" width="13.5703125" style="98" customWidth="1"/>
    <col min="10511" max="10756" width="9.140625" style="98"/>
    <col min="10757" max="10757" width="4.85546875" style="98" customWidth="1"/>
    <col min="10758" max="10758" width="49.42578125" style="98" customWidth="1"/>
    <col min="10759" max="10760" width="10.28515625" style="98" customWidth="1"/>
    <col min="10761" max="10761" width="20.7109375" style="98" customWidth="1"/>
    <col min="10762" max="10762" width="8.140625" style="98" bestFit="1" customWidth="1"/>
    <col min="10763" max="10763" width="20.85546875" style="98" customWidth="1"/>
    <col min="10764" max="10764" width="8.140625" style="98" bestFit="1" customWidth="1"/>
    <col min="10765" max="10765" width="21" style="98" customWidth="1"/>
    <col min="10766" max="10766" width="13.5703125" style="98" customWidth="1"/>
    <col min="10767" max="11012" width="9.140625" style="98"/>
    <col min="11013" max="11013" width="4.85546875" style="98" customWidth="1"/>
    <col min="11014" max="11014" width="49.42578125" style="98" customWidth="1"/>
    <col min="11015" max="11016" width="10.28515625" style="98" customWidth="1"/>
    <col min="11017" max="11017" width="20.7109375" style="98" customWidth="1"/>
    <col min="11018" max="11018" width="8.140625" style="98" bestFit="1" customWidth="1"/>
    <col min="11019" max="11019" width="20.85546875" style="98" customWidth="1"/>
    <col min="11020" max="11020" width="8.140625" style="98" bestFit="1" customWidth="1"/>
    <col min="11021" max="11021" width="21" style="98" customWidth="1"/>
    <col min="11022" max="11022" width="13.5703125" style="98" customWidth="1"/>
    <col min="11023" max="11268" width="9.140625" style="98"/>
    <col min="11269" max="11269" width="4.85546875" style="98" customWidth="1"/>
    <col min="11270" max="11270" width="49.42578125" style="98" customWidth="1"/>
    <col min="11271" max="11272" width="10.28515625" style="98" customWidth="1"/>
    <col min="11273" max="11273" width="20.7109375" style="98" customWidth="1"/>
    <col min="11274" max="11274" width="8.140625" style="98" bestFit="1" customWidth="1"/>
    <col min="11275" max="11275" width="20.85546875" style="98" customWidth="1"/>
    <col min="11276" max="11276" width="8.140625" style="98" bestFit="1" customWidth="1"/>
    <col min="11277" max="11277" width="21" style="98" customWidth="1"/>
    <col min="11278" max="11278" width="13.5703125" style="98" customWidth="1"/>
    <col min="11279" max="11524" width="9.140625" style="98"/>
    <col min="11525" max="11525" width="4.85546875" style="98" customWidth="1"/>
    <col min="11526" max="11526" width="49.42578125" style="98" customWidth="1"/>
    <col min="11527" max="11528" width="10.28515625" style="98" customWidth="1"/>
    <col min="11529" max="11529" width="20.7109375" style="98" customWidth="1"/>
    <col min="11530" max="11530" width="8.140625" style="98" bestFit="1" customWidth="1"/>
    <col min="11531" max="11531" width="20.85546875" style="98" customWidth="1"/>
    <col min="11532" max="11532" width="8.140625" style="98" bestFit="1" customWidth="1"/>
    <col min="11533" max="11533" width="21" style="98" customWidth="1"/>
    <col min="11534" max="11534" width="13.5703125" style="98" customWidth="1"/>
    <col min="11535" max="11780" width="9.140625" style="98"/>
    <col min="11781" max="11781" width="4.85546875" style="98" customWidth="1"/>
    <col min="11782" max="11782" width="49.42578125" style="98" customWidth="1"/>
    <col min="11783" max="11784" width="10.28515625" style="98" customWidth="1"/>
    <col min="11785" max="11785" width="20.7109375" style="98" customWidth="1"/>
    <col min="11786" max="11786" width="8.140625" style="98" bestFit="1" customWidth="1"/>
    <col min="11787" max="11787" width="20.85546875" style="98" customWidth="1"/>
    <col min="11788" max="11788" width="8.140625" style="98" bestFit="1" customWidth="1"/>
    <col min="11789" max="11789" width="21" style="98" customWidth="1"/>
    <col min="11790" max="11790" width="13.5703125" style="98" customWidth="1"/>
    <col min="11791" max="12036" width="9.140625" style="98"/>
    <col min="12037" max="12037" width="4.85546875" style="98" customWidth="1"/>
    <col min="12038" max="12038" width="49.42578125" style="98" customWidth="1"/>
    <col min="12039" max="12040" width="10.28515625" style="98" customWidth="1"/>
    <col min="12041" max="12041" width="20.7109375" style="98" customWidth="1"/>
    <col min="12042" max="12042" width="8.140625" style="98" bestFit="1" customWidth="1"/>
    <col min="12043" max="12043" width="20.85546875" style="98" customWidth="1"/>
    <col min="12044" max="12044" width="8.140625" style="98" bestFit="1" customWidth="1"/>
    <col min="12045" max="12045" width="21" style="98" customWidth="1"/>
    <col min="12046" max="12046" width="13.5703125" style="98" customWidth="1"/>
    <col min="12047" max="12292" width="9.140625" style="98"/>
    <col min="12293" max="12293" width="4.85546875" style="98" customWidth="1"/>
    <col min="12294" max="12294" width="49.42578125" style="98" customWidth="1"/>
    <col min="12295" max="12296" width="10.28515625" style="98" customWidth="1"/>
    <col min="12297" max="12297" width="20.7109375" style="98" customWidth="1"/>
    <col min="12298" max="12298" width="8.140625" style="98" bestFit="1" customWidth="1"/>
    <col min="12299" max="12299" width="20.85546875" style="98" customWidth="1"/>
    <col min="12300" max="12300" width="8.140625" style="98" bestFit="1" customWidth="1"/>
    <col min="12301" max="12301" width="21" style="98" customWidth="1"/>
    <col min="12302" max="12302" width="13.5703125" style="98" customWidth="1"/>
    <col min="12303" max="12548" width="9.140625" style="98"/>
    <col min="12549" max="12549" width="4.85546875" style="98" customWidth="1"/>
    <col min="12550" max="12550" width="49.42578125" style="98" customWidth="1"/>
    <col min="12551" max="12552" width="10.28515625" style="98" customWidth="1"/>
    <col min="12553" max="12553" width="20.7109375" style="98" customWidth="1"/>
    <col min="12554" max="12554" width="8.140625" style="98" bestFit="1" customWidth="1"/>
    <col min="12555" max="12555" width="20.85546875" style="98" customWidth="1"/>
    <col min="12556" max="12556" width="8.140625" style="98" bestFit="1" customWidth="1"/>
    <col min="12557" max="12557" width="21" style="98" customWidth="1"/>
    <col min="12558" max="12558" width="13.5703125" style="98" customWidth="1"/>
    <col min="12559" max="12804" width="9.140625" style="98"/>
    <col min="12805" max="12805" width="4.85546875" style="98" customWidth="1"/>
    <col min="12806" max="12806" width="49.42578125" style="98" customWidth="1"/>
    <col min="12807" max="12808" width="10.28515625" style="98" customWidth="1"/>
    <col min="12809" max="12809" width="20.7109375" style="98" customWidth="1"/>
    <col min="12810" max="12810" width="8.140625" style="98" bestFit="1" customWidth="1"/>
    <col min="12811" max="12811" width="20.85546875" style="98" customWidth="1"/>
    <col min="12812" max="12812" width="8.140625" style="98" bestFit="1" customWidth="1"/>
    <col min="12813" max="12813" width="21" style="98" customWidth="1"/>
    <col min="12814" max="12814" width="13.5703125" style="98" customWidth="1"/>
    <col min="12815" max="13060" width="9.140625" style="98"/>
    <col min="13061" max="13061" width="4.85546875" style="98" customWidth="1"/>
    <col min="13062" max="13062" width="49.42578125" style="98" customWidth="1"/>
    <col min="13063" max="13064" width="10.28515625" style="98" customWidth="1"/>
    <col min="13065" max="13065" width="20.7109375" style="98" customWidth="1"/>
    <col min="13066" max="13066" width="8.140625" style="98" bestFit="1" customWidth="1"/>
    <col min="13067" max="13067" width="20.85546875" style="98" customWidth="1"/>
    <col min="13068" max="13068" width="8.140625" style="98" bestFit="1" customWidth="1"/>
    <col min="13069" max="13069" width="21" style="98" customWidth="1"/>
    <col min="13070" max="13070" width="13.5703125" style="98" customWidth="1"/>
    <col min="13071" max="13316" width="9.140625" style="98"/>
    <col min="13317" max="13317" width="4.85546875" style="98" customWidth="1"/>
    <col min="13318" max="13318" width="49.42578125" style="98" customWidth="1"/>
    <col min="13319" max="13320" width="10.28515625" style="98" customWidth="1"/>
    <col min="13321" max="13321" width="20.7109375" style="98" customWidth="1"/>
    <col min="13322" max="13322" width="8.140625" style="98" bestFit="1" customWidth="1"/>
    <col min="13323" max="13323" width="20.85546875" style="98" customWidth="1"/>
    <col min="13324" max="13324" width="8.140625" style="98" bestFit="1" customWidth="1"/>
    <col min="13325" max="13325" width="21" style="98" customWidth="1"/>
    <col min="13326" max="13326" width="13.5703125" style="98" customWidth="1"/>
    <col min="13327" max="13572" width="9.140625" style="98"/>
    <col min="13573" max="13573" width="4.85546875" style="98" customWidth="1"/>
    <col min="13574" max="13574" width="49.42578125" style="98" customWidth="1"/>
    <col min="13575" max="13576" width="10.28515625" style="98" customWidth="1"/>
    <col min="13577" max="13577" width="20.7109375" style="98" customWidth="1"/>
    <col min="13578" max="13578" width="8.140625" style="98" bestFit="1" customWidth="1"/>
    <col min="13579" max="13579" width="20.85546875" style="98" customWidth="1"/>
    <col min="13580" max="13580" width="8.140625" style="98" bestFit="1" customWidth="1"/>
    <col min="13581" max="13581" width="21" style="98" customWidth="1"/>
    <col min="13582" max="13582" width="13.5703125" style="98" customWidth="1"/>
    <col min="13583" max="13828" width="9.140625" style="98"/>
    <col min="13829" max="13829" width="4.85546875" style="98" customWidth="1"/>
    <col min="13830" max="13830" width="49.42578125" style="98" customWidth="1"/>
    <col min="13831" max="13832" width="10.28515625" style="98" customWidth="1"/>
    <col min="13833" max="13833" width="20.7109375" style="98" customWidth="1"/>
    <col min="13834" max="13834" width="8.140625" style="98" bestFit="1" customWidth="1"/>
    <col min="13835" max="13835" width="20.85546875" style="98" customWidth="1"/>
    <col min="13836" max="13836" width="8.140625" style="98" bestFit="1" customWidth="1"/>
    <col min="13837" max="13837" width="21" style="98" customWidth="1"/>
    <col min="13838" max="13838" width="13.5703125" style="98" customWidth="1"/>
    <col min="13839" max="14084" width="9.140625" style="98"/>
    <col min="14085" max="14085" width="4.85546875" style="98" customWidth="1"/>
    <col min="14086" max="14086" width="49.42578125" style="98" customWidth="1"/>
    <col min="14087" max="14088" width="10.28515625" style="98" customWidth="1"/>
    <col min="14089" max="14089" width="20.7109375" style="98" customWidth="1"/>
    <col min="14090" max="14090" width="8.140625" style="98" bestFit="1" customWidth="1"/>
    <col min="14091" max="14091" width="20.85546875" style="98" customWidth="1"/>
    <col min="14092" max="14092" width="8.140625" style="98" bestFit="1" customWidth="1"/>
    <col min="14093" max="14093" width="21" style="98" customWidth="1"/>
    <col min="14094" max="14094" width="13.5703125" style="98" customWidth="1"/>
    <col min="14095" max="14340" width="9.140625" style="98"/>
    <col min="14341" max="14341" width="4.85546875" style="98" customWidth="1"/>
    <col min="14342" max="14342" width="49.42578125" style="98" customWidth="1"/>
    <col min="14343" max="14344" width="10.28515625" style="98" customWidth="1"/>
    <col min="14345" max="14345" width="20.7109375" style="98" customWidth="1"/>
    <col min="14346" max="14346" width="8.140625" style="98" bestFit="1" customWidth="1"/>
    <col min="14347" max="14347" width="20.85546875" style="98" customWidth="1"/>
    <col min="14348" max="14348" width="8.140625" style="98" bestFit="1" customWidth="1"/>
    <col min="14349" max="14349" width="21" style="98" customWidth="1"/>
    <col min="14350" max="14350" width="13.5703125" style="98" customWidth="1"/>
    <col min="14351" max="14596" width="9.140625" style="98"/>
    <col min="14597" max="14597" width="4.85546875" style="98" customWidth="1"/>
    <col min="14598" max="14598" width="49.42578125" style="98" customWidth="1"/>
    <col min="14599" max="14600" width="10.28515625" style="98" customWidth="1"/>
    <col min="14601" max="14601" width="20.7109375" style="98" customWidth="1"/>
    <col min="14602" max="14602" width="8.140625" style="98" bestFit="1" customWidth="1"/>
    <col min="14603" max="14603" width="20.85546875" style="98" customWidth="1"/>
    <col min="14604" max="14604" width="8.140625" style="98" bestFit="1" customWidth="1"/>
    <col min="14605" max="14605" width="21" style="98" customWidth="1"/>
    <col min="14606" max="14606" width="13.5703125" style="98" customWidth="1"/>
    <col min="14607" max="14852" width="9.140625" style="98"/>
    <col min="14853" max="14853" width="4.85546875" style="98" customWidth="1"/>
    <col min="14854" max="14854" width="49.42578125" style="98" customWidth="1"/>
    <col min="14855" max="14856" width="10.28515625" style="98" customWidth="1"/>
    <col min="14857" max="14857" width="20.7109375" style="98" customWidth="1"/>
    <col min="14858" max="14858" width="8.140625" style="98" bestFit="1" customWidth="1"/>
    <col min="14859" max="14859" width="20.85546875" style="98" customWidth="1"/>
    <col min="14860" max="14860" width="8.140625" style="98" bestFit="1" customWidth="1"/>
    <col min="14861" max="14861" width="21" style="98" customWidth="1"/>
    <col min="14862" max="14862" width="13.5703125" style="98" customWidth="1"/>
    <col min="14863" max="15108" width="9.140625" style="98"/>
    <col min="15109" max="15109" width="4.85546875" style="98" customWidth="1"/>
    <col min="15110" max="15110" width="49.42578125" style="98" customWidth="1"/>
    <col min="15111" max="15112" width="10.28515625" style="98" customWidth="1"/>
    <col min="15113" max="15113" width="20.7109375" style="98" customWidth="1"/>
    <col min="15114" max="15114" width="8.140625" style="98" bestFit="1" customWidth="1"/>
    <col min="15115" max="15115" width="20.85546875" style="98" customWidth="1"/>
    <col min="15116" max="15116" width="8.140625" style="98" bestFit="1" customWidth="1"/>
    <col min="15117" max="15117" width="21" style="98" customWidth="1"/>
    <col min="15118" max="15118" width="13.5703125" style="98" customWidth="1"/>
    <col min="15119" max="15364" width="9.140625" style="98"/>
    <col min="15365" max="15365" width="4.85546875" style="98" customWidth="1"/>
    <col min="15366" max="15366" width="49.42578125" style="98" customWidth="1"/>
    <col min="15367" max="15368" width="10.28515625" style="98" customWidth="1"/>
    <col min="15369" max="15369" width="20.7109375" style="98" customWidth="1"/>
    <col min="15370" max="15370" width="8.140625" style="98" bestFit="1" customWidth="1"/>
    <col min="15371" max="15371" width="20.85546875" style="98" customWidth="1"/>
    <col min="15372" max="15372" width="8.140625" style="98" bestFit="1" customWidth="1"/>
    <col min="15373" max="15373" width="21" style="98" customWidth="1"/>
    <col min="15374" max="15374" width="13.5703125" style="98" customWidth="1"/>
    <col min="15375" max="15620" width="9.140625" style="98"/>
    <col min="15621" max="15621" width="4.85546875" style="98" customWidth="1"/>
    <col min="15622" max="15622" width="49.42578125" style="98" customWidth="1"/>
    <col min="15623" max="15624" width="10.28515625" style="98" customWidth="1"/>
    <col min="15625" max="15625" width="20.7109375" style="98" customWidth="1"/>
    <col min="15626" max="15626" width="8.140625" style="98" bestFit="1" customWidth="1"/>
    <col min="15627" max="15627" width="20.85546875" style="98" customWidth="1"/>
    <col min="15628" max="15628" width="8.140625" style="98" bestFit="1" customWidth="1"/>
    <col min="15629" max="15629" width="21" style="98" customWidth="1"/>
    <col min="15630" max="15630" width="13.5703125" style="98" customWidth="1"/>
    <col min="15631" max="15876" width="9.140625" style="98"/>
    <col min="15877" max="15877" width="4.85546875" style="98" customWidth="1"/>
    <col min="15878" max="15878" width="49.42578125" style="98" customWidth="1"/>
    <col min="15879" max="15880" width="10.28515625" style="98" customWidth="1"/>
    <col min="15881" max="15881" width="20.7109375" style="98" customWidth="1"/>
    <col min="15882" max="15882" width="8.140625" style="98" bestFit="1" customWidth="1"/>
    <col min="15883" max="15883" width="20.85546875" style="98" customWidth="1"/>
    <col min="15884" max="15884" width="8.140625" style="98" bestFit="1" customWidth="1"/>
    <col min="15885" max="15885" width="21" style="98" customWidth="1"/>
    <col min="15886" max="15886" width="13.5703125" style="98" customWidth="1"/>
    <col min="15887" max="16132" width="9.140625" style="98"/>
    <col min="16133" max="16133" width="4.85546875" style="98" customWidth="1"/>
    <col min="16134" max="16134" width="49.42578125" style="98" customWidth="1"/>
    <col min="16135" max="16136" width="10.28515625" style="98" customWidth="1"/>
    <col min="16137" max="16137" width="20.7109375" style="98" customWidth="1"/>
    <col min="16138" max="16138" width="8.140625" style="98" bestFit="1" customWidth="1"/>
    <col min="16139" max="16139" width="20.85546875" style="98" customWidth="1"/>
    <col min="16140" max="16140" width="8.140625" style="98" bestFit="1" customWidth="1"/>
    <col min="16141" max="16141" width="21" style="98" customWidth="1"/>
    <col min="16142" max="16142" width="13.5703125" style="98" customWidth="1"/>
    <col min="16143" max="16384" width="9.140625" style="98"/>
  </cols>
  <sheetData>
    <row r="1" spans="1:15" x14ac:dyDescent="0.25">
      <c r="A1" s="94"/>
      <c r="B1" s="95"/>
      <c r="C1" s="96"/>
      <c r="D1" s="129"/>
      <c r="E1" s="129"/>
      <c r="F1" s="130"/>
      <c r="G1" s="129"/>
      <c r="H1" s="129"/>
      <c r="I1" s="130"/>
      <c r="J1" s="130"/>
      <c r="K1" s="129"/>
      <c r="L1" s="131"/>
      <c r="M1" s="131"/>
      <c r="N1" s="129"/>
      <c r="O1" s="132" t="s">
        <v>0</v>
      </c>
    </row>
    <row r="2" spans="1:15" ht="12.75" customHeight="1" x14ac:dyDescent="0.25">
      <c r="A2" s="94"/>
      <c r="B2" s="95"/>
      <c r="C2" s="96"/>
      <c r="D2" s="129"/>
      <c r="E2" s="129"/>
      <c r="F2" s="130"/>
      <c r="G2" s="129"/>
      <c r="H2" s="129"/>
      <c r="I2" s="130"/>
      <c r="J2" s="130"/>
      <c r="K2" s="129"/>
      <c r="L2" s="187" t="s">
        <v>1</v>
      </c>
      <c r="M2" s="187"/>
      <c r="N2" s="187"/>
      <c r="O2" s="187"/>
    </row>
    <row r="3" spans="1:15" ht="33.75" customHeight="1" thickBot="1" x14ac:dyDescent="0.35">
      <c r="B3" s="188" t="s">
        <v>124</v>
      </c>
      <c r="C3" s="188"/>
      <c r="D3" s="188"/>
      <c r="E3" s="188"/>
      <c r="F3" s="188"/>
      <c r="G3" s="188"/>
      <c r="H3" s="188"/>
      <c r="I3" s="188"/>
      <c r="J3" s="133"/>
      <c r="K3" s="133"/>
      <c r="N3" s="133"/>
    </row>
    <row r="4" spans="1:15" s="100" customFormat="1" ht="17.25" customHeight="1" x14ac:dyDescent="0.25">
      <c r="A4" s="97"/>
      <c r="B4" s="99" t="s">
        <v>2</v>
      </c>
      <c r="D4" s="135"/>
      <c r="E4" s="135"/>
      <c r="F4" s="136"/>
      <c r="G4" s="135"/>
      <c r="H4" s="135"/>
      <c r="I4" s="136"/>
      <c r="J4" s="133"/>
      <c r="K4" s="135"/>
      <c r="L4" s="135"/>
      <c r="M4" s="135"/>
      <c r="N4" s="135"/>
      <c r="O4" s="135"/>
    </row>
    <row r="5" spans="1:15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5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5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5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5" s="102" customFormat="1" ht="22.7" customHeight="1" x14ac:dyDescent="0.25">
      <c r="A10" s="125">
        <v>1</v>
      </c>
      <c r="B10" s="126" t="s">
        <v>9</v>
      </c>
      <c r="C10" s="127">
        <v>4212</v>
      </c>
      <c r="D10" s="137"/>
      <c r="E10" s="137"/>
      <c r="F10" s="138">
        <f>SUM(F13:F15)</f>
        <v>19427.349999999999</v>
      </c>
      <c r="G10" s="137"/>
      <c r="H10" s="137"/>
      <c r="I10" s="138">
        <f>SUM(I13:I15)</f>
        <v>0</v>
      </c>
      <c r="J10" s="138"/>
      <c r="K10" s="137"/>
      <c r="L10" s="138">
        <f>SUM(L13:L15)</f>
        <v>0</v>
      </c>
      <c r="M10" s="138">
        <f>J10-G10</f>
        <v>0</v>
      </c>
      <c r="N10" s="137"/>
      <c r="O10" s="138">
        <f>L10-I10</f>
        <v>0</v>
      </c>
    </row>
    <row r="11" spans="1:15" s="104" customFormat="1" x14ac:dyDescent="0.25">
      <c r="A11" s="71"/>
      <c r="B11" s="103" t="s">
        <v>10</v>
      </c>
      <c r="C11" s="71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39"/>
      <c r="O11" s="140"/>
    </row>
    <row r="12" spans="1:15" s="104" customFormat="1" x14ac:dyDescent="0.25">
      <c r="A12" s="71"/>
      <c r="B12" s="105" t="s">
        <v>11</v>
      </c>
      <c r="C12" s="71"/>
      <c r="D12" s="139"/>
      <c r="E12" s="139"/>
      <c r="F12" s="139"/>
      <c r="G12" s="139"/>
      <c r="H12" s="139"/>
      <c r="I12" s="139"/>
      <c r="J12" s="139"/>
      <c r="K12" s="139"/>
      <c r="L12" s="140"/>
      <c r="M12" s="140"/>
      <c r="N12" s="139"/>
      <c r="O12" s="140"/>
    </row>
    <row r="13" spans="1:15" s="104" customFormat="1" x14ac:dyDescent="0.25">
      <c r="A13" s="71">
        <v>1</v>
      </c>
      <c r="B13" s="62" t="s">
        <v>9</v>
      </c>
      <c r="C13" s="71" t="s">
        <v>12</v>
      </c>
      <c r="D13" s="139"/>
      <c r="E13" s="139"/>
      <c r="F13" s="139">
        <v>6747.1</v>
      </c>
      <c r="G13" s="139"/>
      <c r="H13" s="139"/>
      <c r="I13" s="139"/>
      <c r="J13" s="139"/>
      <c r="K13" s="139"/>
      <c r="L13" s="139"/>
      <c r="M13" s="139">
        <f>J13-G13</f>
        <v>0</v>
      </c>
      <c r="N13" s="139"/>
      <c r="O13" s="139">
        <f t="shared" ref="O13:O16" si="0">L13-I13</f>
        <v>0</v>
      </c>
    </row>
    <row r="14" spans="1:15" s="104" customFormat="1" x14ac:dyDescent="0.25">
      <c r="A14" s="71">
        <v>2</v>
      </c>
      <c r="B14" s="62" t="s">
        <v>45</v>
      </c>
      <c r="C14" s="71" t="s">
        <v>12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>
        <f>J14-G14</f>
        <v>0</v>
      </c>
      <c r="N14" s="139"/>
      <c r="O14" s="139">
        <f t="shared" si="0"/>
        <v>0</v>
      </c>
    </row>
    <row r="15" spans="1:15" s="104" customFormat="1" x14ac:dyDescent="0.25">
      <c r="A15" s="71">
        <v>3</v>
      </c>
      <c r="B15" s="62" t="s">
        <v>44</v>
      </c>
      <c r="C15" s="71" t="s">
        <v>12</v>
      </c>
      <c r="D15" s="139"/>
      <c r="E15" s="139"/>
      <c r="F15" s="139">
        <v>12680.25</v>
      </c>
      <c r="G15" s="139"/>
      <c r="H15" s="139"/>
      <c r="I15" s="139"/>
      <c r="J15" s="139"/>
      <c r="K15" s="139"/>
      <c r="L15" s="139"/>
      <c r="M15" s="139">
        <f>J15-G15</f>
        <v>0</v>
      </c>
      <c r="N15" s="139"/>
      <c r="O15" s="139">
        <f t="shared" si="0"/>
        <v>0</v>
      </c>
    </row>
    <row r="16" spans="1:15" s="102" customFormat="1" ht="23.25" customHeight="1" x14ac:dyDescent="0.25">
      <c r="A16" s="125">
        <v>2</v>
      </c>
      <c r="B16" s="126" t="s">
        <v>13</v>
      </c>
      <c r="C16" s="127">
        <v>4213</v>
      </c>
      <c r="D16" s="137"/>
      <c r="E16" s="137"/>
      <c r="F16" s="138">
        <f>SUM(F19:F21)</f>
        <v>742.76</v>
      </c>
      <c r="G16" s="137"/>
      <c r="H16" s="137"/>
      <c r="I16" s="138">
        <f>SUM(I19:I21)</f>
        <v>0</v>
      </c>
      <c r="J16" s="138"/>
      <c r="K16" s="137"/>
      <c r="L16" s="138">
        <f>SUM(L19:L21)</f>
        <v>0</v>
      </c>
      <c r="M16" s="138">
        <f>J16-G16</f>
        <v>0</v>
      </c>
      <c r="N16" s="137"/>
      <c r="O16" s="138">
        <f t="shared" si="0"/>
        <v>0</v>
      </c>
    </row>
    <row r="17" spans="1:15" s="104" customFormat="1" x14ac:dyDescent="0.25">
      <c r="A17" s="106"/>
      <c r="B17" s="103" t="s">
        <v>10</v>
      </c>
      <c r="C17" s="71"/>
      <c r="D17" s="139"/>
      <c r="E17" s="139"/>
      <c r="F17" s="139"/>
      <c r="G17" s="139"/>
      <c r="H17" s="139"/>
      <c r="I17" s="139"/>
      <c r="J17" s="139"/>
      <c r="K17" s="139"/>
      <c r="L17" s="140"/>
      <c r="M17" s="140"/>
      <c r="N17" s="139"/>
      <c r="O17" s="140"/>
    </row>
    <row r="18" spans="1:15" s="104" customFormat="1" x14ac:dyDescent="0.25">
      <c r="A18" s="107"/>
      <c r="B18" s="105" t="s">
        <v>11</v>
      </c>
      <c r="C18" s="71"/>
      <c r="D18" s="139"/>
      <c r="E18" s="139"/>
      <c r="F18" s="139"/>
      <c r="G18" s="139"/>
      <c r="H18" s="139"/>
      <c r="I18" s="139"/>
      <c r="J18" s="139"/>
      <c r="K18" s="139"/>
      <c r="L18" s="140"/>
      <c r="M18" s="140"/>
      <c r="N18" s="139"/>
      <c r="O18" s="140"/>
    </row>
    <row r="19" spans="1:15" s="104" customFormat="1" ht="27" x14ac:dyDescent="0.25">
      <c r="A19" s="71">
        <v>1</v>
      </c>
      <c r="B19" s="62" t="s">
        <v>46</v>
      </c>
      <c r="C19" s="71" t="s">
        <v>12</v>
      </c>
      <c r="D19" s="139"/>
      <c r="E19" s="139"/>
      <c r="F19" s="139">
        <v>742.76</v>
      </c>
      <c r="G19" s="139"/>
      <c r="H19" s="139"/>
      <c r="I19" s="139"/>
      <c r="J19" s="139"/>
      <c r="K19" s="139"/>
      <c r="L19" s="139"/>
      <c r="M19" s="139">
        <f>J19-G19</f>
        <v>0</v>
      </c>
      <c r="N19" s="139"/>
      <c r="O19" s="139">
        <f t="shared" ref="O19:O22" si="1">L19-I19</f>
        <v>0</v>
      </c>
    </row>
    <row r="20" spans="1:15" s="104" customFormat="1" ht="27" x14ac:dyDescent="0.25">
      <c r="A20" s="71">
        <v>2</v>
      </c>
      <c r="B20" s="62" t="s">
        <v>47</v>
      </c>
      <c r="C20" s="71" t="s">
        <v>12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>
        <f>J20-G20</f>
        <v>0</v>
      </c>
      <c r="N20" s="139"/>
      <c r="O20" s="139">
        <f t="shared" si="1"/>
        <v>0</v>
      </c>
    </row>
    <row r="21" spans="1:15" s="104" customFormat="1" x14ac:dyDescent="0.25">
      <c r="A21" s="71">
        <v>3</v>
      </c>
      <c r="B21" s="62"/>
      <c r="C21" s="71" t="s">
        <v>12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>
        <f>J21-G21</f>
        <v>0</v>
      </c>
      <c r="N21" s="139"/>
      <c r="O21" s="139">
        <f t="shared" si="1"/>
        <v>0</v>
      </c>
    </row>
    <row r="22" spans="1:15" s="102" customFormat="1" ht="23.25" customHeight="1" x14ac:dyDescent="0.25">
      <c r="A22" s="125">
        <v>3</v>
      </c>
      <c r="B22" s="126" t="s">
        <v>14</v>
      </c>
      <c r="C22" s="127">
        <v>4214</v>
      </c>
      <c r="D22" s="137"/>
      <c r="E22" s="137"/>
      <c r="F22" s="138">
        <f>SUM(F25:F30)</f>
        <v>118751.62596999999</v>
      </c>
      <c r="G22" s="137"/>
      <c r="H22" s="137"/>
      <c r="I22" s="138">
        <f>SUM(I25:I30)</f>
        <v>59673.8</v>
      </c>
      <c r="J22" s="138"/>
      <c r="K22" s="137"/>
      <c r="L22" s="138">
        <f>SUM(L25:L30)</f>
        <v>108522.8</v>
      </c>
      <c r="M22" s="138">
        <f>J22-G22</f>
        <v>0</v>
      </c>
      <c r="N22" s="137"/>
      <c r="O22" s="138">
        <f t="shared" si="1"/>
        <v>48849</v>
      </c>
    </row>
    <row r="23" spans="1:15" s="104" customFormat="1" x14ac:dyDescent="0.25">
      <c r="A23" s="106"/>
      <c r="B23" s="103" t="s">
        <v>10</v>
      </c>
      <c r="C23" s="71"/>
      <c r="D23" s="139"/>
      <c r="E23" s="139"/>
      <c r="F23" s="139"/>
      <c r="G23" s="139"/>
      <c r="H23" s="139"/>
      <c r="I23" s="139"/>
      <c r="J23" s="139"/>
      <c r="K23" s="139"/>
      <c r="L23" s="140"/>
      <c r="M23" s="140"/>
      <c r="N23" s="139"/>
      <c r="O23" s="140"/>
    </row>
    <row r="24" spans="1:15" s="104" customFormat="1" x14ac:dyDescent="0.25">
      <c r="A24" s="107"/>
      <c r="B24" s="105" t="s">
        <v>11</v>
      </c>
      <c r="C24" s="71"/>
      <c r="D24" s="139"/>
      <c r="E24" s="139"/>
      <c r="F24" s="139"/>
      <c r="G24" s="139"/>
      <c r="H24" s="139"/>
      <c r="I24" s="139"/>
      <c r="J24" s="139"/>
      <c r="K24" s="139"/>
      <c r="L24" s="140"/>
      <c r="M24" s="140"/>
      <c r="N24" s="139"/>
      <c r="O24" s="140"/>
    </row>
    <row r="25" spans="1:15" s="104" customFormat="1" x14ac:dyDescent="0.25">
      <c r="A25" s="71">
        <v>1</v>
      </c>
      <c r="B25" s="62" t="s">
        <v>48</v>
      </c>
      <c r="C25" s="71" t="s">
        <v>12</v>
      </c>
      <c r="D25" s="139"/>
      <c r="E25" s="139"/>
      <c r="F25" s="139">
        <v>114981.5</v>
      </c>
      <c r="G25" s="139"/>
      <c r="H25" s="139"/>
      <c r="I25" s="139">
        <v>53723.8</v>
      </c>
      <c r="J25" s="139"/>
      <c r="K25" s="139"/>
      <c r="L25" s="139">
        <v>99294.8</v>
      </c>
      <c r="M25" s="139">
        <f t="shared" ref="M25:M31" si="2">J25-G25</f>
        <v>0</v>
      </c>
      <c r="N25" s="139"/>
      <c r="O25" s="139">
        <f t="shared" ref="O25:O31" si="3">L25-I25</f>
        <v>45571</v>
      </c>
    </row>
    <row r="26" spans="1:15" s="104" customFormat="1" x14ac:dyDescent="0.25">
      <c r="A26" s="71">
        <v>2</v>
      </c>
      <c r="B26" s="62" t="s">
        <v>169</v>
      </c>
      <c r="C26" s="71" t="s">
        <v>12</v>
      </c>
      <c r="D26" s="139"/>
      <c r="E26" s="139"/>
      <c r="F26" s="139">
        <v>3770.1259700000001</v>
      </c>
      <c r="G26" s="139"/>
      <c r="H26" s="139"/>
      <c r="I26" s="139">
        <v>5950</v>
      </c>
      <c r="J26" s="139"/>
      <c r="K26" s="139"/>
      <c r="L26" s="139">
        <v>9228</v>
      </c>
      <c r="M26" s="139">
        <f t="shared" si="2"/>
        <v>0</v>
      </c>
      <c r="N26" s="139"/>
      <c r="O26" s="139">
        <f t="shared" si="3"/>
        <v>3278</v>
      </c>
    </row>
    <row r="27" spans="1:15" s="104" customFormat="1" x14ac:dyDescent="0.25">
      <c r="A27" s="71">
        <v>3</v>
      </c>
      <c r="B27" s="62" t="s">
        <v>49</v>
      </c>
      <c r="C27" s="71" t="s">
        <v>12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>
        <f t="shared" si="2"/>
        <v>0</v>
      </c>
      <c r="N27" s="139"/>
      <c r="O27" s="139">
        <f t="shared" si="3"/>
        <v>0</v>
      </c>
    </row>
    <row r="28" spans="1:15" s="104" customFormat="1" x14ac:dyDescent="0.25">
      <c r="A28" s="71">
        <v>4</v>
      </c>
      <c r="B28" s="62" t="s">
        <v>50</v>
      </c>
      <c r="C28" s="71" t="s">
        <v>12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>
        <f t="shared" si="2"/>
        <v>0</v>
      </c>
      <c r="N28" s="139"/>
      <c r="O28" s="139">
        <f t="shared" si="3"/>
        <v>0</v>
      </c>
    </row>
    <row r="29" spans="1:15" s="104" customFormat="1" x14ac:dyDescent="0.25">
      <c r="A29" s="71">
        <v>5</v>
      </c>
      <c r="B29" s="62" t="s">
        <v>51</v>
      </c>
      <c r="C29" s="71" t="s">
        <v>12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>
        <f t="shared" si="2"/>
        <v>0</v>
      </c>
      <c r="N29" s="139"/>
      <c r="O29" s="139">
        <f t="shared" si="3"/>
        <v>0</v>
      </c>
    </row>
    <row r="30" spans="1:15" s="104" customFormat="1" ht="27" x14ac:dyDescent="0.25">
      <c r="A30" s="71">
        <v>6</v>
      </c>
      <c r="B30" s="62" t="s">
        <v>52</v>
      </c>
      <c r="C30" s="71" t="s">
        <v>12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>
        <f t="shared" si="2"/>
        <v>0</v>
      </c>
      <c r="N30" s="139"/>
      <c r="O30" s="139">
        <f t="shared" si="3"/>
        <v>0</v>
      </c>
    </row>
    <row r="31" spans="1:15" s="102" customFormat="1" ht="23.25" customHeight="1" x14ac:dyDescent="0.25">
      <c r="A31" s="125">
        <v>4</v>
      </c>
      <c r="B31" s="126" t="s">
        <v>16</v>
      </c>
      <c r="C31" s="127">
        <v>4231</v>
      </c>
      <c r="D31" s="137"/>
      <c r="E31" s="137"/>
      <c r="F31" s="138">
        <f>SUM(F34:F36)</f>
        <v>15767.13</v>
      </c>
      <c r="G31" s="137"/>
      <c r="H31" s="137"/>
      <c r="I31" s="138">
        <f>SUM(I34:I36)</f>
        <v>32000</v>
      </c>
      <c r="J31" s="138"/>
      <c r="K31" s="137"/>
      <c r="L31" s="138">
        <f>SUM(L34:L36)</f>
        <v>32000</v>
      </c>
      <c r="M31" s="138">
        <f t="shared" si="2"/>
        <v>0</v>
      </c>
      <c r="N31" s="137"/>
      <c r="O31" s="138">
        <f t="shared" si="3"/>
        <v>0</v>
      </c>
    </row>
    <row r="32" spans="1:15" s="104" customFormat="1" x14ac:dyDescent="0.25">
      <c r="A32" s="106"/>
      <c r="B32" s="103" t="s">
        <v>10</v>
      </c>
      <c r="C32" s="71"/>
      <c r="D32" s="139"/>
      <c r="E32" s="139"/>
      <c r="F32" s="139"/>
      <c r="G32" s="139"/>
      <c r="H32" s="139"/>
      <c r="I32" s="139"/>
      <c r="J32" s="139"/>
      <c r="K32" s="139"/>
      <c r="L32" s="140"/>
      <c r="M32" s="140"/>
      <c r="N32" s="139"/>
      <c r="O32" s="140"/>
    </row>
    <row r="33" spans="1:15" s="104" customFormat="1" x14ac:dyDescent="0.25">
      <c r="A33" s="107"/>
      <c r="B33" s="105" t="s">
        <v>11</v>
      </c>
      <c r="C33" s="71"/>
      <c r="D33" s="139"/>
      <c r="E33" s="139"/>
      <c r="F33" s="139"/>
      <c r="G33" s="139"/>
      <c r="H33" s="139"/>
      <c r="I33" s="139"/>
      <c r="J33" s="139"/>
      <c r="K33" s="139"/>
      <c r="L33" s="140"/>
      <c r="M33" s="140"/>
      <c r="N33" s="139"/>
      <c r="O33" s="140"/>
    </row>
    <row r="34" spans="1:15" s="104" customFormat="1" x14ac:dyDescent="0.25">
      <c r="A34" s="71">
        <v>1</v>
      </c>
      <c r="B34" s="108" t="s">
        <v>16</v>
      </c>
      <c r="C34" s="71" t="s">
        <v>12</v>
      </c>
      <c r="D34" s="139"/>
      <c r="E34" s="139"/>
      <c r="F34" s="139">
        <v>15767.13</v>
      </c>
      <c r="G34" s="139"/>
      <c r="H34" s="139"/>
      <c r="I34" s="139">
        <v>32000</v>
      </c>
      <c r="J34" s="139"/>
      <c r="K34" s="139"/>
      <c r="L34" s="139">
        <v>32000</v>
      </c>
      <c r="M34" s="139">
        <f>J34-G34</f>
        <v>0</v>
      </c>
      <c r="N34" s="139"/>
      <c r="O34" s="139">
        <f t="shared" ref="O34:O37" si="4">L34-I34</f>
        <v>0</v>
      </c>
    </row>
    <row r="35" spans="1:15" s="104" customFormat="1" x14ac:dyDescent="0.25">
      <c r="A35" s="71">
        <v>2</v>
      </c>
      <c r="B35" s="62"/>
      <c r="C35" s="71" t="s">
        <v>12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>
        <f>J35-G35</f>
        <v>0</v>
      </c>
      <c r="N35" s="139"/>
      <c r="O35" s="139">
        <f t="shared" si="4"/>
        <v>0</v>
      </c>
    </row>
    <row r="36" spans="1:15" s="104" customFormat="1" x14ac:dyDescent="0.25">
      <c r="A36" s="71">
        <v>3</v>
      </c>
      <c r="B36" s="62"/>
      <c r="C36" s="71" t="s">
        <v>12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>
        <f>J36-G36</f>
        <v>0</v>
      </c>
      <c r="N36" s="139"/>
      <c r="O36" s="139">
        <f t="shared" si="4"/>
        <v>0</v>
      </c>
    </row>
    <row r="37" spans="1:15" s="102" customFormat="1" ht="23.25" customHeight="1" x14ac:dyDescent="0.25">
      <c r="A37" s="125">
        <v>5</v>
      </c>
      <c r="B37" s="126" t="s">
        <v>24</v>
      </c>
      <c r="C37" s="127">
        <v>4235</v>
      </c>
      <c r="D37" s="137"/>
      <c r="E37" s="137"/>
      <c r="F37" s="138">
        <f>SUM(F40:F42)</f>
        <v>820</v>
      </c>
      <c r="G37" s="137"/>
      <c r="H37" s="137"/>
      <c r="I37" s="138">
        <f>SUM(I40:I42)</f>
        <v>25</v>
      </c>
      <c r="J37" s="138"/>
      <c r="K37" s="137"/>
      <c r="L37" s="138">
        <f>SUM(L40:L42)</f>
        <v>500</v>
      </c>
      <c r="M37" s="138">
        <f>J37-G37</f>
        <v>0</v>
      </c>
      <c r="N37" s="137"/>
      <c r="O37" s="138">
        <f t="shared" si="4"/>
        <v>475</v>
      </c>
    </row>
    <row r="38" spans="1:15" s="104" customFormat="1" x14ac:dyDescent="0.25">
      <c r="A38" s="106"/>
      <c r="B38" s="103" t="s">
        <v>10</v>
      </c>
      <c r="C38" s="71"/>
      <c r="D38" s="139"/>
      <c r="E38" s="139"/>
      <c r="F38" s="139"/>
      <c r="G38" s="139"/>
      <c r="H38" s="139"/>
      <c r="I38" s="139"/>
      <c r="J38" s="139"/>
      <c r="K38" s="139"/>
      <c r="L38" s="140"/>
      <c r="M38" s="140"/>
      <c r="N38" s="139"/>
      <c r="O38" s="140"/>
    </row>
    <row r="39" spans="1:15" s="104" customFormat="1" x14ac:dyDescent="0.25">
      <c r="A39" s="107"/>
      <c r="B39" s="105" t="s">
        <v>11</v>
      </c>
      <c r="C39" s="71"/>
      <c r="D39" s="139"/>
      <c r="E39" s="139"/>
      <c r="F39" s="139"/>
      <c r="G39" s="139"/>
      <c r="H39" s="139"/>
      <c r="I39" s="139"/>
      <c r="J39" s="139"/>
      <c r="K39" s="139"/>
      <c r="L39" s="140"/>
      <c r="M39" s="140"/>
      <c r="N39" s="139"/>
      <c r="O39" s="140"/>
    </row>
    <row r="40" spans="1:15" s="104" customFormat="1" x14ac:dyDescent="0.25">
      <c r="A40" s="71">
        <v>1</v>
      </c>
      <c r="B40" s="109" t="s">
        <v>24</v>
      </c>
      <c r="C40" s="71" t="s">
        <v>12</v>
      </c>
      <c r="D40" s="139"/>
      <c r="E40" s="139"/>
      <c r="F40" s="139">
        <v>820</v>
      </c>
      <c r="G40" s="139"/>
      <c r="H40" s="139"/>
      <c r="I40" s="139">
        <v>25</v>
      </c>
      <c r="J40" s="139"/>
      <c r="K40" s="139"/>
      <c r="L40" s="139">
        <v>500</v>
      </c>
      <c r="M40" s="139">
        <f>J40-G40</f>
        <v>0</v>
      </c>
      <c r="N40" s="139"/>
      <c r="O40" s="139">
        <f t="shared" ref="O40:O43" si="5">L40-I40</f>
        <v>475</v>
      </c>
    </row>
    <row r="41" spans="1:15" s="104" customFormat="1" x14ac:dyDescent="0.25">
      <c r="A41" s="71">
        <v>2</v>
      </c>
      <c r="B41" s="62"/>
      <c r="C41" s="71" t="s">
        <v>12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>
        <f>J41-G41</f>
        <v>0</v>
      </c>
      <c r="N41" s="139"/>
      <c r="O41" s="139">
        <f t="shared" si="5"/>
        <v>0</v>
      </c>
    </row>
    <row r="42" spans="1:15" s="104" customFormat="1" x14ac:dyDescent="0.25">
      <c r="A42" s="71">
        <v>3</v>
      </c>
      <c r="B42" s="62"/>
      <c r="C42" s="71" t="s">
        <v>12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>
        <f>J42-G42</f>
        <v>0</v>
      </c>
      <c r="N42" s="139"/>
      <c r="O42" s="139">
        <f t="shared" si="5"/>
        <v>0</v>
      </c>
    </row>
    <row r="43" spans="1:15" s="102" customFormat="1" ht="23.25" customHeight="1" x14ac:dyDescent="0.25">
      <c r="A43" s="125">
        <v>6</v>
      </c>
      <c r="B43" s="126" t="s">
        <v>22</v>
      </c>
      <c r="C43" s="127" t="s">
        <v>21</v>
      </c>
      <c r="D43" s="137"/>
      <c r="E43" s="137"/>
      <c r="F43" s="138">
        <f>SUM(F46:F54)</f>
        <v>0</v>
      </c>
      <c r="G43" s="137"/>
      <c r="H43" s="137"/>
      <c r="I43" s="138">
        <f>SUM(I46:I54)</f>
        <v>0</v>
      </c>
      <c r="J43" s="138"/>
      <c r="K43" s="137"/>
      <c r="L43" s="138">
        <f>SUM(L46:L54)</f>
        <v>0</v>
      </c>
      <c r="M43" s="138">
        <f>J43-G43</f>
        <v>0</v>
      </c>
      <c r="N43" s="137"/>
      <c r="O43" s="138">
        <f t="shared" si="5"/>
        <v>0</v>
      </c>
    </row>
    <row r="44" spans="1:15" s="104" customFormat="1" x14ac:dyDescent="0.25">
      <c r="A44" s="106"/>
      <c r="B44" s="103" t="s">
        <v>10</v>
      </c>
      <c r="C44" s="71"/>
      <c r="D44" s="139"/>
      <c r="E44" s="139"/>
      <c r="F44" s="139"/>
      <c r="G44" s="139"/>
      <c r="H44" s="139"/>
      <c r="I44" s="139"/>
      <c r="J44" s="139"/>
      <c r="K44" s="139"/>
      <c r="L44" s="140"/>
      <c r="M44" s="140"/>
      <c r="N44" s="139"/>
      <c r="O44" s="140"/>
    </row>
    <row r="45" spans="1:15" s="104" customFormat="1" x14ac:dyDescent="0.25">
      <c r="A45" s="107"/>
      <c r="B45" s="105" t="s">
        <v>11</v>
      </c>
      <c r="C45" s="71"/>
      <c r="D45" s="139"/>
      <c r="E45" s="139"/>
      <c r="F45" s="139"/>
      <c r="G45" s="139"/>
      <c r="H45" s="139"/>
      <c r="I45" s="139"/>
      <c r="J45" s="139"/>
      <c r="K45" s="139"/>
      <c r="L45" s="140"/>
      <c r="M45" s="140"/>
      <c r="N45" s="139"/>
      <c r="O45" s="140"/>
    </row>
    <row r="46" spans="1:15" s="104" customFormat="1" x14ac:dyDescent="0.25">
      <c r="A46" s="110">
        <v>1</v>
      </c>
      <c r="B46" s="43" t="s">
        <v>66</v>
      </c>
      <c r="C46" s="71" t="s">
        <v>12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>
        <f t="shared" ref="M46:M55" si="6">J46-G46</f>
        <v>0</v>
      </c>
      <c r="N46" s="139"/>
      <c r="O46" s="139">
        <f t="shared" ref="O46:O55" si="7">L46-I46</f>
        <v>0</v>
      </c>
    </row>
    <row r="47" spans="1:15" s="104" customFormat="1" x14ac:dyDescent="0.25">
      <c r="A47" s="110">
        <v>2</v>
      </c>
      <c r="B47" s="44" t="s">
        <v>81</v>
      </c>
      <c r="C47" s="71" t="s">
        <v>12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>
        <f t="shared" si="6"/>
        <v>0</v>
      </c>
      <c r="N47" s="139"/>
      <c r="O47" s="139">
        <f t="shared" si="7"/>
        <v>0</v>
      </c>
    </row>
    <row r="48" spans="1:15" s="104" customFormat="1" x14ac:dyDescent="0.25">
      <c r="A48" s="110">
        <v>3</v>
      </c>
      <c r="B48" s="44" t="s">
        <v>68</v>
      </c>
      <c r="C48" s="71" t="s">
        <v>12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>
        <f t="shared" si="6"/>
        <v>0</v>
      </c>
      <c r="N48" s="139"/>
      <c r="O48" s="139">
        <f t="shared" si="7"/>
        <v>0</v>
      </c>
    </row>
    <row r="49" spans="1:15" s="104" customFormat="1" ht="27" x14ac:dyDescent="0.25">
      <c r="A49" s="110">
        <v>4</v>
      </c>
      <c r="B49" s="44" t="s">
        <v>69</v>
      </c>
      <c r="C49" s="71" t="s">
        <v>12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>
        <f t="shared" si="6"/>
        <v>0</v>
      </c>
      <c r="N49" s="139"/>
      <c r="O49" s="139">
        <f t="shared" si="7"/>
        <v>0</v>
      </c>
    </row>
    <row r="50" spans="1:15" s="104" customFormat="1" ht="27" x14ac:dyDescent="0.25">
      <c r="A50" s="110">
        <v>5</v>
      </c>
      <c r="B50" s="44" t="s">
        <v>70</v>
      </c>
      <c r="C50" s="71" t="s">
        <v>12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>
        <f t="shared" si="6"/>
        <v>0</v>
      </c>
      <c r="N50" s="139"/>
      <c r="O50" s="139">
        <f t="shared" si="7"/>
        <v>0</v>
      </c>
    </row>
    <row r="51" spans="1:15" s="104" customFormat="1" x14ac:dyDescent="0.25">
      <c r="A51" s="110">
        <v>6</v>
      </c>
      <c r="B51" s="44" t="s">
        <v>71</v>
      </c>
      <c r="C51" s="71" t="s">
        <v>12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>
        <f t="shared" si="6"/>
        <v>0</v>
      </c>
      <c r="N51" s="139"/>
      <c r="O51" s="139">
        <f t="shared" si="7"/>
        <v>0</v>
      </c>
    </row>
    <row r="52" spans="1:15" s="104" customFormat="1" ht="27" x14ac:dyDescent="0.25">
      <c r="A52" s="110">
        <v>7</v>
      </c>
      <c r="B52" s="44" t="s">
        <v>72</v>
      </c>
      <c r="C52" s="71" t="s">
        <v>12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>
        <f t="shared" si="6"/>
        <v>0</v>
      </c>
      <c r="N52" s="139"/>
      <c r="O52" s="139">
        <f t="shared" si="7"/>
        <v>0</v>
      </c>
    </row>
    <row r="53" spans="1:15" s="104" customFormat="1" ht="27" x14ac:dyDescent="0.25">
      <c r="A53" s="110">
        <v>8</v>
      </c>
      <c r="B53" s="44" t="s">
        <v>73</v>
      </c>
      <c r="C53" s="71" t="s">
        <v>12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>
        <f t="shared" si="6"/>
        <v>0</v>
      </c>
      <c r="N53" s="139"/>
      <c r="O53" s="139">
        <f t="shared" si="7"/>
        <v>0</v>
      </c>
    </row>
    <row r="54" spans="1:15" s="104" customFormat="1" ht="27" x14ac:dyDescent="0.25">
      <c r="A54" s="110">
        <v>9</v>
      </c>
      <c r="B54" s="44" t="s">
        <v>74</v>
      </c>
      <c r="C54" s="71" t="s">
        <v>12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>
        <f t="shared" si="6"/>
        <v>0</v>
      </c>
      <c r="N54" s="139"/>
      <c r="O54" s="139">
        <f t="shared" si="7"/>
        <v>0</v>
      </c>
    </row>
    <row r="55" spans="1:15" s="102" customFormat="1" ht="23.25" customHeight="1" x14ac:dyDescent="0.25">
      <c r="A55" s="125">
        <v>7</v>
      </c>
      <c r="B55" s="128" t="s">
        <v>36</v>
      </c>
      <c r="C55" s="127" t="s">
        <v>35</v>
      </c>
      <c r="D55" s="137"/>
      <c r="E55" s="137"/>
      <c r="F55" s="138">
        <f>SUM(F58:F60)</f>
        <v>2401.37</v>
      </c>
      <c r="G55" s="137"/>
      <c r="H55" s="137"/>
      <c r="I55" s="138">
        <f>SUM(I58:I60)</f>
        <v>3572.9</v>
      </c>
      <c r="J55" s="138"/>
      <c r="K55" s="137"/>
      <c r="L55" s="138">
        <f>SUM(L58:L60)</f>
        <v>3407.0135999999998</v>
      </c>
      <c r="M55" s="138">
        <f t="shared" si="6"/>
        <v>0</v>
      </c>
      <c r="N55" s="137"/>
      <c r="O55" s="138">
        <f t="shared" si="7"/>
        <v>-165.88640000000032</v>
      </c>
    </row>
    <row r="56" spans="1:15" s="104" customFormat="1" x14ac:dyDescent="0.25">
      <c r="A56" s="106"/>
      <c r="B56" s="103" t="s">
        <v>10</v>
      </c>
      <c r="C56" s="71"/>
      <c r="D56" s="139"/>
      <c r="E56" s="139"/>
      <c r="F56" s="139"/>
      <c r="G56" s="139"/>
      <c r="H56" s="139"/>
      <c r="I56" s="139"/>
      <c r="J56" s="139"/>
      <c r="K56" s="139"/>
      <c r="L56" s="140"/>
      <c r="M56" s="140"/>
      <c r="N56" s="139"/>
      <c r="O56" s="140"/>
    </row>
    <row r="57" spans="1:15" s="104" customFormat="1" x14ac:dyDescent="0.25">
      <c r="A57" s="107"/>
      <c r="B57" s="105" t="s">
        <v>11</v>
      </c>
      <c r="C57" s="71"/>
      <c r="D57" s="139"/>
      <c r="E57" s="139"/>
      <c r="F57" s="139"/>
      <c r="G57" s="139"/>
      <c r="H57" s="139"/>
      <c r="I57" s="139"/>
      <c r="J57" s="139"/>
      <c r="K57" s="139"/>
      <c r="L57" s="140"/>
      <c r="M57" s="140"/>
      <c r="N57" s="139"/>
      <c r="O57" s="140"/>
    </row>
    <row r="58" spans="1:15" s="104" customFormat="1" x14ac:dyDescent="0.25">
      <c r="A58" s="71">
        <v>1</v>
      </c>
      <c r="B58" s="111" t="s">
        <v>78</v>
      </c>
      <c r="C58" s="71" t="s">
        <v>12</v>
      </c>
      <c r="D58" s="139"/>
      <c r="E58" s="139"/>
      <c r="F58" s="139"/>
      <c r="G58" s="139"/>
      <c r="H58" s="139"/>
      <c r="I58" s="139">
        <v>12.3</v>
      </c>
      <c r="J58" s="139"/>
      <c r="K58" s="139"/>
      <c r="L58" s="139">
        <v>24.6</v>
      </c>
      <c r="M58" s="139">
        <f>J58-G58</f>
        <v>0</v>
      </c>
      <c r="N58" s="139"/>
      <c r="O58" s="139">
        <f t="shared" ref="O58:O60" si="8">L58-I58</f>
        <v>12.3</v>
      </c>
    </row>
    <row r="59" spans="1:15" s="104" customFormat="1" x14ac:dyDescent="0.25">
      <c r="A59" s="71">
        <v>2</v>
      </c>
      <c r="B59" s="62" t="s">
        <v>82</v>
      </c>
      <c r="C59" s="71" t="s">
        <v>12</v>
      </c>
      <c r="D59" s="139"/>
      <c r="E59" s="139"/>
      <c r="F59" s="139">
        <v>2401.37</v>
      </c>
      <c r="G59" s="139"/>
      <c r="H59" s="139"/>
      <c r="I59" s="139">
        <v>3082.1</v>
      </c>
      <c r="J59" s="139"/>
      <c r="K59" s="139"/>
      <c r="L59" s="139">
        <v>3082.1135999999997</v>
      </c>
      <c r="M59" s="139">
        <f>J59-G59</f>
        <v>0</v>
      </c>
      <c r="N59" s="139"/>
      <c r="O59" s="139">
        <f t="shared" si="8"/>
        <v>1.3599999999769352E-2</v>
      </c>
    </row>
    <row r="60" spans="1:15" s="104" customFormat="1" x14ac:dyDescent="0.25">
      <c r="A60" s="71">
        <v>3</v>
      </c>
      <c r="B60" s="112" t="s">
        <v>155</v>
      </c>
      <c r="C60" s="71" t="s">
        <v>12</v>
      </c>
      <c r="D60" s="139"/>
      <c r="E60" s="139"/>
      <c r="F60" s="139"/>
      <c r="G60" s="139"/>
      <c r="H60" s="139"/>
      <c r="I60" s="139">
        <v>478.5</v>
      </c>
      <c r="J60" s="139"/>
      <c r="K60" s="139"/>
      <c r="L60" s="139">
        <v>300.3</v>
      </c>
      <c r="M60" s="139">
        <f>J60-G60</f>
        <v>0</v>
      </c>
      <c r="N60" s="139"/>
      <c r="O60" s="139">
        <f t="shared" si="8"/>
        <v>-178.2</v>
      </c>
    </row>
  </sheetData>
  <mergeCells count="7">
    <mergeCell ref="L2:O2"/>
    <mergeCell ref="B3:I3"/>
    <mergeCell ref="A5:O5"/>
    <mergeCell ref="G7:I7"/>
    <mergeCell ref="J7:L7"/>
    <mergeCell ref="M7:O7"/>
    <mergeCell ref="D7:F7"/>
  </mergeCells>
  <conditionalFormatting sqref="B47:B54">
    <cfRule type="cellIs" dxfId="0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48"/>
  <sheetViews>
    <sheetView topLeftCell="A7" zoomScaleNormal="100" workbookViewId="0">
      <pane xSplit="3" ySplit="4" topLeftCell="D11" activePane="bottomRight" state="frozen"/>
      <selection activeCell="A7" sqref="A7"/>
      <selection pane="topRight" activeCell="D7" sqref="D7"/>
      <selection pane="bottomLeft" activeCell="A11" sqref="A11"/>
      <selection pane="bottomRight" activeCell="F47" sqref="F47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35" bestFit="1" customWidth="1"/>
    <col min="6" max="6" width="18" style="53" bestFit="1" customWidth="1"/>
    <col min="7" max="8" width="8.140625" style="35" bestFit="1" customWidth="1"/>
    <col min="9" max="9" width="18" style="53" bestFit="1" customWidth="1"/>
    <col min="10" max="11" width="8.140625" style="35" bestFit="1" customWidth="1"/>
    <col min="12" max="12" width="18" style="53" bestFit="1" customWidth="1"/>
    <col min="13" max="13" width="9" style="35" bestFit="1" customWidth="1"/>
    <col min="14" max="14" width="8.140625" style="35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5"/>
      <c r="C1" s="2"/>
      <c r="D1" s="2"/>
      <c r="E1" s="2"/>
      <c r="F1" s="47"/>
      <c r="G1" s="2"/>
      <c r="H1" s="2"/>
      <c r="I1" s="47"/>
      <c r="J1" s="3"/>
      <c r="K1" s="2"/>
      <c r="L1" s="54"/>
      <c r="M1" s="4"/>
      <c r="N1" s="2"/>
      <c r="O1" s="58" t="s">
        <v>0</v>
      </c>
    </row>
    <row r="2" spans="1:16" s="6" customFormat="1" ht="12.75" customHeight="1" x14ac:dyDescent="0.25">
      <c r="A2" s="1"/>
      <c r="B2" s="5"/>
      <c r="C2" s="2"/>
      <c r="D2" s="2"/>
      <c r="E2" s="2"/>
      <c r="F2" s="47"/>
      <c r="G2" s="2"/>
      <c r="H2" s="2"/>
      <c r="I2" s="47"/>
      <c r="J2" s="3"/>
      <c r="K2" s="2"/>
      <c r="L2" s="184" t="s">
        <v>1</v>
      </c>
      <c r="M2" s="184"/>
      <c r="N2" s="184"/>
      <c r="O2" s="184"/>
    </row>
    <row r="3" spans="1:16" s="6" customFormat="1" ht="17.25" thickBot="1" x14ac:dyDescent="0.35">
      <c r="A3" s="4"/>
      <c r="B3" s="185" t="s">
        <v>40</v>
      </c>
      <c r="C3" s="185"/>
      <c r="D3" s="185"/>
      <c r="E3" s="185"/>
      <c r="F3" s="185"/>
      <c r="G3" s="185"/>
      <c r="H3" s="185"/>
      <c r="I3" s="185"/>
      <c r="J3" s="8"/>
      <c r="K3" s="8"/>
      <c r="L3" s="49"/>
      <c r="N3" s="8"/>
      <c r="O3" s="49"/>
    </row>
    <row r="4" spans="1:16" s="10" customFormat="1" ht="17.25" customHeight="1" x14ac:dyDescent="0.25">
      <c r="A4" s="4"/>
      <c r="B4" s="60" t="s">
        <v>2</v>
      </c>
      <c r="F4" s="48"/>
      <c r="I4" s="48"/>
      <c r="J4" s="8"/>
      <c r="L4" s="55"/>
      <c r="M4" s="12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9"/>
      <c r="E6" s="89"/>
      <c r="F6" s="83"/>
      <c r="G6" s="89"/>
      <c r="H6" s="89"/>
      <c r="I6" s="83"/>
      <c r="J6" s="89"/>
      <c r="K6" s="89"/>
      <c r="L6" s="93" t="s">
        <v>3</v>
      </c>
      <c r="M6" s="13"/>
      <c r="N6" s="70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90" t="s">
        <v>7</v>
      </c>
      <c r="E8" s="90" t="s">
        <v>157</v>
      </c>
      <c r="F8" s="50" t="s">
        <v>8</v>
      </c>
      <c r="G8" s="90" t="s">
        <v>7</v>
      </c>
      <c r="H8" s="90" t="s">
        <v>157</v>
      </c>
      <c r="I8" s="50" t="s">
        <v>8</v>
      </c>
      <c r="J8" s="90" t="s">
        <v>7</v>
      </c>
      <c r="K8" s="90" t="s">
        <v>157</v>
      </c>
      <c r="L8" s="56" t="s">
        <v>8</v>
      </c>
      <c r="M8" s="17" t="s">
        <v>7</v>
      </c>
      <c r="N8" s="17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91">
        <v>4</v>
      </c>
      <c r="E9" s="91">
        <v>5</v>
      </c>
      <c r="F9" s="75">
        <v>6</v>
      </c>
      <c r="G9" s="91">
        <v>7</v>
      </c>
      <c r="H9" s="91">
        <v>8</v>
      </c>
      <c r="I9" s="75">
        <v>9</v>
      </c>
      <c r="J9" s="91">
        <v>10</v>
      </c>
      <c r="K9" s="91">
        <v>11</v>
      </c>
      <c r="L9" s="113">
        <v>12</v>
      </c>
      <c r="M9" s="63">
        <v>13</v>
      </c>
      <c r="N9" s="69">
        <v>14</v>
      </c>
      <c r="O9" s="63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22"/>
      <c r="E10" s="22"/>
      <c r="F10" s="51">
        <f>SUM(F13:F15)</f>
        <v>1301.3499999999999</v>
      </c>
      <c r="G10" s="22"/>
      <c r="H10" s="22"/>
      <c r="I10" s="51">
        <f>SUM(I13:I15)</f>
        <v>0</v>
      </c>
      <c r="J10" s="23"/>
      <c r="K10" s="22"/>
      <c r="L10" s="51">
        <f>SUM(L13:L15)</f>
        <v>0</v>
      </c>
      <c r="M10" s="23">
        <f>J10-G10</f>
        <v>0</v>
      </c>
      <c r="N10" s="22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25"/>
      <c r="E11" s="25"/>
      <c r="F11" s="52"/>
      <c r="G11" s="25"/>
      <c r="H11" s="25"/>
      <c r="I11" s="52"/>
      <c r="J11" s="27"/>
      <c r="K11" s="25"/>
      <c r="L11" s="57"/>
      <c r="M11" s="28"/>
      <c r="N11" s="25"/>
      <c r="O11" s="57"/>
    </row>
    <row r="12" spans="1:16" s="29" customFormat="1" x14ac:dyDescent="0.25">
      <c r="A12" s="25"/>
      <c r="B12" s="30" t="s">
        <v>11</v>
      </c>
      <c r="C12" s="25"/>
      <c r="D12" s="25"/>
      <c r="E12" s="25"/>
      <c r="F12" s="52"/>
      <c r="G12" s="25"/>
      <c r="H12" s="25"/>
      <c r="I12" s="52"/>
      <c r="J12" s="27"/>
      <c r="K12" s="25"/>
      <c r="L12" s="57"/>
      <c r="M12" s="28"/>
      <c r="N12" s="25"/>
      <c r="O12" s="57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25"/>
      <c r="E13" s="25"/>
      <c r="F13" s="52">
        <v>1301.3499999999999</v>
      </c>
      <c r="G13" s="25"/>
      <c r="H13" s="25"/>
      <c r="I13" s="52"/>
      <c r="J13" s="27"/>
      <c r="K13" s="25"/>
      <c r="L13" s="52"/>
      <c r="M13" s="27">
        <f>J13-G13</f>
        <v>0</v>
      </c>
      <c r="N13" s="25"/>
      <c r="O13" s="52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25"/>
      <c r="E14" s="25"/>
      <c r="F14" s="52"/>
      <c r="G14" s="25"/>
      <c r="H14" s="25"/>
      <c r="I14" s="52"/>
      <c r="J14" s="27"/>
      <c r="K14" s="25"/>
      <c r="L14" s="52"/>
      <c r="M14" s="27">
        <f>J14-G14</f>
        <v>0</v>
      </c>
      <c r="N14" s="25"/>
      <c r="O14" s="52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25"/>
      <c r="E15" s="25"/>
      <c r="F15" s="52"/>
      <c r="G15" s="25"/>
      <c r="H15" s="25"/>
      <c r="I15" s="52"/>
      <c r="J15" s="27"/>
      <c r="K15" s="25"/>
      <c r="L15" s="52"/>
      <c r="M15" s="27">
        <f>J15-G15</f>
        <v>0</v>
      </c>
      <c r="N15" s="25"/>
      <c r="O15" s="52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22"/>
      <c r="E16" s="22"/>
      <c r="F16" s="51">
        <f>SUM(F19:F21)</f>
        <v>0</v>
      </c>
      <c r="G16" s="22"/>
      <c r="H16" s="22"/>
      <c r="I16" s="51">
        <f>SUM(I19:I21)</f>
        <v>0</v>
      </c>
      <c r="J16" s="23"/>
      <c r="K16" s="22"/>
      <c r="L16" s="51">
        <f>SUM(L19:L21)</f>
        <v>0</v>
      </c>
      <c r="M16" s="23">
        <f>J16-G16</f>
        <v>0</v>
      </c>
      <c r="N16" s="22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25"/>
      <c r="E17" s="25"/>
      <c r="F17" s="52"/>
      <c r="G17" s="25"/>
      <c r="H17" s="25"/>
      <c r="I17" s="52"/>
      <c r="J17" s="27"/>
      <c r="K17" s="25"/>
      <c r="L17" s="57"/>
      <c r="M17" s="28"/>
      <c r="N17" s="25"/>
      <c r="O17" s="57"/>
    </row>
    <row r="18" spans="1:15" s="29" customFormat="1" x14ac:dyDescent="0.25">
      <c r="A18" s="33"/>
      <c r="B18" s="30" t="s">
        <v>11</v>
      </c>
      <c r="C18" s="25"/>
      <c r="D18" s="25"/>
      <c r="E18" s="25"/>
      <c r="F18" s="52"/>
      <c r="G18" s="25"/>
      <c r="H18" s="25"/>
      <c r="I18" s="52"/>
      <c r="J18" s="27"/>
      <c r="K18" s="25"/>
      <c r="L18" s="57"/>
      <c r="M18" s="28"/>
      <c r="N18" s="25"/>
      <c r="O18" s="57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25"/>
      <c r="E19" s="25"/>
      <c r="F19" s="52"/>
      <c r="G19" s="25"/>
      <c r="H19" s="25"/>
      <c r="I19" s="52"/>
      <c r="J19" s="27"/>
      <c r="K19" s="25"/>
      <c r="L19" s="52"/>
      <c r="M19" s="27">
        <f>J19-G19</f>
        <v>0</v>
      </c>
      <c r="N19" s="25"/>
      <c r="O19" s="52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25"/>
      <c r="E20" s="25"/>
      <c r="F20" s="52"/>
      <c r="G20" s="25"/>
      <c r="H20" s="25"/>
      <c r="I20" s="52"/>
      <c r="J20" s="27"/>
      <c r="K20" s="25"/>
      <c r="L20" s="52"/>
      <c r="M20" s="27">
        <f>J20-G20</f>
        <v>0</v>
      </c>
      <c r="N20" s="25"/>
      <c r="O20" s="52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25"/>
      <c r="E21" s="25"/>
      <c r="F21" s="52"/>
      <c r="G21" s="25"/>
      <c r="H21" s="25"/>
      <c r="I21" s="52"/>
      <c r="J21" s="27"/>
      <c r="K21" s="25"/>
      <c r="L21" s="52"/>
      <c r="M21" s="27">
        <f>J21-G21</f>
        <v>0</v>
      </c>
      <c r="N21" s="25"/>
      <c r="O21" s="52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22"/>
      <c r="E22" s="22"/>
      <c r="F22" s="51">
        <f>SUM(F25:F30)</f>
        <v>40091.080599999994</v>
      </c>
      <c r="G22" s="22"/>
      <c r="H22" s="22"/>
      <c r="I22" s="51">
        <f>SUM(I25:I30)</f>
        <v>17856.400000000001</v>
      </c>
      <c r="J22" s="23"/>
      <c r="K22" s="22"/>
      <c r="L22" s="51">
        <f>SUM(L25:L30)</f>
        <v>45887.6</v>
      </c>
      <c r="M22" s="23">
        <f>J22-G22</f>
        <v>0</v>
      </c>
      <c r="N22" s="22"/>
      <c r="O22" s="51">
        <f t="shared" si="1"/>
        <v>28031.199999999997</v>
      </c>
    </row>
    <row r="23" spans="1:15" s="29" customFormat="1" x14ac:dyDescent="0.25">
      <c r="A23" s="32"/>
      <c r="B23" s="26" t="s">
        <v>10</v>
      </c>
      <c r="C23" s="25"/>
      <c r="D23" s="25"/>
      <c r="E23" s="25"/>
      <c r="F23" s="52"/>
      <c r="G23" s="25"/>
      <c r="H23" s="25"/>
      <c r="I23" s="52"/>
      <c r="J23" s="27"/>
      <c r="K23" s="25"/>
      <c r="L23" s="57"/>
      <c r="M23" s="28"/>
      <c r="N23" s="25"/>
      <c r="O23" s="57"/>
    </row>
    <row r="24" spans="1:15" s="29" customFormat="1" x14ac:dyDescent="0.25">
      <c r="A24" s="33"/>
      <c r="B24" s="30" t="s">
        <v>11</v>
      </c>
      <c r="C24" s="25"/>
      <c r="D24" s="25"/>
      <c r="E24" s="25"/>
      <c r="F24" s="52"/>
      <c r="G24" s="25"/>
      <c r="H24" s="25"/>
      <c r="I24" s="52"/>
      <c r="J24" s="27"/>
      <c r="K24" s="25"/>
      <c r="L24" s="57"/>
      <c r="M24" s="28"/>
      <c r="N24" s="25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25"/>
      <c r="E25" s="25"/>
      <c r="F25" s="52">
        <v>39173.079999999994</v>
      </c>
      <c r="G25" s="25"/>
      <c r="H25" s="25"/>
      <c r="I25" s="52">
        <v>15956.400000000001</v>
      </c>
      <c r="J25" s="27"/>
      <c r="K25" s="25"/>
      <c r="L25" s="52">
        <v>40688.6</v>
      </c>
      <c r="M25" s="27">
        <f t="shared" ref="M25:M31" si="2">J25-G25</f>
        <v>0</v>
      </c>
      <c r="N25" s="25"/>
      <c r="O25" s="52">
        <f t="shared" ref="O25:O30" si="3">L25-I25</f>
        <v>24732.199999999997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25"/>
      <c r="E26" s="25"/>
      <c r="F26" s="52">
        <v>918.00059999999996</v>
      </c>
      <c r="G26" s="25"/>
      <c r="H26" s="25"/>
      <c r="I26" s="52">
        <v>1900</v>
      </c>
      <c r="J26" s="27"/>
      <c r="K26" s="25"/>
      <c r="L26" s="52">
        <v>5199</v>
      </c>
      <c r="M26" s="27">
        <f t="shared" si="2"/>
        <v>0</v>
      </c>
      <c r="N26" s="25"/>
      <c r="O26" s="52">
        <f t="shared" si="3"/>
        <v>3299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25"/>
      <c r="E27" s="25"/>
      <c r="F27" s="52"/>
      <c r="G27" s="25"/>
      <c r="H27" s="25"/>
      <c r="I27" s="52"/>
      <c r="J27" s="27"/>
      <c r="K27" s="25"/>
      <c r="L27" s="52"/>
      <c r="M27" s="27">
        <f t="shared" si="2"/>
        <v>0</v>
      </c>
      <c r="N27" s="25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25"/>
      <c r="E28" s="25"/>
      <c r="F28" s="52"/>
      <c r="G28" s="25"/>
      <c r="H28" s="25"/>
      <c r="I28" s="52"/>
      <c r="J28" s="27"/>
      <c r="K28" s="25"/>
      <c r="L28" s="52"/>
      <c r="M28" s="27">
        <f t="shared" si="2"/>
        <v>0</v>
      </c>
      <c r="N28" s="25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25"/>
      <c r="E29" s="25"/>
      <c r="F29" s="52"/>
      <c r="G29" s="25"/>
      <c r="H29" s="25"/>
      <c r="I29" s="52"/>
      <c r="J29" s="27"/>
      <c r="K29" s="25"/>
      <c r="L29" s="52"/>
      <c r="M29" s="27">
        <f t="shared" si="2"/>
        <v>0</v>
      </c>
      <c r="N29" s="25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25"/>
      <c r="E30" s="25"/>
      <c r="F30" s="52"/>
      <c r="G30" s="25"/>
      <c r="H30" s="25"/>
      <c r="I30" s="52"/>
      <c r="J30" s="27"/>
      <c r="K30" s="25"/>
      <c r="L30" s="52"/>
      <c r="M30" s="27">
        <f t="shared" si="2"/>
        <v>0</v>
      </c>
      <c r="N30" s="25"/>
      <c r="O30" s="52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22"/>
      <c r="E31" s="22"/>
      <c r="F31" s="51">
        <f>SUM(F34:F36)</f>
        <v>123.22</v>
      </c>
      <c r="G31" s="22"/>
      <c r="H31" s="22"/>
      <c r="I31" s="51">
        <f>SUM(I34:I36)</f>
        <v>589.20000000000005</v>
      </c>
      <c r="J31" s="23"/>
      <c r="K31" s="22"/>
      <c r="L31" s="51">
        <f>SUM(L34:L36)</f>
        <v>589.20000000000005</v>
      </c>
      <c r="M31" s="23">
        <f t="shared" si="2"/>
        <v>0</v>
      </c>
      <c r="N31" s="22"/>
      <c r="O31" s="51">
        <f t="shared" ref="O31" si="4">L31-I31</f>
        <v>0</v>
      </c>
    </row>
    <row r="32" spans="1:15" s="29" customFormat="1" x14ac:dyDescent="0.25">
      <c r="A32" s="32"/>
      <c r="B32" s="26" t="s">
        <v>10</v>
      </c>
      <c r="C32" s="25"/>
      <c r="D32" s="25"/>
      <c r="E32" s="25"/>
      <c r="F32" s="52"/>
      <c r="G32" s="25"/>
      <c r="H32" s="25"/>
      <c r="I32" s="52"/>
      <c r="J32" s="27"/>
      <c r="K32" s="25"/>
      <c r="L32" s="57"/>
      <c r="M32" s="28"/>
      <c r="N32" s="25"/>
      <c r="O32" s="57"/>
    </row>
    <row r="33" spans="1:15" s="29" customFormat="1" x14ac:dyDescent="0.25">
      <c r="A33" s="33"/>
      <c r="B33" s="30" t="s">
        <v>11</v>
      </c>
      <c r="C33" s="25"/>
      <c r="D33" s="25"/>
      <c r="E33" s="25"/>
      <c r="F33" s="52"/>
      <c r="G33" s="25"/>
      <c r="H33" s="25"/>
      <c r="I33" s="52"/>
      <c r="J33" s="27"/>
      <c r="K33" s="25"/>
      <c r="L33" s="57"/>
      <c r="M33" s="28"/>
      <c r="N33" s="25"/>
      <c r="O33" s="57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25"/>
      <c r="E34" s="25"/>
      <c r="F34" s="52">
        <v>123.22</v>
      </c>
      <c r="G34" s="25"/>
      <c r="H34" s="25"/>
      <c r="I34" s="52">
        <v>589.20000000000005</v>
      </c>
      <c r="J34" s="27"/>
      <c r="K34" s="25"/>
      <c r="L34" s="52">
        <v>589.20000000000005</v>
      </c>
      <c r="M34" s="27">
        <f>J34-G34</f>
        <v>0</v>
      </c>
      <c r="N34" s="25"/>
      <c r="O34" s="52">
        <f t="shared" ref="O34:O36" si="5">L34-I34</f>
        <v>0</v>
      </c>
    </row>
    <row r="35" spans="1:15" s="29" customFormat="1" x14ac:dyDescent="0.25">
      <c r="A35" s="25">
        <v>2</v>
      </c>
      <c r="B35" s="37"/>
      <c r="C35" s="25" t="s">
        <v>12</v>
      </c>
      <c r="D35" s="25"/>
      <c r="E35" s="25"/>
      <c r="F35" s="52"/>
      <c r="G35" s="25"/>
      <c r="H35" s="25"/>
      <c r="I35" s="52"/>
      <c r="J35" s="27"/>
      <c r="K35" s="25"/>
      <c r="L35" s="52"/>
      <c r="M35" s="27">
        <f>J35-G35</f>
        <v>0</v>
      </c>
      <c r="N35" s="25"/>
      <c r="O35" s="52">
        <f t="shared" si="5"/>
        <v>0</v>
      </c>
    </row>
    <row r="36" spans="1:15" s="29" customFormat="1" x14ac:dyDescent="0.25">
      <c r="A36" s="25">
        <v>3</v>
      </c>
      <c r="B36" s="37"/>
      <c r="C36" s="25" t="s">
        <v>12</v>
      </c>
      <c r="D36" s="25"/>
      <c r="E36" s="25"/>
      <c r="F36" s="52"/>
      <c r="G36" s="25"/>
      <c r="H36" s="25"/>
      <c r="I36" s="52"/>
      <c r="J36" s="27"/>
      <c r="K36" s="25"/>
      <c r="L36" s="52"/>
      <c r="M36" s="27">
        <f>J36-G36</f>
        <v>0</v>
      </c>
      <c r="N36" s="25"/>
      <c r="O36" s="52">
        <f t="shared" si="5"/>
        <v>0</v>
      </c>
    </row>
    <row r="37" spans="1:15" s="24" customFormat="1" ht="23.25" customHeight="1" x14ac:dyDescent="0.25">
      <c r="A37" s="20">
        <v>5</v>
      </c>
      <c r="B37" s="46" t="s">
        <v>62</v>
      </c>
      <c r="C37" s="22">
        <v>4237</v>
      </c>
      <c r="D37" s="22"/>
      <c r="E37" s="22"/>
      <c r="F37" s="51">
        <f>SUM(F40:F42)</f>
        <v>0</v>
      </c>
      <c r="G37" s="22"/>
      <c r="H37" s="22"/>
      <c r="I37" s="51">
        <f>SUM(I40:I42)</f>
        <v>0</v>
      </c>
      <c r="J37" s="23"/>
      <c r="K37" s="22"/>
      <c r="L37" s="51">
        <f>SUM(L40:L42)</f>
        <v>0</v>
      </c>
      <c r="M37" s="23">
        <f>J37-G37</f>
        <v>0</v>
      </c>
      <c r="N37" s="22"/>
      <c r="O37" s="51">
        <f t="shared" ref="O37" si="6">L37-I37</f>
        <v>0</v>
      </c>
    </row>
    <row r="38" spans="1:15" s="29" customFormat="1" x14ac:dyDescent="0.25">
      <c r="A38" s="32"/>
      <c r="B38" s="26" t="s">
        <v>10</v>
      </c>
      <c r="C38" s="25"/>
      <c r="D38" s="25"/>
      <c r="E38" s="25"/>
      <c r="F38" s="52"/>
      <c r="G38" s="25"/>
      <c r="H38" s="25"/>
      <c r="I38" s="52"/>
      <c r="J38" s="27"/>
      <c r="K38" s="25"/>
      <c r="L38" s="57"/>
      <c r="M38" s="28"/>
      <c r="N38" s="25"/>
      <c r="O38" s="57"/>
    </row>
    <row r="39" spans="1:15" s="29" customFormat="1" x14ac:dyDescent="0.25">
      <c r="A39" s="33"/>
      <c r="B39" s="30" t="s">
        <v>11</v>
      </c>
      <c r="C39" s="25"/>
      <c r="D39" s="25"/>
      <c r="E39" s="25"/>
      <c r="F39" s="52"/>
      <c r="G39" s="25"/>
      <c r="H39" s="25"/>
      <c r="I39" s="52"/>
      <c r="J39" s="27"/>
      <c r="K39" s="25"/>
      <c r="L39" s="57"/>
      <c r="M39" s="28"/>
      <c r="N39" s="25"/>
      <c r="O39" s="57"/>
    </row>
    <row r="40" spans="1:15" s="29" customFormat="1" x14ac:dyDescent="0.25">
      <c r="A40" s="25">
        <v>1</v>
      </c>
      <c r="B40" s="37" t="s">
        <v>63</v>
      </c>
      <c r="C40" s="25" t="s">
        <v>12</v>
      </c>
      <c r="D40" s="25"/>
      <c r="E40" s="25"/>
      <c r="F40" s="52"/>
      <c r="G40" s="25"/>
      <c r="H40" s="25"/>
      <c r="I40" s="52"/>
      <c r="J40" s="27"/>
      <c r="K40" s="25"/>
      <c r="L40" s="52"/>
      <c r="M40" s="27">
        <f>J40-G40</f>
        <v>0</v>
      </c>
      <c r="N40" s="25"/>
      <c r="O40" s="52">
        <f t="shared" ref="O40:O42" si="7">L40-I40</f>
        <v>0</v>
      </c>
    </row>
    <row r="41" spans="1:15" s="29" customFormat="1" ht="27" x14ac:dyDescent="0.25">
      <c r="A41" s="25">
        <v>2</v>
      </c>
      <c r="B41" s="37" t="s">
        <v>64</v>
      </c>
      <c r="C41" s="25" t="s">
        <v>12</v>
      </c>
      <c r="D41" s="25"/>
      <c r="E41" s="25"/>
      <c r="F41" s="52"/>
      <c r="G41" s="25"/>
      <c r="H41" s="25"/>
      <c r="I41" s="52"/>
      <c r="J41" s="27"/>
      <c r="K41" s="25"/>
      <c r="L41" s="52"/>
      <c r="M41" s="27">
        <f>J41-G41</f>
        <v>0</v>
      </c>
      <c r="N41" s="25"/>
      <c r="O41" s="52">
        <f t="shared" si="7"/>
        <v>0</v>
      </c>
    </row>
    <row r="42" spans="1:15" s="29" customFormat="1" x14ac:dyDescent="0.25">
      <c r="A42" s="25">
        <v>3</v>
      </c>
      <c r="B42" s="37"/>
      <c r="C42" s="25" t="s">
        <v>12</v>
      </c>
      <c r="D42" s="25"/>
      <c r="E42" s="25"/>
      <c r="F42" s="52"/>
      <c r="G42" s="25"/>
      <c r="H42" s="25"/>
      <c r="I42" s="52"/>
      <c r="J42" s="27"/>
      <c r="K42" s="25"/>
      <c r="L42" s="52"/>
      <c r="M42" s="27">
        <f>J42-G42</f>
        <v>0</v>
      </c>
      <c r="N42" s="25"/>
      <c r="O42" s="52">
        <f t="shared" si="7"/>
        <v>0</v>
      </c>
    </row>
    <row r="43" spans="1:15" s="24" customFormat="1" ht="23.25" customHeight="1" x14ac:dyDescent="0.25">
      <c r="A43" s="20">
        <v>6</v>
      </c>
      <c r="B43" s="36" t="s">
        <v>36</v>
      </c>
      <c r="C43" s="22" t="s">
        <v>35</v>
      </c>
      <c r="D43" s="22"/>
      <c r="E43" s="22"/>
      <c r="F43" s="51">
        <f>SUM(F46:F48)</f>
        <v>1518.44</v>
      </c>
      <c r="G43" s="22"/>
      <c r="H43" s="22"/>
      <c r="I43" s="51">
        <f>SUM(I46:I48)</f>
        <v>2320.7000000000003</v>
      </c>
      <c r="J43" s="23"/>
      <c r="K43" s="22"/>
      <c r="L43" s="51">
        <f>SUM(L46:L48)</f>
        <v>2155.6680000000001</v>
      </c>
      <c r="M43" s="23">
        <f>J43-G43</f>
        <v>0</v>
      </c>
      <c r="N43" s="22"/>
      <c r="O43" s="51">
        <f t="shared" ref="O43" si="8">L43-I43</f>
        <v>-165.03200000000015</v>
      </c>
    </row>
    <row r="44" spans="1:15" s="29" customFormat="1" x14ac:dyDescent="0.25">
      <c r="A44" s="32"/>
      <c r="B44" s="26" t="s">
        <v>10</v>
      </c>
      <c r="C44" s="25"/>
      <c r="D44" s="25"/>
      <c r="E44" s="25"/>
      <c r="F44" s="52"/>
      <c r="G44" s="25"/>
      <c r="H44" s="25"/>
      <c r="I44" s="52"/>
      <c r="J44" s="27"/>
      <c r="K44" s="25"/>
      <c r="L44" s="57"/>
      <c r="M44" s="28"/>
      <c r="N44" s="25"/>
      <c r="O44" s="57"/>
    </row>
    <row r="45" spans="1:15" s="29" customFormat="1" x14ac:dyDescent="0.25">
      <c r="A45" s="33"/>
      <c r="B45" s="30" t="s">
        <v>11</v>
      </c>
      <c r="C45" s="25"/>
      <c r="D45" s="25"/>
      <c r="E45" s="25"/>
      <c r="F45" s="52"/>
      <c r="G45" s="25"/>
      <c r="H45" s="25"/>
      <c r="I45" s="52"/>
      <c r="J45" s="27"/>
      <c r="K45" s="25"/>
      <c r="L45" s="57"/>
      <c r="M45" s="28"/>
      <c r="N45" s="25"/>
      <c r="O45" s="57"/>
    </row>
    <row r="46" spans="1:15" s="29" customFormat="1" x14ac:dyDescent="0.25">
      <c r="A46" s="25">
        <v>1</v>
      </c>
      <c r="B46" s="45" t="s">
        <v>78</v>
      </c>
      <c r="C46" s="25" t="s">
        <v>12</v>
      </c>
      <c r="D46" s="25"/>
      <c r="E46" s="25"/>
      <c r="F46" s="52"/>
      <c r="G46" s="25"/>
      <c r="H46" s="25"/>
      <c r="I46" s="52"/>
      <c r="J46" s="27"/>
      <c r="K46" s="25"/>
      <c r="L46" s="52"/>
      <c r="M46" s="27">
        <f>J46-G46</f>
        <v>0</v>
      </c>
      <c r="N46" s="25"/>
      <c r="O46" s="52">
        <f t="shared" ref="O46:O48" si="9">L46-I46</f>
        <v>0</v>
      </c>
    </row>
    <row r="47" spans="1:15" s="29" customFormat="1" x14ac:dyDescent="0.25">
      <c r="A47" s="25">
        <v>2</v>
      </c>
      <c r="B47" s="37" t="s">
        <v>82</v>
      </c>
      <c r="C47" s="25" t="s">
        <v>12</v>
      </c>
      <c r="D47" s="25"/>
      <c r="E47" s="25"/>
      <c r="F47" s="52">
        <v>1518.44</v>
      </c>
      <c r="G47" s="25"/>
      <c r="H47" s="25"/>
      <c r="I47" s="52">
        <v>2086.4</v>
      </c>
      <c r="J47" s="27"/>
      <c r="K47" s="25"/>
      <c r="L47" s="52">
        <v>2086.3679999999999</v>
      </c>
      <c r="M47" s="27">
        <f>J47-G47</f>
        <v>0</v>
      </c>
      <c r="N47" s="25"/>
      <c r="O47" s="52">
        <f t="shared" si="9"/>
        <v>-3.2000000000152795E-2</v>
      </c>
    </row>
    <row r="48" spans="1:15" s="29" customFormat="1" x14ac:dyDescent="0.25">
      <c r="A48" s="25">
        <v>3</v>
      </c>
      <c r="B48" s="31" t="s">
        <v>155</v>
      </c>
      <c r="C48" s="25" t="s">
        <v>12</v>
      </c>
      <c r="D48" s="25"/>
      <c r="E48" s="25"/>
      <c r="F48" s="52"/>
      <c r="G48" s="25"/>
      <c r="H48" s="25"/>
      <c r="I48" s="52">
        <v>234.3</v>
      </c>
      <c r="J48" s="27"/>
      <c r="K48" s="25"/>
      <c r="L48" s="52">
        <v>69.3</v>
      </c>
      <c r="M48" s="27">
        <f>J48-G48</f>
        <v>0</v>
      </c>
      <c r="N48" s="25"/>
      <c r="O48" s="52">
        <f t="shared" si="9"/>
        <v>-165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6" zoomScaleNormal="100" workbookViewId="0">
      <pane xSplit="3" ySplit="4" topLeftCell="D46" activePane="bottomRight" state="frozen"/>
      <selection activeCell="A6" sqref="A6"/>
      <selection pane="topRight" activeCell="D6" sqref="D6"/>
      <selection pane="bottomLeft" activeCell="A10" sqref="A10"/>
      <selection pane="bottomRight" activeCell="F58" sqref="F58:F60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35" bestFit="1" customWidth="1"/>
    <col min="12" max="12" width="18" style="53" bestFit="1" customWidth="1"/>
    <col min="13" max="13" width="8.5703125" style="35" bestFit="1" customWidth="1"/>
    <col min="14" max="14" width="8.140625" style="35" bestFit="1" customWidth="1"/>
    <col min="15" max="15" width="18" style="35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5"/>
      <c r="C1" s="2"/>
      <c r="D1" s="114"/>
      <c r="E1" s="114"/>
      <c r="F1" s="47"/>
      <c r="G1" s="114"/>
      <c r="H1" s="114"/>
      <c r="I1" s="47"/>
      <c r="J1" s="3"/>
      <c r="K1" s="2"/>
      <c r="L1" s="54"/>
      <c r="M1" s="4"/>
      <c r="N1" s="2"/>
      <c r="O1" s="5" t="s">
        <v>0</v>
      </c>
    </row>
    <row r="2" spans="1:16" s="6" customFormat="1" ht="12.75" customHeight="1" x14ac:dyDescent="0.25">
      <c r="A2" s="1"/>
      <c r="B2" s="5"/>
      <c r="C2" s="2"/>
      <c r="D2" s="114"/>
      <c r="E2" s="114"/>
      <c r="F2" s="47"/>
      <c r="G2" s="114"/>
      <c r="H2" s="114"/>
      <c r="I2" s="47"/>
      <c r="J2" s="3"/>
      <c r="K2" s="2"/>
      <c r="L2" s="184" t="s">
        <v>1</v>
      </c>
      <c r="M2" s="184"/>
      <c r="N2" s="184"/>
      <c r="O2" s="184"/>
    </row>
    <row r="3" spans="1:16" s="6" customFormat="1" ht="17.25" thickBot="1" x14ac:dyDescent="0.35">
      <c r="A3" s="4"/>
      <c r="B3" s="185" t="s">
        <v>41</v>
      </c>
      <c r="C3" s="185"/>
      <c r="D3" s="185"/>
      <c r="E3" s="185"/>
      <c r="F3" s="185"/>
      <c r="G3" s="185"/>
      <c r="H3" s="185"/>
      <c r="I3" s="185"/>
      <c r="J3" s="8"/>
      <c r="K3" s="8"/>
      <c r="L3" s="49"/>
      <c r="N3" s="8"/>
    </row>
    <row r="4" spans="1:16" s="10" customFormat="1" ht="17.25" customHeight="1" x14ac:dyDescent="0.25">
      <c r="A4" s="4"/>
      <c r="B4" s="60" t="s">
        <v>2</v>
      </c>
      <c r="D4" s="115"/>
      <c r="E4" s="115"/>
      <c r="F4" s="48"/>
      <c r="G4" s="115"/>
      <c r="H4" s="115"/>
      <c r="I4" s="48"/>
      <c r="J4" s="8"/>
      <c r="L4" s="55"/>
      <c r="M4" s="12"/>
      <c r="O4" s="12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9"/>
      <c r="K6" s="89"/>
      <c r="L6" s="93" t="s">
        <v>3</v>
      </c>
      <c r="M6" s="13"/>
      <c r="N6" s="70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90" t="s">
        <v>7</v>
      </c>
      <c r="K8" s="90" t="s">
        <v>157</v>
      </c>
      <c r="L8" s="56" t="s">
        <v>8</v>
      </c>
      <c r="M8" s="17" t="s">
        <v>7</v>
      </c>
      <c r="N8" s="17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91">
        <v>10</v>
      </c>
      <c r="K9" s="91">
        <v>11</v>
      </c>
      <c r="L9" s="113">
        <v>12</v>
      </c>
      <c r="M9" s="63">
        <v>13</v>
      </c>
      <c r="N9" s="69">
        <v>14</v>
      </c>
      <c r="O9" s="63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116"/>
      <c r="E10" s="116"/>
      <c r="F10" s="51">
        <f>SUM(F13:F15)</f>
        <v>4085.54</v>
      </c>
      <c r="G10" s="116"/>
      <c r="H10" s="116"/>
      <c r="I10" s="51">
        <f>SUM(I13:I15)</f>
        <v>0</v>
      </c>
      <c r="J10" s="23"/>
      <c r="K10" s="22"/>
      <c r="L10" s="51">
        <f>SUM(L13:L15)</f>
        <v>0</v>
      </c>
      <c r="M10" s="23">
        <f>J10-G10</f>
        <v>0</v>
      </c>
      <c r="N10" s="22"/>
      <c r="O10" s="23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27"/>
      <c r="K11" s="25"/>
      <c r="L11" s="57"/>
      <c r="M11" s="28"/>
      <c r="N11" s="25"/>
      <c r="O11" s="28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27"/>
      <c r="K12" s="25"/>
      <c r="L12" s="57"/>
      <c r="M12" s="28"/>
      <c r="N12" s="25"/>
      <c r="O12" s="28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52"/>
      <c r="E13" s="52"/>
      <c r="F13" s="52">
        <v>1052.3</v>
      </c>
      <c r="G13" s="52"/>
      <c r="H13" s="52"/>
      <c r="I13" s="52"/>
      <c r="J13" s="27"/>
      <c r="K13" s="25"/>
      <c r="L13" s="52"/>
      <c r="M13" s="27">
        <f>J13-G13</f>
        <v>0</v>
      </c>
      <c r="N13" s="25"/>
      <c r="O13" s="27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52"/>
      <c r="E14" s="52"/>
      <c r="F14" s="52"/>
      <c r="G14" s="52"/>
      <c r="H14" s="52"/>
      <c r="I14" s="52"/>
      <c r="J14" s="27"/>
      <c r="K14" s="25"/>
      <c r="L14" s="52"/>
      <c r="M14" s="27">
        <f>J14-G14</f>
        <v>0</v>
      </c>
      <c r="N14" s="25"/>
      <c r="O14" s="27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52"/>
      <c r="E15" s="52"/>
      <c r="F15" s="52">
        <v>3033.24</v>
      </c>
      <c r="G15" s="52"/>
      <c r="H15" s="52"/>
      <c r="I15" s="52"/>
      <c r="J15" s="27"/>
      <c r="K15" s="25"/>
      <c r="L15" s="52"/>
      <c r="M15" s="27">
        <f>J15-G15</f>
        <v>0</v>
      </c>
      <c r="N15" s="25"/>
      <c r="O15" s="27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116"/>
      <c r="E16" s="116"/>
      <c r="F16" s="51">
        <f>SUM(F19:F21)</f>
        <v>675.38</v>
      </c>
      <c r="G16" s="116"/>
      <c r="H16" s="116"/>
      <c r="I16" s="51">
        <f>SUM(I19:I21)</f>
        <v>0</v>
      </c>
      <c r="J16" s="23"/>
      <c r="K16" s="22"/>
      <c r="L16" s="51">
        <f>SUM(L19:L21)</f>
        <v>0</v>
      </c>
      <c r="M16" s="23">
        <f>J16-G16</f>
        <v>0</v>
      </c>
      <c r="N16" s="22"/>
      <c r="O16" s="23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27"/>
      <c r="K17" s="25"/>
      <c r="L17" s="57"/>
      <c r="M17" s="28"/>
      <c r="N17" s="25"/>
      <c r="O17" s="28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27"/>
      <c r="K18" s="25"/>
      <c r="L18" s="57"/>
      <c r="M18" s="28"/>
      <c r="N18" s="25"/>
      <c r="O18" s="28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52"/>
      <c r="E19" s="52"/>
      <c r="F19" s="52">
        <v>675.38</v>
      </c>
      <c r="G19" s="52"/>
      <c r="H19" s="52"/>
      <c r="I19" s="52"/>
      <c r="J19" s="27"/>
      <c r="K19" s="25"/>
      <c r="L19" s="52"/>
      <c r="M19" s="27">
        <f>J19-G19</f>
        <v>0</v>
      </c>
      <c r="N19" s="25"/>
      <c r="O19" s="27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52"/>
      <c r="E20" s="52"/>
      <c r="F20" s="52"/>
      <c r="G20" s="52"/>
      <c r="H20" s="52"/>
      <c r="I20" s="52"/>
      <c r="J20" s="27"/>
      <c r="K20" s="25"/>
      <c r="L20" s="52"/>
      <c r="M20" s="27">
        <f>J20-G20</f>
        <v>0</v>
      </c>
      <c r="N20" s="25"/>
      <c r="O20" s="27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52"/>
      <c r="E21" s="52"/>
      <c r="F21" s="52"/>
      <c r="G21" s="52"/>
      <c r="H21" s="52"/>
      <c r="I21" s="52"/>
      <c r="J21" s="27"/>
      <c r="K21" s="25"/>
      <c r="L21" s="52"/>
      <c r="M21" s="27">
        <f>J21-G21</f>
        <v>0</v>
      </c>
      <c r="N21" s="25"/>
      <c r="O21" s="27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116"/>
      <c r="E22" s="116"/>
      <c r="F22" s="51">
        <f>SUM(F25:F30)</f>
        <v>36168.779959999993</v>
      </c>
      <c r="G22" s="116"/>
      <c r="H22" s="116"/>
      <c r="I22" s="51">
        <f>SUM(I25:I30)</f>
        <v>14797.9</v>
      </c>
      <c r="J22" s="23"/>
      <c r="K22" s="22"/>
      <c r="L22" s="51">
        <f>SUM(L25:L30)</f>
        <v>56912.4</v>
      </c>
      <c r="M22" s="23">
        <f>J22-G22</f>
        <v>0</v>
      </c>
      <c r="N22" s="22"/>
      <c r="O22" s="23">
        <f t="shared" si="1"/>
        <v>42114.5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27"/>
      <c r="K23" s="25"/>
      <c r="L23" s="57"/>
      <c r="M23" s="28"/>
      <c r="N23" s="25"/>
      <c r="O23" s="28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27"/>
      <c r="K24" s="25"/>
      <c r="L24" s="57"/>
      <c r="M24" s="28"/>
      <c r="N24" s="25"/>
      <c r="O24" s="28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35087.899999999994</v>
      </c>
      <c r="G25" s="52"/>
      <c r="H25" s="52"/>
      <c r="I25" s="52">
        <v>12497.9</v>
      </c>
      <c r="J25" s="27"/>
      <c r="K25" s="25"/>
      <c r="L25" s="52">
        <v>51211.8</v>
      </c>
      <c r="M25" s="27">
        <f t="shared" ref="M25:M31" si="2">J25-G25</f>
        <v>0</v>
      </c>
      <c r="N25" s="25"/>
      <c r="O25" s="27">
        <f t="shared" ref="O25:O30" si="3">L25-I25</f>
        <v>38713.9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1080.8799599999998</v>
      </c>
      <c r="G26" s="52"/>
      <c r="H26" s="52"/>
      <c r="I26" s="52">
        <v>2300</v>
      </c>
      <c r="J26" s="27"/>
      <c r="K26" s="25"/>
      <c r="L26" s="52">
        <v>5700.6</v>
      </c>
      <c r="M26" s="27">
        <f t="shared" si="2"/>
        <v>0</v>
      </c>
      <c r="N26" s="25"/>
      <c r="O26" s="27">
        <f t="shared" si="3"/>
        <v>3400.6000000000004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27"/>
      <c r="K27" s="25"/>
      <c r="L27" s="52"/>
      <c r="M27" s="27">
        <f t="shared" si="2"/>
        <v>0</v>
      </c>
      <c r="N27" s="25"/>
      <c r="O27" s="27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27"/>
      <c r="K28" s="25"/>
      <c r="L28" s="52"/>
      <c r="M28" s="27">
        <f t="shared" si="2"/>
        <v>0</v>
      </c>
      <c r="N28" s="25"/>
      <c r="O28" s="27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27"/>
      <c r="K29" s="25"/>
      <c r="L29" s="52"/>
      <c r="M29" s="27">
        <f t="shared" si="2"/>
        <v>0</v>
      </c>
      <c r="N29" s="25"/>
      <c r="O29" s="27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27"/>
      <c r="K30" s="25"/>
      <c r="L30" s="52"/>
      <c r="M30" s="27">
        <f t="shared" si="2"/>
        <v>0</v>
      </c>
      <c r="N30" s="25"/>
      <c r="O30" s="27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116"/>
      <c r="E31" s="116"/>
      <c r="F31" s="51">
        <f>SUM(F34:F36)</f>
        <v>17980.54</v>
      </c>
      <c r="G31" s="116"/>
      <c r="H31" s="116"/>
      <c r="I31" s="51">
        <f>SUM(I34:I36)</f>
        <v>12993.6</v>
      </c>
      <c r="J31" s="23"/>
      <c r="K31" s="22"/>
      <c r="L31" s="51">
        <f>SUM(L34:L36)</f>
        <v>20000</v>
      </c>
      <c r="M31" s="23">
        <f t="shared" si="2"/>
        <v>0</v>
      </c>
      <c r="N31" s="22"/>
      <c r="O31" s="23">
        <f t="shared" ref="O31" si="4">L31-I31</f>
        <v>7006.4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27"/>
      <c r="K32" s="25"/>
      <c r="L32" s="57"/>
      <c r="M32" s="28"/>
      <c r="N32" s="25"/>
      <c r="O32" s="28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27"/>
      <c r="K33" s="25"/>
      <c r="L33" s="57"/>
      <c r="M33" s="28"/>
      <c r="N33" s="25"/>
      <c r="O33" s="28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52"/>
      <c r="E34" s="52"/>
      <c r="F34" s="52">
        <v>17980.54</v>
      </c>
      <c r="G34" s="52"/>
      <c r="H34" s="52"/>
      <c r="I34" s="52">
        <v>12993.6</v>
      </c>
      <c r="J34" s="27"/>
      <c r="K34" s="25"/>
      <c r="L34" s="52">
        <v>20000</v>
      </c>
      <c r="M34" s="27">
        <f>J34-G34</f>
        <v>0</v>
      </c>
      <c r="N34" s="25"/>
      <c r="O34" s="27">
        <f t="shared" ref="O34:O36" si="5">L34-I34</f>
        <v>7006.4</v>
      </c>
    </row>
    <row r="35" spans="1:15" s="29" customFormat="1" x14ac:dyDescent="0.25">
      <c r="A35" s="25">
        <v>2</v>
      </c>
      <c r="B35" s="37"/>
      <c r="C35" s="25" t="s">
        <v>12</v>
      </c>
      <c r="D35" s="52"/>
      <c r="E35" s="52"/>
      <c r="F35" s="52"/>
      <c r="G35" s="52"/>
      <c r="H35" s="52"/>
      <c r="I35" s="52"/>
      <c r="J35" s="27"/>
      <c r="K35" s="25"/>
      <c r="L35" s="52"/>
      <c r="M35" s="27">
        <f>J35-G35</f>
        <v>0</v>
      </c>
      <c r="N35" s="25"/>
      <c r="O35" s="27">
        <f t="shared" si="5"/>
        <v>0</v>
      </c>
    </row>
    <row r="36" spans="1:15" s="29" customFormat="1" x14ac:dyDescent="0.25">
      <c r="A36" s="25">
        <v>3</v>
      </c>
      <c r="B36" s="37"/>
      <c r="C36" s="25" t="s">
        <v>12</v>
      </c>
      <c r="D36" s="52"/>
      <c r="E36" s="52"/>
      <c r="F36" s="52"/>
      <c r="G36" s="52"/>
      <c r="H36" s="52"/>
      <c r="I36" s="52"/>
      <c r="J36" s="27"/>
      <c r="K36" s="25"/>
      <c r="L36" s="52"/>
      <c r="M36" s="27">
        <f>J36-G36</f>
        <v>0</v>
      </c>
      <c r="N36" s="25"/>
      <c r="O36" s="27">
        <f t="shared" si="5"/>
        <v>0</v>
      </c>
    </row>
    <row r="37" spans="1:15" s="24" customFormat="1" ht="23.25" customHeight="1" x14ac:dyDescent="0.25">
      <c r="A37" s="20">
        <v>5</v>
      </c>
      <c r="B37" s="46" t="s">
        <v>24</v>
      </c>
      <c r="C37" s="22">
        <v>4235</v>
      </c>
      <c r="D37" s="116"/>
      <c r="E37" s="116"/>
      <c r="F37" s="51">
        <f>SUM(F40:F42)</f>
        <v>0</v>
      </c>
      <c r="G37" s="116"/>
      <c r="H37" s="116"/>
      <c r="I37" s="51">
        <f>SUM(I40:I42)</f>
        <v>0</v>
      </c>
      <c r="J37" s="23"/>
      <c r="K37" s="22"/>
      <c r="L37" s="51">
        <f>SUM(L40:L42)</f>
        <v>0</v>
      </c>
      <c r="M37" s="23">
        <f>J37-G37</f>
        <v>0</v>
      </c>
      <c r="N37" s="22"/>
      <c r="O37" s="23">
        <f t="shared" ref="O37" si="6">L37-I37</f>
        <v>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27"/>
      <c r="K38" s="25"/>
      <c r="L38" s="57"/>
      <c r="M38" s="28"/>
      <c r="N38" s="25"/>
      <c r="O38" s="28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27"/>
      <c r="K39" s="25"/>
      <c r="L39" s="57"/>
      <c r="M39" s="28"/>
      <c r="N39" s="25"/>
      <c r="O39" s="28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/>
      <c r="G40" s="52"/>
      <c r="H40" s="52"/>
      <c r="I40" s="52"/>
      <c r="J40" s="27"/>
      <c r="K40" s="25"/>
      <c r="L40" s="52"/>
      <c r="M40" s="27">
        <f>J40-G40</f>
        <v>0</v>
      </c>
      <c r="N40" s="25"/>
      <c r="O40" s="27">
        <f t="shared" ref="O40:O42" si="7">L40-I40</f>
        <v>0</v>
      </c>
    </row>
    <row r="41" spans="1:15" s="29" customFormat="1" x14ac:dyDescent="0.25">
      <c r="A41" s="25">
        <v>2</v>
      </c>
      <c r="B41" s="37"/>
      <c r="C41" s="25" t="s">
        <v>12</v>
      </c>
      <c r="D41" s="52"/>
      <c r="E41" s="52"/>
      <c r="F41" s="52"/>
      <c r="G41" s="52"/>
      <c r="H41" s="52"/>
      <c r="I41" s="52"/>
      <c r="J41" s="27"/>
      <c r="K41" s="25"/>
      <c r="L41" s="52"/>
      <c r="M41" s="27">
        <f>J41-G41</f>
        <v>0</v>
      </c>
      <c r="N41" s="25"/>
      <c r="O41" s="27">
        <f t="shared" si="7"/>
        <v>0</v>
      </c>
    </row>
    <row r="42" spans="1:15" s="29" customFormat="1" x14ac:dyDescent="0.25">
      <c r="A42" s="25">
        <v>3</v>
      </c>
      <c r="B42" s="37"/>
      <c r="C42" s="25" t="s">
        <v>12</v>
      </c>
      <c r="D42" s="52"/>
      <c r="E42" s="52"/>
      <c r="F42" s="52"/>
      <c r="G42" s="52"/>
      <c r="H42" s="52"/>
      <c r="I42" s="52"/>
      <c r="J42" s="27"/>
      <c r="K42" s="25"/>
      <c r="L42" s="52"/>
      <c r="M42" s="27">
        <f>J42-G42</f>
        <v>0</v>
      </c>
      <c r="N42" s="25"/>
      <c r="O42" s="27">
        <f t="shared" si="7"/>
        <v>0</v>
      </c>
    </row>
    <row r="43" spans="1:15" s="24" customFormat="1" ht="23.25" customHeight="1" x14ac:dyDescent="0.25">
      <c r="A43" s="20">
        <v>6</v>
      </c>
      <c r="B43" s="46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23"/>
      <c r="K43" s="22"/>
      <c r="L43" s="51">
        <f>SUM(L46:L54)</f>
        <v>0</v>
      </c>
      <c r="M43" s="23">
        <f>J43-G43</f>
        <v>0</v>
      </c>
      <c r="N43" s="22"/>
      <c r="O43" s="23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27"/>
      <c r="K44" s="25"/>
      <c r="L44" s="57"/>
      <c r="M44" s="28"/>
      <c r="N44" s="25"/>
      <c r="O44" s="28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27"/>
      <c r="K45" s="25"/>
      <c r="L45" s="57"/>
      <c r="M45" s="28"/>
      <c r="N45" s="25"/>
      <c r="O45" s="28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27"/>
      <c r="K46" s="25"/>
      <c r="L46" s="52"/>
      <c r="M46" s="27">
        <f t="shared" ref="M46:M55" si="9">J46-G46</f>
        <v>0</v>
      </c>
      <c r="N46" s="25"/>
      <c r="O46" s="27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27"/>
      <c r="K47" s="25"/>
      <c r="L47" s="52"/>
      <c r="M47" s="27">
        <f t="shared" si="9"/>
        <v>0</v>
      </c>
      <c r="N47" s="25"/>
      <c r="O47" s="27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27"/>
      <c r="K48" s="25"/>
      <c r="L48" s="52"/>
      <c r="M48" s="27">
        <f t="shared" si="9"/>
        <v>0</v>
      </c>
      <c r="N48" s="25"/>
      <c r="O48" s="27"/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27"/>
      <c r="K49" s="25"/>
      <c r="L49" s="52"/>
      <c r="M49" s="27">
        <f t="shared" si="9"/>
        <v>0</v>
      </c>
      <c r="N49" s="25"/>
      <c r="O49" s="27"/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27"/>
      <c r="K50" s="25"/>
      <c r="L50" s="52"/>
      <c r="M50" s="27">
        <f t="shared" si="9"/>
        <v>0</v>
      </c>
      <c r="N50" s="25"/>
      <c r="O50" s="27"/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27"/>
      <c r="K51" s="25"/>
      <c r="L51" s="52"/>
      <c r="M51" s="27">
        <f t="shared" si="9"/>
        <v>0</v>
      </c>
      <c r="N51" s="25"/>
      <c r="O51" s="27"/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27"/>
      <c r="K52" s="25"/>
      <c r="L52" s="52"/>
      <c r="M52" s="27">
        <f t="shared" si="9"/>
        <v>0</v>
      </c>
      <c r="N52" s="25"/>
      <c r="O52" s="27"/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27"/>
      <c r="K53" s="25"/>
      <c r="L53" s="52"/>
      <c r="M53" s="27">
        <f t="shared" si="9"/>
        <v>0</v>
      </c>
      <c r="N53" s="25"/>
      <c r="O53" s="27"/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27"/>
      <c r="K54" s="25"/>
      <c r="L54" s="52"/>
      <c r="M54" s="27">
        <f t="shared" si="9"/>
        <v>0</v>
      </c>
      <c r="N54" s="25"/>
      <c r="O54" s="27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54</v>
      </c>
      <c r="G55" s="116"/>
      <c r="H55" s="116"/>
      <c r="I55" s="51">
        <f>SUM(I58:I60)</f>
        <v>97.8</v>
      </c>
      <c r="J55" s="23"/>
      <c r="K55" s="22"/>
      <c r="L55" s="51">
        <f>SUM(L58:L60)</f>
        <v>75.899999999999991</v>
      </c>
      <c r="M55" s="23">
        <f t="shared" si="9"/>
        <v>0</v>
      </c>
      <c r="N55" s="22"/>
      <c r="O55" s="23">
        <f t="shared" ref="O55" si="11">L55-I55</f>
        <v>-21.900000000000006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27"/>
      <c r="K56" s="25"/>
      <c r="L56" s="57"/>
      <c r="M56" s="28"/>
      <c r="N56" s="25"/>
      <c r="O56" s="28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27"/>
      <c r="K57" s="25"/>
      <c r="L57" s="57"/>
      <c r="M57" s="28"/>
      <c r="N57" s="25"/>
      <c r="O57" s="28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27"/>
      <c r="K58" s="25"/>
      <c r="L58" s="52"/>
      <c r="M58" s="27">
        <f>J58-G58</f>
        <v>0</v>
      </c>
      <c r="N58" s="25"/>
      <c r="O58" s="27">
        <f t="shared" ref="O58:O60" si="12">L58-I58</f>
        <v>0</v>
      </c>
    </row>
    <row r="59" spans="1:15" s="29" customFormat="1" x14ac:dyDescent="0.25">
      <c r="A59" s="25">
        <v>2</v>
      </c>
      <c r="B59" s="37" t="s">
        <v>82</v>
      </c>
      <c r="C59" s="25" t="s">
        <v>12</v>
      </c>
      <c r="D59" s="52"/>
      <c r="E59" s="52"/>
      <c r="F59" s="52"/>
      <c r="G59" s="52"/>
      <c r="H59" s="52"/>
      <c r="I59" s="52"/>
      <c r="J59" s="27"/>
      <c r="K59" s="25"/>
      <c r="L59" s="52"/>
      <c r="M59" s="27">
        <f>J59-G59</f>
        <v>0</v>
      </c>
      <c r="N59" s="25"/>
      <c r="O59" s="27">
        <f t="shared" si="12"/>
        <v>0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54</v>
      </c>
      <c r="G60" s="52"/>
      <c r="H60" s="52"/>
      <c r="I60" s="52">
        <v>97.8</v>
      </c>
      <c r="J60" s="27"/>
      <c r="K60" s="25"/>
      <c r="L60" s="52">
        <v>75.899999999999991</v>
      </c>
      <c r="M60" s="27">
        <f>J60-G60</f>
        <v>0</v>
      </c>
      <c r="N60" s="25"/>
      <c r="O60" s="27">
        <f t="shared" si="12"/>
        <v>-21.900000000000006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14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30"/>
  <sheetViews>
    <sheetView topLeftCell="A7" zoomScaleNormal="100" workbookViewId="0">
      <pane xSplit="3" ySplit="3" topLeftCell="I10" activePane="bottomRight" state="frozen"/>
      <selection activeCell="A7" sqref="A7"/>
      <selection pane="topRight" activeCell="D7" sqref="D7"/>
      <selection pane="bottomLeft" activeCell="A10" sqref="A10"/>
      <selection pane="bottomRight" activeCell="L13" sqref="L13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35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4257812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5"/>
      <c r="C1" s="2"/>
      <c r="D1" s="2"/>
      <c r="E1" s="2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5"/>
      <c r="C2" s="2"/>
      <c r="D2" s="2"/>
      <c r="E2" s="2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17.25" thickBot="1" x14ac:dyDescent="0.35">
      <c r="A3" s="4"/>
      <c r="B3" s="185" t="s">
        <v>125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60" t="s">
        <v>2</v>
      </c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9"/>
      <c r="E6" s="89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90" t="s">
        <v>7</v>
      </c>
      <c r="E8" s="90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91">
        <v>4</v>
      </c>
      <c r="E9" s="91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3.25" customHeight="1" x14ac:dyDescent="0.25">
      <c r="A10" s="20">
        <v>1</v>
      </c>
      <c r="B10" s="46" t="s">
        <v>14</v>
      </c>
      <c r="C10" s="22">
        <v>4214</v>
      </c>
      <c r="D10" s="22"/>
      <c r="E10" s="22"/>
      <c r="F10" s="51">
        <f>SUM(F13:F18)</f>
        <v>38332.829949999999</v>
      </c>
      <c r="G10" s="116"/>
      <c r="H10" s="116"/>
      <c r="I10" s="51">
        <f>SUM(I13:I18)</f>
        <v>21522.6</v>
      </c>
      <c r="J10" s="51"/>
      <c r="K10" s="116"/>
      <c r="L10" s="51">
        <f>SUM(L13:L18)</f>
        <v>41543</v>
      </c>
      <c r="M10" s="51">
        <f>J10-G10</f>
        <v>0</v>
      </c>
      <c r="N10" s="116"/>
      <c r="O10" s="51">
        <f t="shared" ref="O10" si="0">L10-I10</f>
        <v>20020.400000000001</v>
      </c>
    </row>
    <row r="11" spans="1:16" s="29" customFormat="1" x14ac:dyDescent="0.25">
      <c r="A11" s="32"/>
      <c r="B11" s="26" t="s">
        <v>10</v>
      </c>
      <c r="C11" s="25"/>
      <c r="D11" s="25"/>
      <c r="E11" s="25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33"/>
      <c r="B12" s="30" t="s">
        <v>11</v>
      </c>
      <c r="C12" s="25"/>
      <c r="D12" s="25"/>
      <c r="E12" s="25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7" t="s">
        <v>48</v>
      </c>
      <c r="C13" s="25" t="s">
        <v>12</v>
      </c>
      <c r="D13" s="25"/>
      <c r="E13" s="25"/>
      <c r="F13" s="52">
        <v>36797.519999999997</v>
      </c>
      <c r="G13" s="52"/>
      <c r="H13" s="52"/>
      <c r="I13" s="52">
        <v>20022.599999999999</v>
      </c>
      <c r="J13" s="52"/>
      <c r="K13" s="52"/>
      <c r="L13" s="52">
        <v>33154.199999999997</v>
      </c>
      <c r="M13" s="52">
        <f t="shared" ref="M13:M19" si="1">J13-G13</f>
        <v>0</v>
      </c>
      <c r="N13" s="52"/>
      <c r="O13" s="52">
        <f t="shared" ref="O13:O18" si="2">L13-I13</f>
        <v>13131.599999999999</v>
      </c>
    </row>
    <row r="14" spans="1:16" s="29" customFormat="1" x14ac:dyDescent="0.25">
      <c r="A14" s="25">
        <v>2</v>
      </c>
      <c r="B14" s="37" t="s">
        <v>169</v>
      </c>
      <c r="C14" s="25" t="s">
        <v>12</v>
      </c>
      <c r="D14" s="25"/>
      <c r="E14" s="25"/>
      <c r="F14" s="52">
        <v>1535.3099500000001</v>
      </c>
      <c r="G14" s="52"/>
      <c r="H14" s="52"/>
      <c r="I14" s="52">
        <v>1500</v>
      </c>
      <c r="J14" s="52"/>
      <c r="K14" s="52"/>
      <c r="L14" s="52">
        <v>8388.7999999999993</v>
      </c>
      <c r="M14" s="52">
        <f t="shared" si="1"/>
        <v>0</v>
      </c>
      <c r="N14" s="52"/>
      <c r="O14" s="52">
        <f t="shared" si="2"/>
        <v>6888.7999999999993</v>
      </c>
    </row>
    <row r="15" spans="1:16" s="29" customFormat="1" x14ac:dyDescent="0.25">
      <c r="A15" s="25">
        <v>3</v>
      </c>
      <c r="B15" s="37" t="s">
        <v>49</v>
      </c>
      <c r="C15" s="25" t="s">
        <v>12</v>
      </c>
      <c r="D15" s="25"/>
      <c r="E15" s="25"/>
      <c r="F15" s="52"/>
      <c r="G15" s="52"/>
      <c r="H15" s="52"/>
      <c r="I15" s="52"/>
      <c r="J15" s="52"/>
      <c r="K15" s="52"/>
      <c r="L15" s="52"/>
      <c r="M15" s="52">
        <f t="shared" si="1"/>
        <v>0</v>
      </c>
      <c r="N15" s="52"/>
      <c r="O15" s="52">
        <f t="shared" si="2"/>
        <v>0</v>
      </c>
    </row>
    <row r="16" spans="1:16" s="29" customFormat="1" x14ac:dyDescent="0.25">
      <c r="A16" s="25">
        <v>4</v>
      </c>
      <c r="B16" s="37" t="s">
        <v>50</v>
      </c>
      <c r="C16" s="25" t="s">
        <v>12</v>
      </c>
      <c r="D16" s="25"/>
      <c r="E16" s="25"/>
      <c r="F16" s="52"/>
      <c r="G16" s="52"/>
      <c r="H16" s="52"/>
      <c r="I16" s="52"/>
      <c r="J16" s="52"/>
      <c r="K16" s="52"/>
      <c r="L16" s="52"/>
      <c r="M16" s="52">
        <f t="shared" si="1"/>
        <v>0</v>
      </c>
      <c r="N16" s="52"/>
      <c r="O16" s="52">
        <f t="shared" si="2"/>
        <v>0</v>
      </c>
    </row>
    <row r="17" spans="1:15" s="29" customFormat="1" x14ac:dyDescent="0.25">
      <c r="A17" s="25">
        <v>5</v>
      </c>
      <c r="B17" s="37" t="s">
        <v>51</v>
      </c>
      <c r="C17" s="25" t="s">
        <v>12</v>
      </c>
      <c r="D17" s="25"/>
      <c r="E17" s="25"/>
      <c r="F17" s="52"/>
      <c r="G17" s="52"/>
      <c r="H17" s="52"/>
      <c r="I17" s="52"/>
      <c r="J17" s="52"/>
      <c r="K17" s="52"/>
      <c r="L17" s="52"/>
      <c r="M17" s="52">
        <f t="shared" si="1"/>
        <v>0</v>
      </c>
      <c r="N17" s="52"/>
      <c r="O17" s="52">
        <f t="shared" si="2"/>
        <v>0</v>
      </c>
    </row>
    <row r="18" spans="1:15" s="29" customFormat="1" ht="27" x14ac:dyDescent="0.25">
      <c r="A18" s="25">
        <v>6</v>
      </c>
      <c r="B18" s="37" t="s">
        <v>52</v>
      </c>
      <c r="C18" s="25" t="s">
        <v>12</v>
      </c>
      <c r="D18" s="25"/>
      <c r="E18" s="25"/>
      <c r="F18" s="52"/>
      <c r="G18" s="52"/>
      <c r="H18" s="52"/>
      <c r="I18" s="52"/>
      <c r="J18" s="52"/>
      <c r="K18" s="52"/>
      <c r="L18" s="52"/>
      <c r="M18" s="52">
        <f t="shared" si="1"/>
        <v>0</v>
      </c>
      <c r="N18" s="52"/>
      <c r="O18" s="52">
        <f t="shared" si="2"/>
        <v>0</v>
      </c>
    </row>
    <row r="19" spans="1:15" s="24" customFormat="1" ht="23.25" customHeight="1" x14ac:dyDescent="0.25">
      <c r="A19" s="20">
        <v>2</v>
      </c>
      <c r="B19" s="46" t="s">
        <v>16</v>
      </c>
      <c r="C19" s="22">
        <v>4231</v>
      </c>
      <c r="D19" s="22"/>
      <c r="E19" s="22"/>
      <c r="F19" s="51">
        <f>SUM(F22:F24)</f>
        <v>6.7</v>
      </c>
      <c r="G19" s="116"/>
      <c r="H19" s="116"/>
      <c r="I19" s="51">
        <f>SUM(I22:I24)</f>
        <v>559.9</v>
      </c>
      <c r="J19" s="51"/>
      <c r="K19" s="116"/>
      <c r="L19" s="51">
        <f>SUM(L22:L24)</f>
        <v>559.9</v>
      </c>
      <c r="M19" s="51">
        <f t="shared" si="1"/>
        <v>0</v>
      </c>
      <c r="N19" s="116"/>
      <c r="O19" s="51">
        <f t="shared" ref="O19" si="3">L19-I19</f>
        <v>0</v>
      </c>
    </row>
    <row r="20" spans="1:15" s="29" customFormat="1" x14ac:dyDescent="0.25">
      <c r="A20" s="32"/>
      <c r="B20" s="26" t="s">
        <v>10</v>
      </c>
      <c r="C20" s="25"/>
      <c r="D20" s="25"/>
      <c r="E20" s="25"/>
      <c r="F20" s="52"/>
      <c r="G20" s="52"/>
      <c r="H20" s="52"/>
      <c r="I20" s="52"/>
      <c r="J20" s="52"/>
      <c r="K20" s="52"/>
      <c r="L20" s="57"/>
      <c r="M20" s="57"/>
      <c r="N20" s="52"/>
      <c r="O20" s="57"/>
    </row>
    <row r="21" spans="1:15" s="29" customFormat="1" x14ac:dyDescent="0.25">
      <c r="A21" s="33"/>
      <c r="B21" s="30" t="s">
        <v>11</v>
      </c>
      <c r="C21" s="25"/>
      <c r="D21" s="25"/>
      <c r="E21" s="25"/>
      <c r="F21" s="52"/>
      <c r="G21" s="52"/>
      <c r="H21" s="52"/>
      <c r="I21" s="52"/>
      <c r="J21" s="52"/>
      <c r="K21" s="52"/>
      <c r="L21" s="57"/>
      <c r="M21" s="57"/>
      <c r="N21" s="52"/>
      <c r="O21" s="57"/>
    </row>
    <row r="22" spans="1:15" s="29" customFormat="1" x14ac:dyDescent="0.25">
      <c r="A22" s="25">
        <v>1</v>
      </c>
      <c r="B22" s="41" t="s">
        <v>16</v>
      </c>
      <c r="C22" s="25" t="s">
        <v>12</v>
      </c>
      <c r="D22" s="25"/>
      <c r="E22" s="25"/>
      <c r="F22" s="52">
        <v>6.7</v>
      </c>
      <c r="G22" s="52"/>
      <c r="H22" s="52"/>
      <c r="I22" s="52">
        <v>559.9</v>
      </c>
      <c r="J22" s="52"/>
      <c r="K22" s="52"/>
      <c r="L22" s="52">
        <v>559.9</v>
      </c>
      <c r="M22" s="52">
        <f>J22-G22</f>
        <v>0</v>
      </c>
      <c r="N22" s="52"/>
      <c r="O22" s="52">
        <f t="shared" ref="O22:O24" si="4">L22-I22</f>
        <v>0</v>
      </c>
    </row>
    <row r="23" spans="1:15" s="29" customFormat="1" x14ac:dyDescent="0.25">
      <c r="A23" s="25">
        <v>2</v>
      </c>
      <c r="B23" s="37"/>
      <c r="C23" s="25" t="s">
        <v>12</v>
      </c>
      <c r="D23" s="25"/>
      <c r="E23" s="25"/>
      <c r="F23" s="52"/>
      <c r="G23" s="52"/>
      <c r="H23" s="52"/>
      <c r="I23" s="52"/>
      <c r="J23" s="52"/>
      <c r="K23" s="52"/>
      <c r="L23" s="52"/>
      <c r="M23" s="52">
        <f>J23-G23</f>
        <v>0</v>
      </c>
      <c r="N23" s="52"/>
      <c r="O23" s="52">
        <f t="shared" si="4"/>
        <v>0</v>
      </c>
    </row>
    <row r="24" spans="1:15" s="29" customFormat="1" x14ac:dyDescent="0.25">
      <c r="A24" s="25">
        <v>3</v>
      </c>
      <c r="B24" s="37"/>
      <c r="C24" s="25" t="s">
        <v>12</v>
      </c>
      <c r="D24" s="25"/>
      <c r="E24" s="25"/>
      <c r="F24" s="52"/>
      <c r="G24" s="52"/>
      <c r="H24" s="52"/>
      <c r="I24" s="52"/>
      <c r="J24" s="52"/>
      <c r="K24" s="52"/>
      <c r="L24" s="52"/>
      <c r="M24" s="52">
        <f>J24-G24</f>
        <v>0</v>
      </c>
      <c r="N24" s="52"/>
      <c r="O24" s="52">
        <f t="shared" si="4"/>
        <v>0</v>
      </c>
    </row>
    <row r="25" spans="1:15" s="24" customFormat="1" ht="23.25" customHeight="1" x14ac:dyDescent="0.25">
      <c r="A25" s="20">
        <v>3</v>
      </c>
      <c r="B25" s="36" t="s">
        <v>36</v>
      </c>
      <c r="C25" s="22" t="s">
        <v>35</v>
      </c>
      <c r="D25" s="22"/>
      <c r="E25" s="22"/>
      <c r="F25" s="51">
        <f>SUM(F28:F30)</f>
        <v>0</v>
      </c>
      <c r="G25" s="116"/>
      <c r="H25" s="116"/>
      <c r="I25" s="51">
        <f>SUM(I28:I30)</f>
        <v>81.3</v>
      </c>
      <c r="J25" s="51"/>
      <c r="K25" s="116"/>
      <c r="L25" s="51">
        <f>SUM(L28:L30)</f>
        <v>49.5</v>
      </c>
      <c r="M25" s="51">
        <f>J25-G25</f>
        <v>0</v>
      </c>
      <c r="N25" s="116"/>
      <c r="O25" s="51">
        <f t="shared" ref="O25" si="5">L25-I25</f>
        <v>-31.799999999999997</v>
      </c>
    </row>
    <row r="26" spans="1:15" s="29" customFormat="1" x14ac:dyDescent="0.25">
      <c r="A26" s="32"/>
      <c r="B26" s="26" t="s">
        <v>10</v>
      </c>
      <c r="C26" s="25"/>
      <c r="D26" s="25"/>
      <c r="E26" s="25"/>
      <c r="F26" s="52"/>
      <c r="G26" s="52"/>
      <c r="H26" s="52"/>
      <c r="I26" s="52"/>
      <c r="J26" s="52"/>
      <c r="K26" s="52"/>
      <c r="L26" s="57"/>
      <c r="M26" s="57"/>
      <c r="N26" s="52"/>
      <c r="O26" s="57"/>
    </row>
    <row r="27" spans="1:15" s="29" customFormat="1" x14ac:dyDescent="0.25">
      <c r="A27" s="33"/>
      <c r="B27" s="30" t="s">
        <v>11</v>
      </c>
      <c r="C27" s="25"/>
      <c r="D27" s="25"/>
      <c r="E27" s="25"/>
      <c r="F27" s="52"/>
      <c r="G27" s="52"/>
      <c r="H27" s="52"/>
      <c r="I27" s="52"/>
      <c r="J27" s="52"/>
      <c r="K27" s="52"/>
      <c r="L27" s="57"/>
      <c r="M27" s="57"/>
      <c r="N27" s="52"/>
      <c r="O27" s="57"/>
    </row>
    <row r="28" spans="1:15" s="29" customFormat="1" x14ac:dyDescent="0.25">
      <c r="A28" s="25">
        <v>1</v>
      </c>
      <c r="B28" s="45" t="s">
        <v>78</v>
      </c>
      <c r="C28" s="25" t="s">
        <v>12</v>
      </c>
      <c r="D28" s="25"/>
      <c r="E28" s="25"/>
      <c r="F28" s="52"/>
      <c r="G28" s="52"/>
      <c r="H28" s="52"/>
      <c r="I28" s="52"/>
      <c r="J28" s="52"/>
      <c r="K28" s="52"/>
      <c r="L28" s="52"/>
      <c r="M28" s="52">
        <f>J28-G28</f>
        <v>0</v>
      </c>
      <c r="N28" s="52"/>
      <c r="O28" s="52">
        <f t="shared" ref="O28:O30" si="6">L28-I28</f>
        <v>0</v>
      </c>
    </row>
    <row r="29" spans="1:15" s="29" customFormat="1" x14ac:dyDescent="0.25">
      <c r="A29" s="25">
        <v>2</v>
      </c>
      <c r="B29" s="37" t="s">
        <v>82</v>
      </c>
      <c r="C29" s="25" t="s">
        <v>12</v>
      </c>
      <c r="D29" s="25"/>
      <c r="E29" s="25"/>
      <c r="F29" s="52"/>
      <c r="G29" s="52"/>
      <c r="H29" s="52"/>
      <c r="I29" s="52"/>
      <c r="J29" s="52"/>
      <c r="K29" s="52"/>
      <c r="L29" s="52"/>
      <c r="M29" s="52">
        <f>J29-G29</f>
        <v>0</v>
      </c>
      <c r="N29" s="52"/>
      <c r="O29" s="52">
        <f t="shared" si="6"/>
        <v>0</v>
      </c>
    </row>
    <row r="30" spans="1:15" s="29" customFormat="1" x14ac:dyDescent="0.25">
      <c r="A30" s="25">
        <v>3</v>
      </c>
      <c r="B30" s="31" t="s">
        <v>155</v>
      </c>
      <c r="C30" s="25" t="s">
        <v>12</v>
      </c>
      <c r="D30" s="25"/>
      <c r="E30" s="25"/>
      <c r="F30" s="52"/>
      <c r="G30" s="52"/>
      <c r="H30" s="52"/>
      <c r="I30" s="52">
        <v>81.3</v>
      </c>
      <c r="J30" s="52"/>
      <c r="K30" s="52"/>
      <c r="L30" s="52">
        <v>49.5</v>
      </c>
      <c r="M30" s="52">
        <f>J30-G30</f>
        <v>0</v>
      </c>
      <c r="N30" s="52"/>
      <c r="O30" s="52">
        <f t="shared" si="6"/>
        <v>-31.799999999999997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48"/>
  <sheetViews>
    <sheetView topLeftCell="A7" zoomScaleNormal="100" workbookViewId="0">
      <pane xSplit="3" ySplit="3" topLeftCell="E25" activePane="bottomRight" state="frozen"/>
      <selection activeCell="A7" sqref="A7"/>
      <selection pane="topRight" activeCell="D7" sqref="D7"/>
      <selection pane="bottomLeft" activeCell="A10" sqref="A10"/>
      <selection pane="bottomRight" activeCell="F46" sqref="F46:F48"/>
    </sheetView>
  </sheetViews>
  <sheetFormatPr defaultRowHeight="13.5" x14ac:dyDescent="0.25"/>
  <cols>
    <col min="1" max="1" width="4.85546875" style="34" customWidth="1"/>
    <col min="2" max="2" width="49.42578125" style="1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8554687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5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5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17.25" thickBot="1" x14ac:dyDescent="0.35">
      <c r="A3" s="4"/>
      <c r="B3" s="64" t="s">
        <v>42</v>
      </c>
      <c r="C3" s="7"/>
      <c r="D3" s="121"/>
      <c r="E3" s="121"/>
      <c r="F3" s="121"/>
      <c r="G3" s="121"/>
      <c r="H3" s="121"/>
      <c r="I3" s="121"/>
      <c r="J3" s="117"/>
      <c r="K3" s="121"/>
      <c r="L3" s="49"/>
      <c r="M3" s="49"/>
      <c r="N3" s="121"/>
      <c r="O3" s="49"/>
    </row>
    <row r="4" spans="1:16" s="10" customFormat="1" ht="17.25" customHeight="1" x14ac:dyDescent="0.25">
      <c r="A4" s="4"/>
      <c r="B4" s="60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46" t="s">
        <v>9</v>
      </c>
      <c r="C10" s="22">
        <v>4212</v>
      </c>
      <c r="D10" s="116"/>
      <c r="E10" s="116"/>
      <c r="F10" s="51">
        <f>SUM(F13:F15)</f>
        <v>1049.27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7" t="s">
        <v>9</v>
      </c>
      <c r="C13" s="25" t="s">
        <v>12</v>
      </c>
      <c r="D13" s="52"/>
      <c r="E13" s="52"/>
      <c r="F13" s="52">
        <v>1049.27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7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7" t="s">
        <v>44</v>
      </c>
      <c r="C15" s="25" t="s">
        <v>12</v>
      </c>
      <c r="D15" s="52"/>
      <c r="E15" s="52"/>
      <c r="F15" s="52"/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46" t="s">
        <v>13</v>
      </c>
      <c r="C16" s="22">
        <v>4213</v>
      </c>
      <c r="D16" s="116"/>
      <c r="E16" s="116"/>
      <c r="F16" s="51">
        <f>SUM(F19:F21)</f>
        <v>0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ht="27" x14ac:dyDescent="0.25">
      <c r="A19" s="25">
        <v>1</v>
      </c>
      <c r="B19" s="37" t="s">
        <v>46</v>
      </c>
      <c r="C19" s="25" t="s">
        <v>12</v>
      </c>
      <c r="D19" s="52"/>
      <c r="E19" s="52"/>
      <c r="F19" s="52"/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ht="27" x14ac:dyDescent="0.25">
      <c r="A20" s="25">
        <v>2</v>
      </c>
      <c r="B20" s="37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7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46" t="s">
        <v>14</v>
      </c>
      <c r="C22" s="22">
        <v>4214</v>
      </c>
      <c r="D22" s="116"/>
      <c r="E22" s="116"/>
      <c r="F22" s="51">
        <f>SUM(F25:F30)</f>
        <v>120296.90951000001</v>
      </c>
      <c r="G22" s="116"/>
      <c r="H22" s="116"/>
      <c r="I22" s="51">
        <f>SUM(I25:I30)</f>
        <v>42666.2</v>
      </c>
      <c r="J22" s="51"/>
      <c r="K22" s="116"/>
      <c r="L22" s="51">
        <f>SUM(L25:L30)</f>
        <v>255886.4</v>
      </c>
      <c r="M22" s="51">
        <f>J22-G22</f>
        <v>0</v>
      </c>
      <c r="N22" s="116"/>
      <c r="O22" s="51">
        <f t="shared" si="1"/>
        <v>213220.2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120173.99</v>
      </c>
      <c r="G25" s="52"/>
      <c r="H25" s="52"/>
      <c r="I25" s="52">
        <v>41841.199999999997</v>
      </c>
      <c r="J25" s="52"/>
      <c r="K25" s="52"/>
      <c r="L25" s="52">
        <v>249280</v>
      </c>
      <c r="M25" s="52">
        <f t="shared" ref="M25:M31" si="2">J25-G25</f>
        <v>0</v>
      </c>
      <c r="N25" s="52"/>
      <c r="O25" s="52">
        <f t="shared" ref="O25:O30" si="3">L25-I25</f>
        <v>207438.8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122.91951</v>
      </c>
      <c r="G26" s="52"/>
      <c r="H26" s="52"/>
      <c r="I26" s="52">
        <v>825</v>
      </c>
      <c r="J26" s="52"/>
      <c r="K26" s="52"/>
      <c r="L26" s="52">
        <v>6606.4</v>
      </c>
      <c r="M26" s="52">
        <f t="shared" si="2"/>
        <v>0</v>
      </c>
      <c r="N26" s="52"/>
      <c r="O26" s="52">
        <f t="shared" si="3"/>
        <v>5781.4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46" t="s">
        <v>16</v>
      </c>
      <c r="C31" s="22">
        <v>4231</v>
      </c>
      <c r="D31" s="116"/>
      <c r="E31" s="116"/>
      <c r="F31" s="51">
        <f>SUM(F34:F36)</f>
        <v>935.26</v>
      </c>
      <c r="G31" s="116"/>
      <c r="H31" s="116"/>
      <c r="I31" s="51">
        <f>SUM(I34:I36)</f>
        <v>1207.4000000000001</v>
      </c>
      <c r="J31" s="51"/>
      <c r="K31" s="116"/>
      <c r="L31" s="51">
        <f>SUM(L34:L36)</f>
        <v>1207.4000000000001</v>
      </c>
      <c r="M31" s="51">
        <f t="shared" si="2"/>
        <v>0</v>
      </c>
      <c r="N31" s="116"/>
      <c r="O31" s="51">
        <f t="shared" ref="O31" si="4">L31-I31</f>
        <v>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41" t="s">
        <v>16</v>
      </c>
      <c r="C34" s="25" t="s">
        <v>12</v>
      </c>
      <c r="D34" s="52"/>
      <c r="E34" s="52"/>
      <c r="F34" s="52">
        <v>935.26</v>
      </c>
      <c r="G34" s="52"/>
      <c r="H34" s="52"/>
      <c r="I34" s="52">
        <v>1207.4000000000001</v>
      </c>
      <c r="J34" s="52"/>
      <c r="K34" s="52"/>
      <c r="L34" s="52">
        <v>1207.4000000000001</v>
      </c>
      <c r="M34" s="52">
        <f>J34-G34</f>
        <v>0</v>
      </c>
      <c r="N34" s="52"/>
      <c r="O34" s="52">
        <f t="shared" ref="O34:O36" si="5">L34-I34</f>
        <v>0</v>
      </c>
    </row>
    <row r="35" spans="1:15" s="29" customFormat="1" x14ac:dyDescent="0.25">
      <c r="A35" s="25">
        <v>2</v>
      </c>
      <c r="B35" s="37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7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46" t="s">
        <v>24</v>
      </c>
      <c r="C37" s="22">
        <v>4235</v>
      </c>
      <c r="D37" s="116"/>
      <c r="E37" s="116"/>
      <c r="F37" s="51">
        <f>SUM(F40:F42)</f>
        <v>10378.4</v>
      </c>
      <c r="G37" s="116"/>
      <c r="H37" s="116"/>
      <c r="I37" s="51">
        <f>SUM(I40:I42)</f>
        <v>6524</v>
      </c>
      <c r="J37" s="51"/>
      <c r="K37" s="116"/>
      <c r="L37" s="51">
        <f>SUM(L40:L42)</f>
        <v>12000</v>
      </c>
      <c r="M37" s="51">
        <f>J37-G37</f>
        <v>0</v>
      </c>
      <c r="N37" s="116"/>
      <c r="O37" s="51">
        <f t="shared" ref="O37" si="6">L37-I37</f>
        <v>5476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10378.4</v>
      </c>
      <c r="G40" s="52"/>
      <c r="H40" s="52"/>
      <c r="I40" s="52">
        <v>6524</v>
      </c>
      <c r="J40" s="52"/>
      <c r="K40" s="52"/>
      <c r="L40" s="52">
        <v>12000</v>
      </c>
      <c r="M40" s="52">
        <f>J40-G40</f>
        <v>0</v>
      </c>
      <c r="N40" s="52"/>
      <c r="O40" s="52">
        <f t="shared" ref="O40:O42" si="7">L40-I40</f>
        <v>5476</v>
      </c>
    </row>
    <row r="41" spans="1:15" s="29" customFormat="1" x14ac:dyDescent="0.25">
      <c r="A41" s="25">
        <v>2</v>
      </c>
      <c r="B41" s="37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7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36" t="s">
        <v>36</v>
      </c>
      <c r="C43" s="22" t="s">
        <v>35</v>
      </c>
      <c r="D43" s="116"/>
      <c r="E43" s="116"/>
      <c r="F43" s="51">
        <f>SUM(F46:F48)</f>
        <v>69</v>
      </c>
      <c r="G43" s="116"/>
      <c r="H43" s="116"/>
      <c r="I43" s="51">
        <f>SUM(I46:I48)</f>
        <v>97.8</v>
      </c>
      <c r="J43" s="51"/>
      <c r="K43" s="116"/>
      <c r="L43" s="51">
        <f>SUM(L46:L48)</f>
        <v>85.8</v>
      </c>
      <c r="M43" s="51">
        <f>J43-G43</f>
        <v>0</v>
      </c>
      <c r="N43" s="116"/>
      <c r="O43" s="51">
        <f t="shared" ref="O43" si="8">L43-I43</f>
        <v>-12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25">
        <v>1</v>
      </c>
      <c r="B46" s="45" t="s">
        <v>78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>J46-G46</f>
        <v>0</v>
      </c>
      <c r="N46" s="52"/>
      <c r="O46" s="52">
        <f t="shared" ref="O46:O48" si="9">L46-I46</f>
        <v>0</v>
      </c>
    </row>
    <row r="47" spans="1:15" s="29" customFormat="1" x14ac:dyDescent="0.25">
      <c r="A47" s="25">
        <v>2</v>
      </c>
      <c r="B47" s="37" t="s">
        <v>82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>J47-G47</f>
        <v>0</v>
      </c>
      <c r="N47" s="52"/>
      <c r="O47" s="52">
        <f t="shared" si="9"/>
        <v>0</v>
      </c>
    </row>
    <row r="48" spans="1:15" s="29" customFormat="1" x14ac:dyDescent="0.25">
      <c r="A48" s="25">
        <v>3</v>
      </c>
      <c r="B48" s="31" t="s">
        <v>155</v>
      </c>
      <c r="C48" s="25" t="s">
        <v>12</v>
      </c>
      <c r="D48" s="52"/>
      <c r="E48" s="52"/>
      <c r="F48" s="52">
        <v>69</v>
      </c>
      <c r="G48" s="52"/>
      <c r="H48" s="52"/>
      <c r="I48" s="52">
        <v>97.8</v>
      </c>
      <c r="J48" s="52"/>
      <c r="K48" s="52"/>
      <c r="L48" s="52">
        <v>85.8</v>
      </c>
      <c r="M48" s="52">
        <f>J48-G48</f>
        <v>0</v>
      </c>
      <c r="N48" s="52"/>
      <c r="O48" s="52">
        <f t="shared" si="9"/>
        <v>-12</v>
      </c>
    </row>
  </sheetData>
  <mergeCells count="6">
    <mergeCell ref="L2:O2"/>
    <mergeCell ref="G7:I7"/>
    <mergeCell ref="J7:L7"/>
    <mergeCell ref="M7:O7"/>
    <mergeCell ref="A5:O5"/>
    <mergeCell ref="D7:F7"/>
  </mergeCells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60"/>
  <sheetViews>
    <sheetView topLeftCell="A7" zoomScaleNormal="100" workbookViewId="0">
      <pane xSplit="3" ySplit="3" topLeftCell="D10" activePane="bottomRight" state="frozen"/>
      <selection activeCell="A7" sqref="A7"/>
      <selection pane="topRight" activeCell="D7" sqref="D7"/>
      <selection pane="bottomLeft" activeCell="A10" sqref="A10"/>
      <selection pane="bottomRight" activeCell="L29" sqref="L29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9" style="53" bestFit="1" customWidth="1"/>
    <col min="14" max="14" width="8.140625" style="53" bestFit="1" customWidth="1"/>
    <col min="15" max="15" width="18" style="53" bestFit="1" customWidth="1"/>
    <col min="16" max="258" width="9.140625" style="35"/>
    <col min="259" max="259" width="4.85546875" style="35" customWidth="1"/>
    <col min="260" max="260" width="49.42578125" style="35" customWidth="1"/>
    <col min="261" max="262" width="10.28515625" style="35" customWidth="1"/>
    <col min="263" max="263" width="20.7109375" style="35" customWidth="1"/>
    <col min="264" max="264" width="8.140625" style="35" bestFit="1" customWidth="1"/>
    <col min="265" max="265" width="20.85546875" style="35" customWidth="1"/>
    <col min="266" max="266" width="8.140625" style="35" bestFit="1" customWidth="1"/>
    <col min="267" max="267" width="21" style="35" customWidth="1"/>
    <col min="268" max="268" width="13.5703125" style="35" customWidth="1"/>
    <col min="269" max="514" width="9.140625" style="35"/>
    <col min="515" max="515" width="4.85546875" style="35" customWidth="1"/>
    <col min="516" max="516" width="49.42578125" style="35" customWidth="1"/>
    <col min="517" max="518" width="10.28515625" style="35" customWidth="1"/>
    <col min="519" max="519" width="20.7109375" style="35" customWidth="1"/>
    <col min="520" max="520" width="8.140625" style="35" bestFit="1" customWidth="1"/>
    <col min="521" max="521" width="20.85546875" style="35" customWidth="1"/>
    <col min="522" max="522" width="8.140625" style="35" bestFit="1" customWidth="1"/>
    <col min="523" max="523" width="21" style="35" customWidth="1"/>
    <col min="524" max="524" width="13.5703125" style="35" customWidth="1"/>
    <col min="525" max="770" width="9.140625" style="35"/>
    <col min="771" max="771" width="4.85546875" style="35" customWidth="1"/>
    <col min="772" max="772" width="49.42578125" style="35" customWidth="1"/>
    <col min="773" max="774" width="10.28515625" style="35" customWidth="1"/>
    <col min="775" max="775" width="20.7109375" style="35" customWidth="1"/>
    <col min="776" max="776" width="8.140625" style="35" bestFit="1" customWidth="1"/>
    <col min="777" max="777" width="20.85546875" style="35" customWidth="1"/>
    <col min="778" max="778" width="8.140625" style="35" bestFit="1" customWidth="1"/>
    <col min="779" max="779" width="21" style="35" customWidth="1"/>
    <col min="780" max="780" width="13.5703125" style="35" customWidth="1"/>
    <col min="781" max="1026" width="9.140625" style="35"/>
    <col min="1027" max="1027" width="4.85546875" style="35" customWidth="1"/>
    <col min="1028" max="1028" width="49.42578125" style="35" customWidth="1"/>
    <col min="1029" max="1030" width="10.28515625" style="35" customWidth="1"/>
    <col min="1031" max="1031" width="20.7109375" style="35" customWidth="1"/>
    <col min="1032" max="1032" width="8.140625" style="35" bestFit="1" customWidth="1"/>
    <col min="1033" max="1033" width="20.85546875" style="35" customWidth="1"/>
    <col min="1034" max="1034" width="8.140625" style="35" bestFit="1" customWidth="1"/>
    <col min="1035" max="1035" width="21" style="35" customWidth="1"/>
    <col min="1036" max="1036" width="13.5703125" style="35" customWidth="1"/>
    <col min="1037" max="1282" width="9.140625" style="35"/>
    <col min="1283" max="1283" width="4.85546875" style="35" customWidth="1"/>
    <col min="1284" max="1284" width="49.42578125" style="35" customWidth="1"/>
    <col min="1285" max="1286" width="10.28515625" style="35" customWidth="1"/>
    <col min="1287" max="1287" width="20.7109375" style="35" customWidth="1"/>
    <col min="1288" max="1288" width="8.140625" style="35" bestFit="1" customWidth="1"/>
    <col min="1289" max="1289" width="20.85546875" style="35" customWidth="1"/>
    <col min="1290" max="1290" width="8.140625" style="35" bestFit="1" customWidth="1"/>
    <col min="1291" max="1291" width="21" style="35" customWidth="1"/>
    <col min="1292" max="1292" width="13.5703125" style="35" customWidth="1"/>
    <col min="1293" max="1538" width="9.140625" style="35"/>
    <col min="1539" max="1539" width="4.85546875" style="35" customWidth="1"/>
    <col min="1540" max="1540" width="49.42578125" style="35" customWidth="1"/>
    <col min="1541" max="1542" width="10.28515625" style="35" customWidth="1"/>
    <col min="1543" max="1543" width="20.7109375" style="35" customWidth="1"/>
    <col min="1544" max="1544" width="8.140625" style="35" bestFit="1" customWidth="1"/>
    <col min="1545" max="1545" width="20.85546875" style="35" customWidth="1"/>
    <col min="1546" max="1546" width="8.140625" style="35" bestFit="1" customWidth="1"/>
    <col min="1547" max="1547" width="21" style="35" customWidth="1"/>
    <col min="1548" max="1548" width="13.5703125" style="35" customWidth="1"/>
    <col min="1549" max="1794" width="9.140625" style="35"/>
    <col min="1795" max="1795" width="4.85546875" style="35" customWidth="1"/>
    <col min="1796" max="1796" width="49.42578125" style="35" customWidth="1"/>
    <col min="1797" max="1798" width="10.28515625" style="35" customWidth="1"/>
    <col min="1799" max="1799" width="20.7109375" style="35" customWidth="1"/>
    <col min="1800" max="1800" width="8.140625" style="35" bestFit="1" customWidth="1"/>
    <col min="1801" max="1801" width="20.85546875" style="35" customWidth="1"/>
    <col min="1802" max="1802" width="8.140625" style="35" bestFit="1" customWidth="1"/>
    <col min="1803" max="1803" width="21" style="35" customWidth="1"/>
    <col min="1804" max="1804" width="13.5703125" style="35" customWidth="1"/>
    <col min="1805" max="2050" width="9.140625" style="35"/>
    <col min="2051" max="2051" width="4.85546875" style="35" customWidth="1"/>
    <col min="2052" max="2052" width="49.42578125" style="35" customWidth="1"/>
    <col min="2053" max="2054" width="10.28515625" style="35" customWidth="1"/>
    <col min="2055" max="2055" width="20.7109375" style="35" customWidth="1"/>
    <col min="2056" max="2056" width="8.140625" style="35" bestFit="1" customWidth="1"/>
    <col min="2057" max="2057" width="20.85546875" style="35" customWidth="1"/>
    <col min="2058" max="2058" width="8.140625" style="35" bestFit="1" customWidth="1"/>
    <col min="2059" max="2059" width="21" style="35" customWidth="1"/>
    <col min="2060" max="2060" width="13.5703125" style="35" customWidth="1"/>
    <col min="2061" max="2306" width="9.140625" style="35"/>
    <col min="2307" max="2307" width="4.85546875" style="35" customWidth="1"/>
    <col min="2308" max="2308" width="49.42578125" style="35" customWidth="1"/>
    <col min="2309" max="2310" width="10.28515625" style="35" customWidth="1"/>
    <col min="2311" max="2311" width="20.7109375" style="35" customWidth="1"/>
    <col min="2312" max="2312" width="8.140625" style="35" bestFit="1" customWidth="1"/>
    <col min="2313" max="2313" width="20.85546875" style="35" customWidth="1"/>
    <col min="2314" max="2314" width="8.140625" style="35" bestFit="1" customWidth="1"/>
    <col min="2315" max="2315" width="21" style="35" customWidth="1"/>
    <col min="2316" max="2316" width="13.5703125" style="35" customWidth="1"/>
    <col min="2317" max="2562" width="9.140625" style="35"/>
    <col min="2563" max="2563" width="4.85546875" style="35" customWidth="1"/>
    <col min="2564" max="2564" width="49.42578125" style="35" customWidth="1"/>
    <col min="2565" max="2566" width="10.28515625" style="35" customWidth="1"/>
    <col min="2567" max="2567" width="20.7109375" style="35" customWidth="1"/>
    <col min="2568" max="2568" width="8.140625" style="35" bestFit="1" customWidth="1"/>
    <col min="2569" max="2569" width="20.85546875" style="35" customWidth="1"/>
    <col min="2570" max="2570" width="8.140625" style="35" bestFit="1" customWidth="1"/>
    <col min="2571" max="2571" width="21" style="35" customWidth="1"/>
    <col min="2572" max="2572" width="13.5703125" style="35" customWidth="1"/>
    <col min="2573" max="2818" width="9.140625" style="35"/>
    <col min="2819" max="2819" width="4.85546875" style="35" customWidth="1"/>
    <col min="2820" max="2820" width="49.42578125" style="35" customWidth="1"/>
    <col min="2821" max="2822" width="10.28515625" style="35" customWidth="1"/>
    <col min="2823" max="2823" width="20.7109375" style="35" customWidth="1"/>
    <col min="2824" max="2824" width="8.140625" style="35" bestFit="1" customWidth="1"/>
    <col min="2825" max="2825" width="20.85546875" style="35" customWidth="1"/>
    <col min="2826" max="2826" width="8.140625" style="35" bestFit="1" customWidth="1"/>
    <col min="2827" max="2827" width="21" style="35" customWidth="1"/>
    <col min="2828" max="2828" width="13.5703125" style="35" customWidth="1"/>
    <col min="2829" max="3074" width="9.140625" style="35"/>
    <col min="3075" max="3075" width="4.85546875" style="35" customWidth="1"/>
    <col min="3076" max="3076" width="49.42578125" style="35" customWidth="1"/>
    <col min="3077" max="3078" width="10.28515625" style="35" customWidth="1"/>
    <col min="3079" max="3079" width="20.7109375" style="35" customWidth="1"/>
    <col min="3080" max="3080" width="8.140625" style="35" bestFit="1" customWidth="1"/>
    <col min="3081" max="3081" width="20.85546875" style="35" customWidth="1"/>
    <col min="3082" max="3082" width="8.140625" style="35" bestFit="1" customWidth="1"/>
    <col min="3083" max="3083" width="21" style="35" customWidth="1"/>
    <col min="3084" max="3084" width="13.5703125" style="35" customWidth="1"/>
    <col min="3085" max="3330" width="9.140625" style="35"/>
    <col min="3331" max="3331" width="4.85546875" style="35" customWidth="1"/>
    <col min="3332" max="3332" width="49.42578125" style="35" customWidth="1"/>
    <col min="3333" max="3334" width="10.28515625" style="35" customWidth="1"/>
    <col min="3335" max="3335" width="20.7109375" style="35" customWidth="1"/>
    <col min="3336" max="3336" width="8.140625" style="35" bestFit="1" customWidth="1"/>
    <col min="3337" max="3337" width="20.85546875" style="35" customWidth="1"/>
    <col min="3338" max="3338" width="8.140625" style="35" bestFit="1" customWidth="1"/>
    <col min="3339" max="3339" width="21" style="35" customWidth="1"/>
    <col min="3340" max="3340" width="13.5703125" style="35" customWidth="1"/>
    <col min="3341" max="3586" width="9.140625" style="35"/>
    <col min="3587" max="3587" width="4.85546875" style="35" customWidth="1"/>
    <col min="3588" max="3588" width="49.42578125" style="35" customWidth="1"/>
    <col min="3589" max="3590" width="10.28515625" style="35" customWidth="1"/>
    <col min="3591" max="3591" width="20.7109375" style="35" customWidth="1"/>
    <col min="3592" max="3592" width="8.140625" style="35" bestFit="1" customWidth="1"/>
    <col min="3593" max="3593" width="20.85546875" style="35" customWidth="1"/>
    <col min="3594" max="3594" width="8.140625" style="35" bestFit="1" customWidth="1"/>
    <col min="3595" max="3595" width="21" style="35" customWidth="1"/>
    <col min="3596" max="3596" width="13.5703125" style="35" customWidth="1"/>
    <col min="3597" max="3842" width="9.140625" style="35"/>
    <col min="3843" max="3843" width="4.85546875" style="35" customWidth="1"/>
    <col min="3844" max="3844" width="49.42578125" style="35" customWidth="1"/>
    <col min="3845" max="3846" width="10.28515625" style="35" customWidth="1"/>
    <col min="3847" max="3847" width="20.7109375" style="35" customWidth="1"/>
    <col min="3848" max="3848" width="8.140625" style="35" bestFit="1" customWidth="1"/>
    <col min="3849" max="3849" width="20.85546875" style="35" customWidth="1"/>
    <col min="3850" max="3850" width="8.140625" style="35" bestFit="1" customWidth="1"/>
    <col min="3851" max="3851" width="21" style="35" customWidth="1"/>
    <col min="3852" max="3852" width="13.5703125" style="35" customWidth="1"/>
    <col min="3853" max="4098" width="9.140625" style="35"/>
    <col min="4099" max="4099" width="4.85546875" style="35" customWidth="1"/>
    <col min="4100" max="4100" width="49.42578125" style="35" customWidth="1"/>
    <col min="4101" max="4102" width="10.28515625" style="35" customWidth="1"/>
    <col min="4103" max="4103" width="20.7109375" style="35" customWidth="1"/>
    <col min="4104" max="4104" width="8.140625" style="35" bestFit="1" customWidth="1"/>
    <col min="4105" max="4105" width="20.85546875" style="35" customWidth="1"/>
    <col min="4106" max="4106" width="8.140625" style="35" bestFit="1" customWidth="1"/>
    <col min="4107" max="4107" width="21" style="35" customWidth="1"/>
    <col min="4108" max="4108" width="13.5703125" style="35" customWidth="1"/>
    <col min="4109" max="4354" width="9.140625" style="35"/>
    <col min="4355" max="4355" width="4.85546875" style="35" customWidth="1"/>
    <col min="4356" max="4356" width="49.42578125" style="35" customWidth="1"/>
    <col min="4357" max="4358" width="10.28515625" style="35" customWidth="1"/>
    <col min="4359" max="4359" width="20.7109375" style="35" customWidth="1"/>
    <col min="4360" max="4360" width="8.140625" style="35" bestFit="1" customWidth="1"/>
    <col min="4361" max="4361" width="20.85546875" style="35" customWidth="1"/>
    <col min="4362" max="4362" width="8.140625" style="35" bestFit="1" customWidth="1"/>
    <col min="4363" max="4363" width="21" style="35" customWidth="1"/>
    <col min="4364" max="4364" width="13.5703125" style="35" customWidth="1"/>
    <col min="4365" max="4610" width="9.140625" style="35"/>
    <col min="4611" max="4611" width="4.85546875" style="35" customWidth="1"/>
    <col min="4612" max="4612" width="49.42578125" style="35" customWidth="1"/>
    <col min="4613" max="4614" width="10.28515625" style="35" customWidth="1"/>
    <col min="4615" max="4615" width="20.7109375" style="35" customWidth="1"/>
    <col min="4616" max="4616" width="8.140625" style="35" bestFit="1" customWidth="1"/>
    <col min="4617" max="4617" width="20.85546875" style="35" customWidth="1"/>
    <col min="4618" max="4618" width="8.140625" style="35" bestFit="1" customWidth="1"/>
    <col min="4619" max="4619" width="21" style="35" customWidth="1"/>
    <col min="4620" max="4620" width="13.5703125" style="35" customWidth="1"/>
    <col min="4621" max="4866" width="9.140625" style="35"/>
    <col min="4867" max="4867" width="4.85546875" style="35" customWidth="1"/>
    <col min="4868" max="4868" width="49.42578125" style="35" customWidth="1"/>
    <col min="4869" max="4870" width="10.28515625" style="35" customWidth="1"/>
    <col min="4871" max="4871" width="20.7109375" style="35" customWidth="1"/>
    <col min="4872" max="4872" width="8.140625" style="35" bestFit="1" customWidth="1"/>
    <col min="4873" max="4873" width="20.85546875" style="35" customWidth="1"/>
    <col min="4874" max="4874" width="8.140625" style="35" bestFit="1" customWidth="1"/>
    <col min="4875" max="4875" width="21" style="35" customWidth="1"/>
    <col min="4876" max="4876" width="13.5703125" style="35" customWidth="1"/>
    <col min="4877" max="5122" width="9.140625" style="35"/>
    <col min="5123" max="5123" width="4.85546875" style="35" customWidth="1"/>
    <col min="5124" max="5124" width="49.42578125" style="35" customWidth="1"/>
    <col min="5125" max="5126" width="10.28515625" style="35" customWidth="1"/>
    <col min="5127" max="5127" width="20.7109375" style="35" customWidth="1"/>
    <col min="5128" max="5128" width="8.140625" style="35" bestFit="1" customWidth="1"/>
    <col min="5129" max="5129" width="20.85546875" style="35" customWidth="1"/>
    <col min="5130" max="5130" width="8.140625" style="35" bestFit="1" customWidth="1"/>
    <col min="5131" max="5131" width="21" style="35" customWidth="1"/>
    <col min="5132" max="5132" width="13.5703125" style="35" customWidth="1"/>
    <col min="5133" max="5378" width="9.140625" style="35"/>
    <col min="5379" max="5379" width="4.85546875" style="35" customWidth="1"/>
    <col min="5380" max="5380" width="49.42578125" style="35" customWidth="1"/>
    <col min="5381" max="5382" width="10.28515625" style="35" customWidth="1"/>
    <col min="5383" max="5383" width="20.7109375" style="35" customWidth="1"/>
    <col min="5384" max="5384" width="8.140625" style="35" bestFit="1" customWidth="1"/>
    <col min="5385" max="5385" width="20.85546875" style="35" customWidth="1"/>
    <col min="5386" max="5386" width="8.140625" style="35" bestFit="1" customWidth="1"/>
    <col min="5387" max="5387" width="21" style="35" customWidth="1"/>
    <col min="5388" max="5388" width="13.5703125" style="35" customWidth="1"/>
    <col min="5389" max="5634" width="9.140625" style="35"/>
    <col min="5635" max="5635" width="4.85546875" style="35" customWidth="1"/>
    <col min="5636" max="5636" width="49.42578125" style="35" customWidth="1"/>
    <col min="5637" max="5638" width="10.28515625" style="35" customWidth="1"/>
    <col min="5639" max="5639" width="20.7109375" style="35" customWidth="1"/>
    <col min="5640" max="5640" width="8.140625" style="35" bestFit="1" customWidth="1"/>
    <col min="5641" max="5641" width="20.85546875" style="35" customWidth="1"/>
    <col min="5642" max="5642" width="8.140625" style="35" bestFit="1" customWidth="1"/>
    <col min="5643" max="5643" width="21" style="35" customWidth="1"/>
    <col min="5644" max="5644" width="13.5703125" style="35" customWidth="1"/>
    <col min="5645" max="5890" width="9.140625" style="35"/>
    <col min="5891" max="5891" width="4.85546875" style="35" customWidth="1"/>
    <col min="5892" max="5892" width="49.42578125" style="35" customWidth="1"/>
    <col min="5893" max="5894" width="10.28515625" style="35" customWidth="1"/>
    <col min="5895" max="5895" width="20.7109375" style="35" customWidth="1"/>
    <col min="5896" max="5896" width="8.140625" style="35" bestFit="1" customWidth="1"/>
    <col min="5897" max="5897" width="20.85546875" style="35" customWidth="1"/>
    <col min="5898" max="5898" width="8.140625" style="35" bestFit="1" customWidth="1"/>
    <col min="5899" max="5899" width="21" style="35" customWidth="1"/>
    <col min="5900" max="5900" width="13.5703125" style="35" customWidth="1"/>
    <col min="5901" max="6146" width="9.140625" style="35"/>
    <col min="6147" max="6147" width="4.85546875" style="35" customWidth="1"/>
    <col min="6148" max="6148" width="49.42578125" style="35" customWidth="1"/>
    <col min="6149" max="6150" width="10.28515625" style="35" customWidth="1"/>
    <col min="6151" max="6151" width="20.7109375" style="35" customWidth="1"/>
    <col min="6152" max="6152" width="8.140625" style="35" bestFit="1" customWidth="1"/>
    <col min="6153" max="6153" width="20.85546875" style="35" customWidth="1"/>
    <col min="6154" max="6154" width="8.140625" style="35" bestFit="1" customWidth="1"/>
    <col min="6155" max="6155" width="21" style="35" customWidth="1"/>
    <col min="6156" max="6156" width="13.5703125" style="35" customWidth="1"/>
    <col min="6157" max="6402" width="9.140625" style="35"/>
    <col min="6403" max="6403" width="4.85546875" style="35" customWidth="1"/>
    <col min="6404" max="6404" width="49.42578125" style="35" customWidth="1"/>
    <col min="6405" max="6406" width="10.28515625" style="35" customWidth="1"/>
    <col min="6407" max="6407" width="20.7109375" style="35" customWidth="1"/>
    <col min="6408" max="6408" width="8.140625" style="35" bestFit="1" customWidth="1"/>
    <col min="6409" max="6409" width="20.85546875" style="35" customWidth="1"/>
    <col min="6410" max="6410" width="8.140625" style="35" bestFit="1" customWidth="1"/>
    <col min="6411" max="6411" width="21" style="35" customWidth="1"/>
    <col min="6412" max="6412" width="13.5703125" style="35" customWidth="1"/>
    <col min="6413" max="6658" width="9.140625" style="35"/>
    <col min="6659" max="6659" width="4.85546875" style="35" customWidth="1"/>
    <col min="6660" max="6660" width="49.42578125" style="35" customWidth="1"/>
    <col min="6661" max="6662" width="10.28515625" style="35" customWidth="1"/>
    <col min="6663" max="6663" width="20.7109375" style="35" customWidth="1"/>
    <col min="6664" max="6664" width="8.140625" style="35" bestFit="1" customWidth="1"/>
    <col min="6665" max="6665" width="20.85546875" style="35" customWidth="1"/>
    <col min="6666" max="6666" width="8.140625" style="35" bestFit="1" customWidth="1"/>
    <col min="6667" max="6667" width="21" style="35" customWidth="1"/>
    <col min="6668" max="6668" width="13.5703125" style="35" customWidth="1"/>
    <col min="6669" max="6914" width="9.140625" style="35"/>
    <col min="6915" max="6915" width="4.85546875" style="35" customWidth="1"/>
    <col min="6916" max="6916" width="49.42578125" style="35" customWidth="1"/>
    <col min="6917" max="6918" width="10.28515625" style="35" customWidth="1"/>
    <col min="6919" max="6919" width="20.7109375" style="35" customWidth="1"/>
    <col min="6920" max="6920" width="8.140625" style="35" bestFit="1" customWidth="1"/>
    <col min="6921" max="6921" width="20.85546875" style="35" customWidth="1"/>
    <col min="6922" max="6922" width="8.140625" style="35" bestFit="1" customWidth="1"/>
    <col min="6923" max="6923" width="21" style="35" customWidth="1"/>
    <col min="6924" max="6924" width="13.5703125" style="35" customWidth="1"/>
    <col min="6925" max="7170" width="9.140625" style="35"/>
    <col min="7171" max="7171" width="4.85546875" style="35" customWidth="1"/>
    <col min="7172" max="7172" width="49.42578125" style="35" customWidth="1"/>
    <col min="7173" max="7174" width="10.28515625" style="35" customWidth="1"/>
    <col min="7175" max="7175" width="20.7109375" style="35" customWidth="1"/>
    <col min="7176" max="7176" width="8.140625" style="35" bestFit="1" customWidth="1"/>
    <col min="7177" max="7177" width="20.85546875" style="35" customWidth="1"/>
    <col min="7178" max="7178" width="8.140625" style="35" bestFit="1" customWidth="1"/>
    <col min="7179" max="7179" width="21" style="35" customWidth="1"/>
    <col min="7180" max="7180" width="13.5703125" style="35" customWidth="1"/>
    <col min="7181" max="7426" width="9.140625" style="35"/>
    <col min="7427" max="7427" width="4.85546875" style="35" customWidth="1"/>
    <col min="7428" max="7428" width="49.42578125" style="35" customWidth="1"/>
    <col min="7429" max="7430" width="10.28515625" style="35" customWidth="1"/>
    <col min="7431" max="7431" width="20.7109375" style="35" customWidth="1"/>
    <col min="7432" max="7432" width="8.140625" style="35" bestFit="1" customWidth="1"/>
    <col min="7433" max="7433" width="20.85546875" style="35" customWidth="1"/>
    <col min="7434" max="7434" width="8.140625" style="35" bestFit="1" customWidth="1"/>
    <col min="7435" max="7435" width="21" style="35" customWidth="1"/>
    <col min="7436" max="7436" width="13.5703125" style="35" customWidth="1"/>
    <col min="7437" max="7682" width="9.140625" style="35"/>
    <col min="7683" max="7683" width="4.85546875" style="35" customWidth="1"/>
    <col min="7684" max="7684" width="49.42578125" style="35" customWidth="1"/>
    <col min="7685" max="7686" width="10.28515625" style="35" customWidth="1"/>
    <col min="7687" max="7687" width="20.7109375" style="35" customWidth="1"/>
    <col min="7688" max="7688" width="8.140625" style="35" bestFit="1" customWidth="1"/>
    <col min="7689" max="7689" width="20.85546875" style="35" customWidth="1"/>
    <col min="7690" max="7690" width="8.140625" style="35" bestFit="1" customWidth="1"/>
    <col min="7691" max="7691" width="21" style="35" customWidth="1"/>
    <col min="7692" max="7692" width="13.5703125" style="35" customWidth="1"/>
    <col min="7693" max="7938" width="9.140625" style="35"/>
    <col min="7939" max="7939" width="4.85546875" style="35" customWidth="1"/>
    <col min="7940" max="7940" width="49.42578125" style="35" customWidth="1"/>
    <col min="7941" max="7942" width="10.28515625" style="35" customWidth="1"/>
    <col min="7943" max="7943" width="20.7109375" style="35" customWidth="1"/>
    <col min="7944" max="7944" width="8.140625" style="35" bestFit="1" customWidth="1"/>
    <col min="7945" max="7945" width="20.85546875" style="35" customWidth="1"/>
    <col min="7946" max="7946" width="8.140625" style="35" bestFit="1" customWidth="1"/>
    <col min="7947" max="7947" width="21" style="35" customWidth="1"/>
    <col min="7948" max="7948" width="13.5703125" style="35" customWidth="1"/>
    <col min="7949" max="8194" width="9.140625" style="35"/>
    <col min="8195" max="8195" width="4.85546875" style="35" customWidth="1"/>
    <col min="8196" max="8196" width="49.42578125" style="35" customWidth="1"/>
    <col min="8197" max="8198" width="10.28515625" style="35" customWidth="1"/>
    <col min="8199" max="8199" width="20.7109375" style="35" customWidth="1"/>
    <col min="8200" max="8200" width="8.140625" style="35" bestFit="1" customWidth="1"/>
    <col min="8201" max="8201" width="20.85546875" style="35" customWidth="1"/>
    <col min="8202" max="8202" width="8.140625" style="35" bestFit="1" customWidth="1"/>
    <col min="8203" max="8203" width="21" style="35" customWidth="1"/>
    <col min="8204" max="8204" width="13.5703125" style="35" customWidth="1"/>
    <col min="8205" max="8450" width="9.140625" style="35"/>
    <col min="8451" max="8451" width="4.85546875" style="35" customWidth="1"/>
    <col min="8452" max="8452" width="49.42578125" style="35" customWidth="1"/>
    <col min="8453" max="8454" width="10.28515625" style="35" customWidth="1"/>
    <col min="8455" max="8455" width="20.7109375" style="35" customWidth="1"/>
    <col min="8456" max="8456" width="8.140625" style="35" bestFit="1" customWidth="1"/>
    <col min="8457" max="8457" width="20.85546875" style="35" customWidth="1"/>
    <col min="8458" max="8458" width="8.140625" style="35" bestFit="1" customWidth="1"/>
    <col min="8459" max="8459" width="21" style="35" customWidth="1"/>
    <col min="8460" max="8460" width="13.5703125" style="35" customWidth="1"/>
    <col min="8461" max="8706" width="9.140625" style="35"/>
    <col min="8707" max="8707" width="4.85546875" style="35" customWidth="1"/>
    <col min="8708" max="8708" width="49.42578125" style="35" customWidth="1"/>
    <col min="8709" max="8710" width="10.28515625" style="35" customWidth="1"/>
    <col min="8711" max="8711" width="20.7109375" style="35" customWidth="1"/>
    <col min="8712" max="8712" width="8.140625" style="35" bestFit="1" customWidth="1"/>
    <col min="8713" max="8713" width="20.85546875" style="35" customWidth="1"/>
    <col min="8714" max="8714" width="8.140625" style="35" bestFit="1" customWidth="1"/>
    <col min="8715" max="8715" width="21" style="35" customWidth="1"/>
    <col min="8716" max="8716" width="13.5703125" style="35" customWidth="1"/>
    <col min="8717" max="8962" width="9.140625" style="35"/>
    <col min="8963" max="8963" width="4.85546875" style="35" customWidth="1"/>
    <col min="8964" max="8964" width="49.42578125" style="35" customWidth="1"/>
    <col min="8965" max="8966" width="10.28515625" style="35" customWidth="1"/>
    <col min="8967" max="8967" width="20.7109375" style="35" customWidth="1"/>
    <col min="8968" max="8968" width="8.140625" style="35" bestFit="1" customWidth="1"/>
    <col min="8969" max="8969" width="20.85546875" style="35" customWidth="1"/>
    <col min="8970" max="8970" width="8.140625" style="35" bestFit="1" customWidth="1"/>
    <col min="8971" max="8971" width="21" style="35" customWidth="1"/>
    <col min="8972" max="8972" width="13.5703125" style="35" customWidth="1"/>
    <col min="8973" max="9218" width="9.140625" style="35"/>
    <col min="9219" max="9219" width="4.85546875" style="35" customWidth="1"/>
    <col min="9220" max="9220" width="49.42578125" style="35" customWidth="1"/>
    <col min="9221" max="9222" width="10.28515625" style="35" customWidth="1"/>
    <col min="9223" max="9223" width="20.7109375" style="35" customWidth="1"/>
    <col min="9224" max="9224" width="8.140625" style="35" bestFit="1" customWidth="1"/>
    <col min="9225" max="9225" width="20.85546875" style="35" customWidth="1"/>
    <col min="9226" max="9226" width="8.140625" style="35" bestFit="1" customWidth="1"/>
    <col min="9227" max="9227" width="21" style="35" customWidth="1"/>
    <col min="9228" max="9228" width="13.5703125" style="35" customWidth="1"/>
    <col min="9229" max="9474" width="9.140625" style="35"/>
    <col min="9475" max="9475" width="4.85546875" style="35" customWidth="1"/>
    <col min="9476" max="9476" width="49.42578125" style="35" customWidth="1"/>
    <col min="9477" max="9478" width="10.28515625" style="35" customWidth="1"/>
    <col min="9479" max="9479" width="20.7109375" style="35" customWidth="1"/>
    <col min="9480" max="9480" width="8.140625" style="35" bestFit="1" customWidth="1"/>
    <col min="9481" max="9481" width="20.85546875" style="35" customWidth="1"/>
    <col min="9482" max="9482" width="8.140625" style="35" bestFit="1" customWidth="1"/>
    <col min="9483" max="9483" width="21" style="35" customWidth="1"/>
    <col min="9484" max="9484" width="13.5703125" style="35" customWidth="1"/>
    <col min="9485" max="9730" width="9.140625" style="35"/>
    <col min="9731" max="9731" width="4.85546875" style="35" customWidth="1"/>
    <col min="9732" max="9732" width="49.42578125" style="35" customWidth="1"/>
    <col min="9733" max="9734" width="10.28515625" style="35" customWidth="1"/>
    <col min="9735" max="9735" width="20.7109375" style="35" customWidth="1"/>
    <col min="9736" max="9736" width="8.140625" style="35" bestFit="1" customWidth="1"/>
    <col min="9737" max="9737" width="20.85546875" style="35" customWidth="1"/>
    <col min="9738" max="9738" width="8.140625" style="35" bestFit="1" customWidth="1"/>
    <col min="9739" max="9739" width="21" style="35" customWidth="1"/>
    <col min="9740" max="9740" width="13.5703125" style="35" customWidth="1"/>
    <col min="9741" max="9986" width="9.140625" style="35"/>
    <col min="9987" max="9987" width="4.85546875" style="35" customWidth="1"/>
    <col min="9988" max="9988" width="49.42578125" style="35" customWidth="1"/>
    <col min="9989" max="9990" width="10.28515625" style="35" customWidth="1"/>
    <col min="9991" max="9991" width="20.7109375" style="35" customWidth="1"/>
    <col min="9992" max="9992" width="8.140625" style="35" bestFit="1" customWidth="1"/>
    <col min="9993" max="9993" width="20.85546875" style="35" customWidth="1"/>
    <col min="9994" max="9994" width="8.140625" style="35" bestFit="1" customWidth="1"/>
    <col min="9995" max="9995" width="21" style="35" customWidth="1"/>
    <col min="9996" max="9996" width="13.5703125" style="35" customWidth="1"/>
    <col min="9997" max="10242" width="9.140625" style="35"/>
    <col min="10243" max="10243" width="4.85546875" style="35" customWidth="1"/>
    <col min="10244" max="10244" width="49.42578125" style="35" customWidth="1"/>
    <col min="10245" max="10246" width="10.28515625" style="35" customWidth="1"/>
    <col min="10247" max="10247" width="20.7109375" style="35" customWidth="1"/>
    <col min="10248" max="10248" width="8.140625" style="35" bestFit="1" customWidth="1"/>
    <col min="10249" max="10249" width="20.85546875" style="35" customWidth="1"/>
    <col min="10250" max="10250" width="8.140625" style="35" bestFit="1" customWidth="1"/>
    <col min="10251" max="10251" width="21" style="35" customWidth="1"/>
    <col min="10252" max="10252" width="13.5703125" style="35" customWidth="1"/>
    <col min="10253" max="10498" width="9.140625" style="35"/>
    <col min="10499" max="10499" width="4.85546875" style="35" customWidth="1"/>
    <col min="10500" max="10500" width="49.42578125" style="35" customWidth="1"/>
    <col min="10501" max="10502" width="10.28515625" style="35" customWidth="1"/>
    <col min="10503" max="10503" width="20.7109375" style="35" customWidth="1"/>
    <col min="10504" max="10504" width="8.140625" style="35" bestFit="1" customWidth="1"/>
    <col min="10505" max="10505" width="20.85546875" style="35" customWidth="1"/>
    <col min="10506" max="10506" width="8.140625" style="35" bestFit="1" customWidth="1"/>
    <col min="10507" max="10507" width="21" style="35" customWidth="1"/>
    <col min="10508" max="10508" width="13.5703125" style="35" customWidth="1"/>
    <col min="10509" max="10754" width="9.140625" style="35"/>
    <col min="10755" max="10755" width="4.85546875" style="35" customWidth="1"/>
    <col min="10756" max="10756" width="49.42578125" style="35" customWidth="1"/>
    <col min="10757" max="10758" width="10.28515625" style="35" customWidth="1"/>
    <col min="10759" max="10759" width="20.7109375" style="35" customWidth="1"/>
    <col min="10760" max="10760" width="8.140625" style="35" bestFit="1" customWidth="1"/>
    <col min="10761" max="10761" width="20.85546875" style="35" customWidth="1"/>
    <col min="10762" max="10762" width="8.140625" style="35" bestFit="1" customWidth="1"/>
    <col min="10763" max="10763" width="21" style="35" customWidth="1"/>
    <col min="10764" max="10764" width="13.5703125" style="35" customWidth="1"/>
    <col min="10765" max="11010" width="9.140625" style="35"/>
    <col min="11011" max="11011" width="4.85546875" style="35" customWidth="1"/>
    <col min="11012" max="11012" width="49.42578125" style="35" customWidth="1"/>
    <col min="11013" max="11014" width="10.28515625" style="35" customWidth="1"/>
    <col min="11015" max="11015" width="20.7109375" style="35" customWidth="1"/>
    <col min="11016" max="11016" width="8.140625" style="35" bestFit="1" customWidth="1"/>
    <col min="11017" max="11017" width="20.85546875" style="35" customWidth="1"/>
    <col min="11018" max="11018" width="8.140625" style="35" bestFit="1" customWidth="1"/>
    <col min="11019" max="11019" width="21" style="35" customWidth="1"/>
    <col min="11020" max="11020" width="13.5703125" style="35" customWidth="1"/>
    <col min="11021" max="11266" width="9.140625" style="35"/>
    <col min="11267" max="11267" width="4.85546875" style="35" customWidth="1"/>
    <col min="11268" max="11268" width="49.42578125" style="35" customWidth="1"/>
    <col min="11269" max="11270" width="10.28515625" style="35" customWidth="1"/>
    <col min="11271" max="11271" width="20.7109375" style="35" customWidth="1"/>
    <col min="11272" max="11272" width="8.140625" style="35" bestFit="1" customWidth="1"/>
    <col min="11273" max="11273" width="20.85546875" style="35" customWidth="1"/>
    <col min="11274" max="11274" width="8.140625" style="35" bestFit="1" customWidth="1"/>
    <col min="11275" max="11275" width="21" style="35" customWidth="1"/>
    <col min="11276" max="11276" width="13.5703125" style="35" customWidth="1"/>
    <col min="11277" max="11522" width="9.140625" style="35"/>
    <col min="11523" max="11523" width="4.85546875" style="35" customWidth="1"/>
    <col min="11524" max="11524" width="49.42578125" style="35" customWidth="1"/>
    <col min="11525" max="11526" width="10.28515625" style="35" customWidth="1"/>
    <col min="11527" max="11527" width="20.7109375" style="35" customWidth="1"/>
    <col min="11528" max="11528" width="8.140625" style="35" bestFit="1" customWidth="1"/>
    <col min="11529" max="11529" width="20.85546875" style="35" customWidth="1"/>
    <col min="11530" max="11530" width="8.140625" style="35" bestFit="1" customWidth="1"/>
    <col min="11531" max="11531" width="21" style="35" customWidth="1"/>
    <col min="11532" max="11532" width="13.5703125" style="35" customWidth="1"/>
    <col min="11533" max="11778" width="9.140625" style="35"/>
    <col min="11779" max="11779" width="4.85546875" style="35" customWidth="1"/>
    <col min="11780" max="11780" width="49.42578125" style="35" customWidth="1"/>
    <col min="11781" max="11782" width="10.28515625" style="35" customWidth="1"/>
    <col min="11783" max="11783" width="20.7109375" style="35" customWidth="1"/>
    <col min="11784" max="11784" width="8.140625" style="35" bestFit="1" customWidth="1"/>
    <col min="11785" max="11785" width="20.85546875" style="35" customWidth="1"/>
    <col min="11786" max="11786" width="8.140625" style="35" bestFit="1" customWidth="1"/>
    <col min="11787" max="11787" width="21" style="35" customWidth="1"/>
    <col min="11788" max="11788" width="13.5703125" style="35" customWidth="1"/>
    <col min="11789" max="12034" width="9.140625" style="35"/>
    <col min="12035" max="12035" width="4.85546875" style="35" customWidth="1"/>
    <col min="12036" max="12036" width="49.42578125" style="35" customWidth="1"/>
    <col min="12037" max="12038" width="10.28515625" style="35" customWidth="1"/>
    <col min="12039" max="12039" width="20.7109375" style="35" customWidth="1"/>
    <col min="12040" max="12040" width="8.140625" style="35" bestFit="1" customWidth="1"/>
    <col min="12041" max="12041" width="20.85546875" style="35" customWidth="1"/>
    <col min="12042" max="12042" width="8.140625" style="35" bestFit="1" customWidth="1"/>
    <col min="12043" max="12043" width="21" style="35" customWidth="1"/>
    <col min="12044" max="12044" width="13.5703125" style="35" customWidth="1"/>
    <col min="12045" max="12290" width="9.140625" style="35"/>
    <col min="12291" max="12291" width="4.85546875" style="35" customWidth="1"/>
    <col min="12292" max="12292" width="49.42578125" style="35" customWidth="1"/>
    <col min="12293" max="12294" width="10.28515625" style="35" customWidth="1"/>
    <col min="12295" max="12295" width="20.7109375" style="35" customWidth="1"/>
    <col min="12296" max="12296" width="8.140625" style="35" bestFit="1" customWidth="1"/>
    <col min="12297" max="12297" width="20.85546875" style="35" customWidth="1"/>
    <col min="12298" max="12298" width="8.140625" style="35" bestFit="1" customWidth="1"/>
    <col min="12299" max="12299" width="21" style="35" customWidth="1"/>
    <col min="12300" max="12300" width="13.5703125" style="35" customWidth="1"/>
    <col min="12301" max="12546" width="9.140625" style="35"/>
    <col min="12547" max="12547" width="4.85546875" style="35" customWidth="1"/>
    <col min="12548" max="12548" width="49.42578125" style="35" customWidth="1"/>
    <col min="12549" max="12550" width="10.28515625" style="35" customWidth="1"/>
    <col min="12551" max="12551" width="20.7109375" style="35" customWidth="1"/>
    <col min="12552" max="12552" width="8.140625" style="35" bestFit="1" customWidth="1"/>
    <col min="12553" max="12553" width="20.85546875" style="35" customWidth="1"/>
    <col min="12554" max="12554" width="8.140625" style="35" bestFit="1" customWidth="1"/>
    <col min="12555" max="12555" width="21" style="35" customWidth="1"/>
    <col min="12556" max="12556" width="13.5703125" style="35" customWidth="1"/>
    <col min="12557" max="12802" width="9.140625" style="35"/>
    <col min="12803" max="12803" width="4.85546875" style="35" customWidth="1"/>
    <col min="12804" max="12804" width="49.42578125" style="35" customWidth="1"/>
    <col min="12805" max="12806" width="10.28515625" style="35" customWidth="1"/>
    <col min="12807" max="12807" width="20.7109375" style="35" customWidth="1"/>
    <col min="12808" max="12808" width="8.140625" style="35" bestFit="1" customWidth="1"/>
    <col min="12809" max="12809" width="20.85546875" style="35" customWidth="1"/>
    <col min="12810" max="12810" width="8.140625" style="35" bestFit="1" customWidth="1"/>
    <col min="12811" max="12811" width="21" style="35" customWidth="1"/>
    <col min="12812" max="12812" width="13.5703125" style="35" customWidth="1"/>
    <col min="12813" max="13058" width="9.140625" style="35"/>
    <col min="13059" max="13059" width="4.85546875" style="35" customWidth="1"/>
    <col min="13060" max="13060" width="49.42578125" style="35" customWidth="1"/>
    <col min="13061" max="13062" width="10.28515625" style="35" customWidth="1"/>
    <col min="13063" max="13063" width="20.7109375" style="35" customWidth="1"/>
    <col min="13064" max="13064" width="8.140625" style="35" bestFit="1" customWidth="1"/>
    <col min="13065" max="13065" width="20.85546875" style="35" customWidth="1"/>
    <col min="13066" max="13066" width="8.140625" style="35" bestFit="1" customWidth="1"/>
    <col min="13067" max="13067" width="21" style="35" customWidth="1"/>
    <col min="13068" max="13068" width="13.5703125" style="35" customWidth="1"/>
    <col min="13069" max="13314" width="9.140625" style="35"/>
    <col min="13315" max="13315" width="4.85546875" style="35" customWidth="1"/>
    <col min="13316" max="13316" width="49.42578125" style="35" customWidth="1"/>
    <col min="13317" max="13318" width="10.28515625" style="35" customWidth="1"/>
    <col min="13319" max="13319" width="20.7109375" style="35" customWidth="1"/>
    <col min="13320" max="13320" width="8.140625" style="35" bestFit="1" customWidth="1"/>
    <col min="13321" max="13321" width="20.85546875" style="35" customWidth="1"/>
    <col min="13322" max="13322" width="8.140625" style="35" bestFit="1" customWidth="1"/>
    <col min="13323" max="13323" width="21" style="35" customWidth="1"/>
    <col min="13324" max="13324" width="13.5703125" style="35" customWidth="1"/>
    <col min="13325" max="13570" width="9.140625" style="35"/>
    <col min="13571" max="13571" width="4.85546875" style="35" customWidth="1"/>
    <col min="13572" max="13572" width="49.42578125" style="35" customWidth="1"/>
    <col min="13573" max="13574" width="10.28515625" style="35" customWidth="1"/>
    <col min="13575" max="13575" width="20.7109375" style="35" customWidth="1"/>
    <col min="13576" max="13576" width="8.140625" style="35" bestFit="1" customWidth="1"/>
    <col min="13577" max="13577" width="20.85546875" style="35" customWidth="1"/>
    <col min="13578" max="13578" width="8.140625" style="35" bestFit="1" customWidth="1"/>
    <col min="13579" max="13579" width="21" style="35" customWidth="1"/>
    <col min="13580" max="13580" width="13.5703125" style="35" customWidth="1"/>
    <col min="13581" max="13826" width="9.140625" style="35"/>
    <col min="13827" max="13827" width="4.85546875" style="35" customWidth="1"/>
    <col min="13828" max="13828" width="49.42578125" style="35" customWidth="1"/>
    <col min="13829" max="13830" width="10.28515625" style="35" customWidth="1"/>
    <col min="13831" max="13831" width="20.7109375" style="35" customWidth="1"/>
    <col min="13832" max="13832" width="8.140625" style="35" bestFit="1" customWidth="1"/>
    <col min="13833" max="13833" width="20.85546875" style="35" customWidth="1"/>
    <col min="13834" max="13834" width="8.140625" style="35" bestFit="1" customWidth="1"/>
    <col min="13835" max="13835" width="21" style="35" customWidth="1"/>
    <col min="13836" max="13836" width="13.5703125" style="35" customWidth="1"/>
    <col min="13837" max="14082" width="9.140625" style="35"/>
    <col min="14083" max="14083" width="4.85546875" style="35" customWidth="1"/>
    <col min="14084" max="14084" width="49.42578125" style="35" customWidth="1"/>
    <col min="14085" max="14086" width="10.28515625" style="35" customWidth="1"/>
    <col min="14087" max="14087" width="20.7109375" style="35" customWidth="1"/>
    <col min="14088" max="14088" width="8.140625" style="35" bestFit="1" customWidth="1"/>
    <col min="14089" max="14089" width="20.85546875" style="35" customWidth="1"/>
    <col min="14090" max="14090" width="8.140625" style="35" bestFit="1" customWidth="1"/>
    <col min="14091" max="14091" width="21" style="35" customWidth="1"/>
    <col min="14092" max="14092" width="13.5703125" style="35" customWidth="1"/>
    <col min="14093" max="14338" width="9.140625" style="35"/>
    <col min="14339" max="14339" width="4.85546875" style="35" customWidth="1"/>
    <col min="14340" max="14340" width="49.42578125" style="35" customWidth="1"/>
    <col min="14341" max="14342" width="10.28515625" style="35" customWidth="1"/>
    <col min="14343" max="14343" width="20.7109375" style="35" customWidth="1"/>
    <col min="14344" max="14344" width="8.140625" style="35" bestFit="1" customWidth="1"/>
    <col min="14345" max="14345" width="20.85546875" style="35" customWidth="1"/>
    <col min="14346" max="14346" width="8.140625" style="35" bestFit="1" customWidth="1"/>
    <col min="14347" max="14347" width="21" style="35" customWidth="1"/>
    <col min="14348" max="14348" width="13.5703125" style="35" customWidth="1"/>
    <col min="14349" max="14594" width="9.140625" style="35"/>
    <col min="14595" max="14595" width="4.85546875" style="35" customWidth="1"/>
    <col min="14596" max="14596" width="49.42578125" style="35" customWidth="1"/>
    <col min="14597" max="14598" width="10.28515625" style="35" customWidth="1"/>
    <col min="14599" max="14599" width="20.7109375" style="35" customWidth="1"/>
    <col min="14600" max="14600" width="8.140625" style="35" bestFit="1" customWidth="1"/>
    <col min="14601" max="14601" width="20.85546875" style="35" customWidth="1"/>
    <col min="14602" max="14602" width="8.140625" style="35" bestFit="1" customWidth="1"/>
    <col min="14603" max="14603" width="21" style="35" customWidth="1"/>
    <col min="14604" max="14604" width="13.5703125" style="35" customWidth="1"/>
    <col min="14605" max="14850" width="9.140625" style="35"/>
    <col min="14851" max="14851" width="4.85546875" style="35" customWidth="1"/>
    <col min="14852" max="14852" width="49.42578125" style="35" customWidth="1"/>
    <col min="14853" max="14854" width="10.28515625" style="35" customWidth="1"/>
    <col min="14855" max="14855" width="20.7109375" style="35" customWidth="1"/>
    <col min="14856" max="14856" width="8.140625" style="35" bestFit="1" customWidth="1"/>
    <col min="14857" max="14857" width="20.85546875" style="35" customWidth="1"/>
    <col min="14858" max="14858" width="8.140625" style="35" bestFit="1" customWidth="1"/>
    <col min="14859" max="14859" width="21" style="35" customWidth="1"/>
    <col min="14860" max="14860" width="13.5703125" style="35" customWidth="1"/>
    <col min="14861" max="15106" width="9.140625" style="35"/>
    <col min="15107" max="15107" width="4.85546875" style="35" customWidth="1"/>
    <col min="15108" max="15108" width="49.42578125" style="35" customWidth="1"/>
    <col min="15109" max="15110" width="10.28515625" style="35" customWidth="1"/>
    <col min="15111" max="15111" width="20.7109375" style="35" customWidth="1"/>
    <col min="15112" max="15112" width="8.140625" style="35" bestFit="1" customWidth="1"/>
    <col min="15113" max="15113" width="20.85546875" style="35" customWidth="1"/>
    <col min="15114" max="15114" width="8.140625" style="35" bestFit="1" customWidth="1"/>
    <col min="15115" max="15115" width="21" style="35" customWidth="1"/>
    <col min="15116" max="15116" width="13.5703125" style="35" customWidth="1"/>
    <col min="15117" max="15362" width="9.140625" style="35"/>
    <col min="15363" max="15363" width="4.85546875" style="35" customWidth="1"/>
    <col min="15364" max="15364" width="49.42578125" style="35" customWidth="1"/>
    <col min="15365" max="15366" width="10.28515625" style="35" customWidth="1"/>
    <col min="15367" max="15367" width="20.7109375" style="35" customWidth="1"/>
    <col min="15368" max="15368" width="8.140625" style="35" bestFit="1" customWidth="1"/>
    <col min="15369" max="15369" width="20.85546875" style="35" customWidth="1"/>
    <col min="15370" max="15370" width="8.140625" style="35" bestFit="1" customWidth="1"/>
    <col min="15371" max="15371" width="21" style="35" customWidth="1"/>
    <col min="15372" max="15372" width="13.5703125" style="35" customWidth="1"/>
    <col min="15373" max="15618" width="9.140625" style="35"/>
    <col min="15619" max="15619" width="4.85546875" style="35" customWidth="1"/>
    <col min="15620" max="15620" width="49.42578125" style="35" customWidth="1"/>
    <col min="15621" max="15622" width="10.28515625" style="35" customWidth="1"/>
    <col min="15623" max="15623" width="20.7109375" style="35" customWidth="1"/>
    <col min="15624" max="15624" width="8.140625" style="35" bestFit="1" customWidth="1"/>
    <col min="15625" max="15625" width="20.85546875" style="35" customWidth="1"/>
    <col min="15626" max="15626" width="8.140625" style="35" bestFit="1" customWidth="1"/>
    <col min="15627" max="15627" width="21" style="35" customWidth="1"/>
    <col min="15628" max="15628" width="13.5703125" style="35" customWidth="1"/>
    <col min="15629" max="15874" width="9.140625" style="35"/>
    <col min="15875" max="15875" width="4.85546875" style="35" customWidth="1"/>
    <col min="15876" max="15876" width="49.42578125" style="35" customWidth="1"/>
    <col min="15877" max="15878" width="10.28515625" style="35" customWidth="1"/>
    <col min="15879" max="15879" width="20.7109375" style="35" customWidth="1"/>
    <col min="15880" max="15880" width="8.140625" style="35" bestFit="1" customWidth="1"/>
    <col min="15881" max="15881" width="20.85546875" style="35" customWidth="1"/>
    <col min="15882" max="15882" width="8.140625" style="35" bestFit="1" customWidth="1"/>
    <col min="15883" max="15883" width="21" style="35" customWidth="1"/>
    <col min="15884" max="15884" width="13.5703125" style="35" customWidth="1"/>
    <col min="15885" max="16130" width="9.140625" style="35"/>
    <col min="16131" max="16131" width="4.85546875" style="35" customWidth="1"/>
    <col min="16132" max="16132" width="49.42578125" style="35" customWidth="1"/>
    <col min="16133" max="16134" width="10.28515625" style="35" customWidth="1"/>
    <col min="16135" max="16135" width="20.7109375" style="35" customWidth="1"/>
    <col min="16136" max="16136" width="8.140625" style="35" bestFit="1" customWidth="1"/>
    <col min="16137" max="16137" width="20.85546875" style="35" customWidth="1"/>
    <col min="16138" max="16138" width="8.140625" style="35" bestFit="1" customWidth="1"/>
    <col min="16139" max="16139" width="21" style="35" customWidth="1"/>
    <col min="16140" max="16140" width="13.5703125" style="35" customWidth="1"/>
    <col min="16141" max="16384" width="9.140625" style="35"/>
  </cols>
  <sheetData>
    <row r="1" spans="1:15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5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5" s="6" customFormat="1" ht="33.75" customHeight="1" thickBot="1" x14ac:dyDescent="0.35">
      <c r="A3" s="4"/>
      <c r="B3" s="185" t="s">
        <v>123</v>
      </c>
      <c r="C3" s="185"/>
      <c r="D3" s="185"/>
      <c r="E3" s="185"/>
      <c r="F3" s="185"/>
      <c r="G3" s="185"/>
      <c r="H3" s="185"/>
      <c r="I3" s="185"/>
      <c r="J3" s="122"/>
      <c r="K3" s="122"/>
      <c r="L3" s="123"/>
      <c r="M3" s="123"/>
      <c r="N3" s="122"/>
      <c r="O3" s="123"/>
    </row>
    <row r="4" spans="1:15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</row>
    <row r="5" spans="1:15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5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5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5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5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3159.3500000000004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5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5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5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1912.9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5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5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1246.45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5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71.77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71.77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29624.712109999997</v>
      </c>
      <c r="G22" s="116"/>
      <c r="H22" s="116"/>
      <c r="I22" s="51">
        <f>SUM(I25:I30)</f>
        <v>20117.599999999999</v>
      </c>
      <c r="J22" s="51"/>
      <c r="K22" s="116"/>
      <c r="L22" s="51">
        <f>SUM(L25:L30)</f>
        <v>42899.6</v>
      </c>
      <c r="M22" s="51">
        <f>J22-G22</f>
        <v>0</v>
      </c>
      <c r="N22" s="116"/>
      <c r="O22" s="51">
        <f t="shared" si="1"/>
        <v>22782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29161.729999999996</v>
      </c>
      <c r="G25" s="52"/>
      <c r="H25" s="52"/>
      <c r="I25" s="52">
        <v>19417.599999999999</v>
      </c>
      <c r="J25" s="52"/>
      <c r="K25" s="52"/>
      <c r="L25" s="52">
        <v>40736</v>
      </c>
      <c r="M25" s="52">
        <f t="shared" ref="M25:M31" si="2">J25-G25</f>
        <v>0</v>
      </c>
      <c r="N25" s="52"/>
      <c r="O25" s="52">
        <f t="shared" ref="O25:O30" si="3">L25-I25</f>
        <v>21318.400000000001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462.98211000000003</v>
      </c>
      <c r="G26" s="52"/>
      <c r="H26" s="52"/>
      <c r="I26" s="52">
        <v>700</v>
      </c>
      <c r="J26" s="52"/>
      <c r="K26" s="52"/>
      <c r="L26" s="52">
        <v>2163.6</v>
      </c>
      <c r="M26" s="52">
        <f t="shared" si="2"/>
        <v>0</v>
      </c>
      <c r="N26" s="52"/>
      <c r="O26" s="52">
        <f t="shared" si="3"/>
        <v>1463.6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684.54</v>
      </c>
      <c r="G31" s="116"/>
      <c r="H31" s="116"/>
      <c r="I31" s="51">
        <f>SUM(I34:I36)</f>
        <v>2500.5</v>
      </c>
      <c r="J31" s="51"/>
      <c r="K31" s="116"/>
      <c r="L31" s="51">
        <f>SUM(L34:L36)</f>
        <v>2500.5</v>
      </c>
      <c r="M31" s="51">
        <f t="shared" si="2"/>
        <v>0</v>
      </c>
      <c r="N31" s="116"/>
      <c r="O31" s="51">
        <f t="shared" ref="O31" si="4">L31-I31</f>
        <v>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684.54</v>
      </c>
      <c r="G34" s="52"/>
      <c r="H34" s="52"/>
      <c r="I34" s="52">
        <v>2500.5</v>
      </c>
      <c r="J34" s="52"/>
      <c r="K34" s="52"/>
      <c r="L34" s="52">
        <v>2500.5</v>
      </c>
      <c r="M34" s="52">
        <f>J34-G34</f>
        <v>0</v>
      </c>
      <c r="N34" s="52"/>
      <c r="O34" s="52">
        <f t="shared" ref="O34:O36" si="5">L34-I34</f>
        <v>0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500</v>
      </c>
      <c r="G37" s="116"/>
      <c r="H37" s="116"/>
      <c r="I37" s="51">
        <f>SUM(I40:I42)</f>
        <v>30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720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500</v>
      </c>
      <c r="G40" s="52"/>
      <c r="H40" s="52"/>
      <c r="I40" s="52">
        <v>30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720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5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81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250.54</v>
      </c>
      <c r="G55" s="116"/>
      <c r="H55" s="116"/>
      <c r="I55" s="51">
        <f>SUM(I58:I60)</f>
        <v>961.3</v>
      </c>
      <c r="J55" s="51"/>
      <c r="K55" s="116"/>
      <c r="L55" s="51">
        <f>SUM(L58:L60)</f>
        <v>796.26480000000004</v>
      </c>
      <c r="M55" s="51">
        <f t="shared" si="9"/>
        <v>0</v>
      </c>
      <c r="N55" s="116"/>
      <c r="O55" s="51">
        <f t="shared" ref="O55" si="11">L55-I55</f>
        <v>-165.03519999999992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>
        <v>8.1</v>
      </c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2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221.44</v>
      </c>
      <c r="G59" s="52"/>
      <c r="H59" s="52"/>
      <c r="I59" s="52">
        <v>763.3</v>
      </c>
      <c r="J59" s="52"/>
      <c r="K59" s="52"/>
      <c r="L59" s="52">
        <v>763.26480000000004</v>
      </c>
      <c r="M59" s="52">
        <f>J59-G59</f>
        <v>0</v>
      </c>
      <c r="N59" s="52"/>
      <c r="O59" s="52">
        <f t="shared" si="12"/>
        <v>-3.5199999999917964E-2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21</v>
      </c>
      <c r="G60" s="52"/>
      <c r="H60" s="52"/>
      <c r="I60" s="52">
        <v>198</v>
      </c>
      <c r="J60" s="52"/>
      <c r="K60" s="52"/>
      <c r="L60" s="52">
        <v>33</v>
      </c>
      <c r="M60" s="52">
        <f>J60-G60</f>
        <v>0</v>
      </c>
      <c r="N60" s="52"/>
      <c r="O60" s="52">
        <f t="shared" si="12"/>
        <v>-165</v>
      </c>
    </row>
  </sheetData>
  <mergeCells count="7">
    <mergeCell ref="L2:O2"/>
    <mergeCell ref="G7:I7"/>
    <mergeCell ref="J7:L7"/>
    <mergeCell ref="M7:O7"/>
    <mergeCell ref="B3:I3"/>
    <mergeCell ref="A5:O5"/>
    <mergeCell ref="D7:F7"/>
  </mergeCells>
  <conditionalFormatting sqref="B47:B54">
    <cfRule type="cellIs" dxfId="13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6"/>
  <sheetViews>
    <sheetView topLeftCell="A7" zoomScaleNormal="100" workbookViewId="0">
      <pane xSplit="3" ySplit="3" topLeftCell="J52" activePane="bottomRight" state="frozen"/>
      <selection activeCell="A7" sqref="A7"/>
      <selection pane="topRight" activeCell="D7" sqref="D7"/>
      <selection pane="bottomLeft" activeCell="A10" sqref="A10"/>
      <selection pane="bottomRight" activeCell="L73" sqref="L73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9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50.25" customHeight="1" thickBot="1" x14ac:dyDescent="0.35">
      <c r="A3" s="4"/>
      <c r="B3" s="185" t="s">
        <v>122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7397.2800000000007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3821.88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3575.4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175.59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175.59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71025.2</v>
      </c>
      <c r="G22" s="116"/>
      <c r="H22" s="116"/>
      <c r="I22" s="51">
        <f>SUM(I25:I30)</f>
        <v>40858.1</v>
      </c>
      <c r="J22" s="51"/>
      <c r="K22" s="116"/>
      <c r="L22" s="51">
        <f>SUM(L25:L30)</f>
        <v>55524.899999999994</v>
      </c>
      <c r="M22" s="51">
        <f>J22-G22</f>
        <v>0</v>
      </c>
      <c r="N22" s="116"/>
      <c r="O22" s="51">
        <f t="shared" si="1"/>
        <v>14666.799999999996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70223</v>
      </c>
      <c r="G25" s="52"/>
      <c r="H25" s="52"/>
      <c r="I25" s="52">
        <v>40108.1</v>
      </c>
      <c r="J25" s="52"/>
      <c r="K25" s="52"/>
      <c r="L25" s="52">
        <v>51683.7</v>
      </c>
      <c r="M25" s="52">
        <f t="shared" ref="M25:M31" si="2">J25-G25</f>
        <v>0</v>
      </c>
      <c r="N25" s="52"/>
      <c r="O25" s="52">
        <f t="shared" ref="O25:O30" si="3">L25-I25</f>
        <v>11575.599999999999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802.2</v>
      </c>
      <c r="G26" s="52"/>
      <c r="H26" s="52"/>
      <c r="I26" s="52">
        <v>750</v>
      </c>
      <c r="J26" s="52"/>
      <c r="K26" s="52"/>
      <c r="L26" s="52">
        <v>3841.2</v>
      </c>
      <c r="M26" s="52">
        <f t="shared" si="2"/>
        <v>0</v>
      </c>
      <c r="N26" s="52"/>
      <c r="O26" s="52">
        <f t="shared" si="3"/>
        <v>3091.2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4907.7</v>
      </c>
      <c r="G31" s="116"/>
      <c r="H31" s="116"/>
      <c r="I31" s="51">
        <f>SUM(I34:I36)</f>
        <v>3483.3</v>
      </c>
      <c r="J31" s="51"/>
      <c r="K31" s="116"/>
      <c r="L31" s="51">
        <f>SUM(L34:L36)</f>
        <v>4500</v>
      </c>
      <c r="M31" s="51">
        <f t="shared" si="2"/>
        <v>0</v>
      </c>
      <c r="N31" s="116"/>
      <c r="O31" s="51">
        <f t="shared" ref="O31" si="4">L31-I31</f>
        <v>1016.6999999999998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4907.7</v>
      </c>
      <c r="G34" s="52"/>
      <c r="H34" s="52"/>
      <c r="I34" s="52">
        <v>3483.3</v>
      </c>
      <c r="J34" s="52"/>
      <c r="K34" s="52"/>
      <c r="L34" s="52">
        <v>4500</v>
      </c>
      <c r="M34" s="52">
        <f>J34-G34</f>
        <v>0</v>
      </c>
      <c r="N34" s="52"/>
      <c r="O34" s="52">
        <f t="shared" ref="O34:O36" si="5">L34-I34</f>
        <v>1016.6999999999998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220</v>
      </c>
      <c r="G37" s="116"/>
      <c r="H37" s="116"/>
      <c r="I37" s="51">
        <f>SUM(I40:I42)</f>
        <v>185</v>
      </c>
      <c r="J37" s="51"/>
      <c r="K37" s="116"/>
      <c r="L37" s="51">
        <f>SUM(L40:L42)</f>
        <v>2000</v>
      </c>
      <c r="M37" s="51">
        <f>J37-G37</f>
        <v>0</v>
      </c>
      <c r="N37" s="116"/>
      <c r="O37" s="51">
        <f t="shared" ref="O37" si="6">L37-I37</f>
        <v>1815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220</v>
      </c>
      <c r="G40" s="52"/>
      <c r="H40" s="52"/>
      <c r="I40" s="52">
        <v>185</v>
      </c>
      <c r="J40" s="52"/>
      <c r="K40" s="52"/>
      <c r="L40" s="52">
        <v>2000</v>
      </c>
      <c r="M40" s="52">
        <f>J40-G40</f>
        <v>0</v>
      </c>
      <c r="N40" s="52"/>
      <c r="O40" s="52">
        <f t="shared" ref="O40:O43" si="7">L40-I40</f>
        <v>1815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62</v>
      </c>
      <c r="C43" s="22">
        <v>4237</v>
      </c>
      <c r="D43" s="116"/>
      <c r="E43" s="116"/>
      <c r="F43" s="51">
        <f>SUM(F46:F48)</f>
        <v>0</v>
      </c>
      <c r="G43" s="116"/>
      <c r="H43" s="116"/>
      <c r="I43" s="51">
        <f>SUM(I46:I48)</f>
        <v>0</v>
      </c>
      <c r="J43" s="51"/>
      <c r="K43" s="116"/>
      <c r="L43" s="51">
        <f>SUM(L46:L48)</f>
        <v>0</v>
      </c>
      <c r="M43" s="51">
        <f>J43-G43</f>
        <v>0</v>
      </c>
      <c r="N43" s="116"/>
      <c r="O43" s="51">
        <f t="shared" si="7"/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25">
        <v>1</v>
      </c>
      <c r="B46" s="31" t="s">
        <v>63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>J46-G46</f>
        <v>0</v>
      </c>
      <c r="N46" s="52"/>
      <c r="O46" s="52">
        <f t="shared" ref="O46:O48" si="8">L46-I46</f>
        <v>0</v>
      </c>
    </row>
    <row r="47" spans="1:15" s="29" customFormat="1" x14ac:dyDescent="0.25">
      <c r="A47" s="25">
        <v>2</v>
      </c>
      <c r="B47" s="31" t="s">
        <v>64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>J47-G47</f>
        <v>0</v>
      </c>
      <c r="N47" s="52"/>
      <c r="O47" s="52">
        <f t="shared" si="8"/>
        <v>0</v>
      </c>
    </row>
    <row r="48" spans="1:15" s="29" customFormat="1" x14ac:dyDescent="0.25">
      <c r="A48" s="25">
        <v>3</v>
      </c>
      <c r="B48" s="31"/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>J48-G48</f>
        <v>0</v>
      </c>
      <c r="N48" s="52"/>
      <c r="O48" s="52">
        <f t="shared" si="8"/>
        <v>0</v>
      </c>
    </row>
    <row r="49" spans="1:15" s="24" customFormat="1" ht="23.25" customHeight="1" x14ac:dyDescent="0.25">
      <c r="A49" s="20">
        <v>7</v>
      </c>
      <c r="B49" s="21" t="s">
        <v>22</v>
      </c>
      <c r="C49" s="22" t="s">
        <v>21</v>
      </c>
      <c r="D49" s="116"/>
      <c r="E49" s="116"/>
      <c r="F49" s="51">
        <f>SUM(F52:F60)</f>
        <v>0</v>
      </c>
      <c r="G49" s="116"/>
      <c r="H49" s="116"/>
      <c r="I49" s="51">
        <f>SUM(I52:I60)</f>
        <v>0</v>
      </c>
      <c r="J49" s="51"/>
      <c r="K49" s="116"/>
      <c r="L49" s="51">
        <f>SUM(L52:L60)</f>
        <v>0</v>
      </c>
      <c r="M49" s="51">
        <f>J49-G49</f>
        <v>0</v>
      </c>
      <c r="N49" s="116"/>
      <c r="O49" s="51">
        <f t="shared" ref="O49" si="9">L49-I49</f>
        <v>0</v>
      </c>
    </row>
    <row r="50" spans="1:15" s="29" customFormat="1" x14ac:dyDescent="0.25">
      <c r="A50" s="32"/>
      <c r="B50" s="26" t="s">
        <v>10</v>
      </c>
      <c r="C50" s="25"/>
      <c r="D50" s="52"/>
      <c r="E50" s="52"/>
      <c r="F50" s="52"/>
      <c r="G50" s="52"/>
      <c r="H50" s="52"/>
      <c r="I50" s="52"/>
      <c r="J50" s="52"/>
      <c r="K50" s="52"/>
      <c r="L50" s="57"/>
      <c r="M50" s="57"/>
      <c r="N50" s="52"/>
      <c r="O50" s="57"/>
    </row>
    <row r="51" spans="1:15" s="29" customFormat="1" x14ac:dyDescent="0.25">
      <c r="A51" s="33"/>
      <c r="B51" s="30" t="s">
        <v>11</v>
      </c>
      <c r="C51" s="25"/>
      <c r="D51" s="52"/>
      <c r="E51" s="52"/>
      <c r="F51" s="52"/>
      <c r="G51" s="52"/>
      <c r="H51" s="52"/>
      <c r="I51" s="52"/>
      <c r="J51" s="52"/>
      <c r="K51" s="52"/>
      <c r="L51" s="57"/>
      <c r="M51" s="57"/>
      <c r="N51" s="52"/>
      <c r="O51" s="57"/>
    </row>
    <row r="52" spans="1:15" s="29" customFormat="1" x14ac:dyDescent="0.25">
      <c r="A52" s="42">
        <v>1</v>
      </c>
      <c r="B52" s="43" t="s">
        <v>66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ref="M52:M61" si="10">J52-G52</f>
        <v>0</v>
      </c>
      <c r="N52" s="52"/>
      <c r="O52" s="52">
        <f t="shared" ref="O52:O60" si="11">L52-I52</f>
        <v>0</v>
      </c>
    </row>
    <row r="53" spans="1:15" s="29" customFormat="1" x14ac:dyDescent="0.25">
      <c r="A53" s="42">
        <v>2</v>
      </c>
      <c r="B53" s="44" t="s">
        <v>67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10"/>
        <v>0</v>
      </c>
      <c r="N53" s="52"/>
      <c r="O53" s="52">
        <f t="shared" si="11"/>
        <v>0</v>
      </c>
    </row>
    <row r="54" spans="1:15" s="29" customFormat="1" x14ac:dyDescent="0.25">
      <c r="A54" s="42">
        <v>3</v>
      </c>
      <c r="B54" s="44" t="s">
        <v>68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10"/>
        <v>0</v>
      </c>
      <c r="N54" s="52"/>
      <c r="O54" s="52">
        <f t="shared" si="11"/>
        <v>0</v>
      </c>
    </row>
    <row r="55" spans="1:15" s="29" customFormat="1" ht="27" x14ac:dyDescent="0.25">
      <c r="A55" s="42">
        <v>4</v>
      </c>
      <c r="B55" s="44" t="s">
        <v>69</v>
      </c>
      <c r="C55" s="25" t="s">
        <v>12</v>
      </c>
      <c r="D55" s="52"/>
      <c r="E55" s="52"/>
      <c r="F55" s="52"/>
      <c r="G55" s="52"/>
      <c r="H55" s="52"/>
      <c r="I55" s="52"/>
      <c r="J55" s="52"/>
      <c r="K55" s="52"/>
      <c r="L55" s="52"/>
      <c r="M55" s="52">
        <f t="shared" si="10"/>
        <v>0</v>
      </c>
      <c r="N55" s="52"/>
      <c r="O55" s="52">
        <f t="shared" si="11"/>
        <v>0</v>
      </c>
    </row>
    <row r="56" spans="1:15" s="29" customFormat="1" ht="27" x14ac:dyDescent="0.25">
      <c r="A56" s="42">
        <v>5</v>
      </c>
      <c r="B56" s="44" t="s">
        <v>70</v>
      </c>
      <c r="C56" s="25" t="s">
        <v>12</v>
      </c>
      <c r="D56" s="52"/>
      <c r="E56" s="52"/>
      <c r="F56" s="52"/>
      <c r="G56" s="52"/>
      <c r="H56" s="52"/>
      <c r="I56" s="52"/>
      <c r="J56" s="52"/>
      <c r="K56" s="52"/>
      <c r="L56" s="52"/>
      <c r="M56" s="52">
        <f t="shared" si="10"/>
        <v>0</v>
      </c>
      <c r="N56" s="52"/>
      <c r="O56" s="52">
        <f t="shared" si="11"/>
        <v>0</v>
      </c>
    </row>
    <row r="57" spans="1:15" s="29" customFormat="1" x14ac:dyDescent="0.25">
      <c r="A57" s="42">
        <v>6</v>
      </c>
      <c r="B57" s="44" t="s">
        <v>71</v>
      </c>
      <c r="C57" s="25" t="s">
        <v>12</v>
      </c>
      <c r="D57" s="52"/>
      <c r="E57" s="52"/>
      <c r="F57" s="52"/>
      <c r="G57" s="52"/>
      <c r="H57" s="52"/>
      <c r="I57" s="52"/>
      <c r="J57" s="52"/>
      <c r="K57" s="52"/>
      <c r="L57" s="52"/>
      <c r="M57" s="52">
        <f t="shared" si="10"/>
        <v>0</v>
      </c>
      <c r="N57" s="52"/>
      <c r="O57" s="52">
        <f t="shared" si="11"/>
        <v>0</v>
      </c>
    </row>
    <row r="58" spans="1:15" s="29" customFormat="1" ht="27" x14ac:dyDescent="0.25">
      <c r="A58" s="42">
        <v>7</v>
      </c>
      <c r="B58" s="44" t="s">
        <v>72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 t="shared" si="10"/>
        <v>0</v>
      </c>
      <c r="N58" s="52"/>
      <c r="O58" s="52">
        <f t="shared" si="11"/>
        <v>0</v>
      </c>
    </row>
    <row r="59" spans="1:15" s="29" customFormat="1" ht="27" x14ac:dyDescent="0.25">
      <c r="A59" s="42">
        <v>8</v>
      </c>
      <c r="B59" s="44" t="s">
        <v>73</v>
      </c>
      <c r="C59" s="25" t="s">
        <v>12</v>
      </c>
      <c r="D59" s="52"/>
      <c r="E59" s="52"/>
      <c r="F59" s="52"/>
      <c r="G59" s="52"/>
      <c r="H59" s="52"/>
      <c r="I59" s="52"/>
      <c r="J59" s="52"/>
      <c r="K59" s="52"/>
      <c r="L59" s="52"/>
      <c r="M59" s="52">
        <f t="shared" si="10"/>
        <v>0</v>
      </c>
      <c r="N59" s="52"/>
      <c r="O59" s="52">
        <f t="shared" si="11"/>
        <v>0</v>
      </c>
    </row>
    <row r="60" spans="1:15" s="29" customFormat="1" ht="27" x14ac:dyDescent="0.25">
      <c r="A60" s="42">
        <v>9</v>
      </c>
      <c r="B60" s="44" t="s">
        <v>74</v>
      </c>
      <c r="C60" s="25" t="s">
        <v>12</v>
      </c>
      <c r="D60" s="52"/>
      <c r="E60" s="52"/>
      <c r="F60" s="52"/>
      <c r="G60" s="52"/>
      <c r="H60" s="52"/>
      <c r="I60" s="52"/>
      <c r="J60" s="52"/>
      <c r="K60" s="52"/>
      <c r="L60" s="52"/>
      <c r="M60" s="52">
        <f t="shared" si="10"/>
        <v>0</v>
      </c>
      <c r="N60" s="52"/>
      <c r="O60" s="52">
        <f t="shared" si="11"/>
        <v>0</v>
      </c>
    </row>
    <row r="61" spans="1:15" s="24" customFormat="1" ht="23.25" customHeight="1" x14ac:dyDescent="0.25">
      <c r="A61" s="20">
        <v>8</v>
      </c>
      <c r="B61" s="36" t="s">
        <v>36</v>
      </c>
      <c r="C61" s="22" t="s">
        <v>35</v>
      </c>
      <c r="D61" s="116"/>
      <c r="E61" s="116"/>
      <c r="F61" s="51">
        <f>SUM(F64:F66)</f>
        <v>335.7</v>
      </c>
      <c r="G61" s="116"/>
      <c r="H61" s="116"/>
      <c r="I61" s="51">
        <f>SUM(I64:I66)</f>
        <v>1153.8</v>
      </c>
      <c r="J61" s="51"/>
      <c r="K61" s="116"/>
      <c r="L61" s="51">
        <f>SUM(L64:L66)</f>
        <v>988.8</v>
      </c>
      <c r="M61" s="51">
        <f t="shared" si="10"/>
        <v>0</v>
      </c>
      <c r="N61" s="116"/>
      <c r="O61" s="51">
        <f t="shared" ref="O61" si="12">L61-I61</f>
        <v>-165</v>
      </c>
    </row>
    <row r="62" spans="1:15" s="29" customFormat="1" x14ac:dyDescent="0.25">
      <c r="A62" s="32"/>
      <c r="B62" s="26" t="s">
        <v>10</v>
      </c>
      <c r="C62" s="25"/>
      <c r="D62" s="52"/>
      <c r="E62" s="52"/>
      <c r="F62" s="52"/>
      <c r="G62" s="52"/>
      <c r="H62" s="52"/>
      <c r="I62" s="52"/>
      <c r="J62" s="52"/>
      <c r="K62" s="52"/>
      <c r="L62" s="57"/>
      <c r="M62" s="57"/>
      <c r="N62" s="52"/>
      <c r="O62" s="57"/>
    </row>
    <row r="63" spans="1:15" s="29" customFormat="1" x14ac:dyDescent="0.25">
      <c r="A63" s="33"/>
      <c r="B63" s="30" t="s">
        <v>11</v>
      </c>
      <c r="C63" s="25"/>
      <c r="D63" s="52"/>
      <c r="E63" s="52"/>
      <c r="F63" s="52"/>
      <c r="G63" s="52"/>
      <c r="H63" s="52"/>
      <c r="I63" s="52"/>
      <c r="J63" s="52"/>
      <c r="K63" s="52"/>
      <c r="L63" s="57"/>
      <c r="M63" s="57"/>
      <c r="N63" s="52"/>
      <c r="O63" s="57"/>
    </row>
    <row r="64" spans="1:15" s="29" customFormat="1" x14ac:dyDescent="0.25">
      <c r="A64" s="25">
        <v>1</v>
      </c>
      <c r="B64" s="45" t="s">
        <v>78</v>
      </c>
      <c r="C64" s="25" t="s">
        <v>12</v>
      </c>
      <c r="D64" s="52"/>
      <c r="E64" s="52"/>
      <c r="F64" s="52">
        <v>8.5</v>
      </c>
      <c r="G64" s="52"/>
      <c r="H64" s="52"/>
      <c r="I64" s="52"/>
      <c r="J64" s="52"/>
      <c r="K64" s="52"/>
      <c r="L64" s="52"/>
      <c r="M64" s="52">
        <f>J64-G64</f>
        <v>0</v>
      </c>
      <c r="N64" s="52"/>
      <c r="O64" s="52">
        <f t="shared" ref="O64:O66" si="13">L64-I64</f>
        <v>0</v>
      </c>
    </row>
    <row r="65" spans="1:15" s="29" customFormat="1" x14ac:dyDescent="0.25">
      <c r="A65" s="25">
        <v>2</v>
      </c>
      <c r="B65" s="31" t="s">
        <v>82</v>
      </c>
      <c r="C65" s="25" t="s">
        <v>12</v>
      </c>
      <c r="D65" s="52"/>
      <c r="E65" s="52"/>
      <c r="F65" s="52">
        <v>24</v>
      </c>
      <c r="G65" s="52"/>
      <c r="H65" s="52"/>
      <c r="I65" s="52">
        <v>936</v>
      </c>
      <c r="J65" s="52"/>
      <c r="K65" s="52"/>
      <c r="L65" s="52">
        <v>936</v>
      </c>
      <c r="M65" s="52">
        <f>J65-G65</f>
        <v>0</v>
      </c>
      <c r="N65" s="52"/>
      <c r="O65" s="52">
        <f t="shared" si="13"/>
        <v>0</v>
      </c>
    </row>
    <row r="66" spans="1:15" s="29" customFormat="1" x14ac:dyDescent="0.25">
      <c r="A66" s="25">
        <v>3</v>
      </c>
      <c r="B66" s="31" t="s">
        <v>155</v>
      </c>
      <c r="C66" s="25" t="s">
        <v>12</v>
      </c>
      <c r="D66" s="52"/>
      <c r="E66" s="52"/>
      <c r="F66" s="52">
        <v>303.2</v>
      </c>
      <c r="G66" s="52"/>
      <c r="H66" s="52"/>
      <c r="I66" s="52">
        <v>217.8</v>
      </c>
      <c r="J66" s="52"/>
      <c r="K66" s="52"/>
      <c r="L66" s="52">
        <v>52.8</v>
      </c>
      <c r="M66" s="52">
        <f>J66-G66</f>
        <v>0</v>
      </c>
      <c r="N66" s="52"/>
      <c r="O66" s="52">
        <f t="shared" si="13"/>
        <v>-165</v>
      </c>
    </row>
  </sheetData>
  <mergeCells count="7">
    <mergeCell ref="L2:O2"/>
    <mergeCell ref="G7:I7"/>
    <mergeCell ref="J7:L7"/>
    <mergeCell ref="M7:O7"/>
    <mergeCell ref="B3:I3"/>
    <mergeCell ref="A5:O5"/>
    <mergeCell ref="D7:F7"/>
  </mergeCells>
  <conditionalFormatting sqref="B53:B60">
    <cfRule type="cellIs" dxfId="12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60"/>
  <sheetViews>
    <sheetView topLeftCell="A7" zoomScaleNormal="100" workbookViewId="0">
      <pane xSplit="3" ySplit="3" topLeftCell="I40" activePane="bottomRight" state="frozen"/>
      <selection activeCell="A7" sqref="A7"/>
      <selection pane="topRight" activeCell="D7" sqref="D7"/>
      <selection pane="bottomLeft" activeCell="A10" sqref="A10"/>
      <selection pane="bottomRight" activeCell="L58" sqref="L58"/>
    </sheetView>
  </sheetViews>
  <sheetFormatPr defaultRowHeight="13.5" x14ac:dyDescent="0.25"/>
  <cols>
    <col min="1" max="1" width="4.85546875" style="34" customWidth="1"/>
    <col min="2" max="2" width="49.42578125" style="35" customWidth="1"/>
    <col min="3" max="3" width="8.28515625" style="35" bestFit="1" customWidth="1"/>
    <col min="4" max="5" width="8.140625" style="53" bestFit="1" customWidth="1"/>
    <col min="6" max="6" width="18" style="53" bestFit="1" customWidth="1"/>
    <col min="7" max="8" width="8.140625" style="53" bestFit="1" customWidth="1"/>
    <col min="9" max="9" width="18" style="53" bestFit="1" customWidth="1"/>
    <col min="10" max="11" width="8.140625" style="53" bestFit="1" customWidth="1"/>
    <col min="12" max="12" width="18" style="53" bestFit="1" customWidth="1"/>
    <col min="13" max="13" width="8.7109375" style="53" bestFit="1" customWidth="1"/>
    <col min="14" max="14" width="8.140625" style="53" bestFit="1" customWidth="1"/>
    <col min="15" max="15" width="18" style="53" bestFit="1" customWidth="1"/>
    <col min="16" max="260" width="9.140625" style="35"/>
    <col min="261" max="261" width="4.85546875" style="35" customWidth="1"/>
    <col min="262" max="262" width="49.42578125" style="35" customWidth="1"/>
    <col min="263" max="264" width="10.28515625" style="35" customWidth="1"/>
    <col min="265" max="265" width="20.7109375" style="35" customWidth="1"/>
    <col min="266" max="266" width="8.140625" style="35" bestFit="1" customWidth="1"/>
    <col min="267" max="267" width="20.85546875" style="35" customWidth="1"/>
    <col min="268" max="268" width="8.140625" style="35" bestFit="1" customWidth="1"/>
    <col min="269" max="269" width="21" style="35" customWidth="1"/>
    <col min="270" max="270" width="13.5703125" style="35" customWidth="1"/>
    <col min="271" max="516" width="9.140625" style="35"/>
    <col min="517" max="517" width="4.85546875" style="35" customWidth="1"/>
    <col min="518" max="518" width="49.42578125" style="35" customWidth="1"/>
    <col min="519" max="520" width="10.28515625" style="35" customWidth="1"/>
    <col min="521" max="521" width="20.7109375" style="35" customWidth="1"/>
    <col min="522" max="522" width="8.140625" style="35" bestFit="1" customWidth="1"/>
    <col min="523" max="523" width="20.85546875" style="35" customWidth="1"/>
    <col min="524" max="524" width="8.140625" style="35" bestFit="1" customWidth="1"/>
    <col min="525" max="525" width="21" style="35" customWidth="1"/>
    <col min="526" max="526" width="13.5703125" style="35" customWidth="1"/>
    <col min="527" max="772" width="9.140625" style="35"/>
    <col min="773" max="773" width="4.85546875" style="35" customWidth="1"/>
    <col min="774" max="774" width="49.42578125" style="35" customWidth="1"/>
    <col min="775" max="776" width="10.28515625" style="35" customWidth="1"/>
    <col min="777" max="777" width="20.7109375" style="35" customWidth="1"/>
    <col min="778" max="778" width="8.140625" style="35" bestFit="1" customWidth="1"/>
    <col min="779" max="779" width="20.85546875" style="35" customWidth="1"/>
    <col min="780" max="780" width="8.140625" style="35" bestFit="1" customWidth="1"/>
    <col min="781" max="781" width="21" style="35" customWidth="1"/>
    <col min="782" max="782" width="13.5703125" style="35" customWidth="1"/>
    <col min="783" max="1028" width="9.140625" style="35"/>
    <col min="1029" max="1029" width="4.85546875" style="35" customWidth="1"/>
    <col min="1030" max="1030" width="49.42578125" style="35" customWidth="1"/>
    <col min="1031" max="1032" width="10.28515625" style="35" customWidth="1"/>
    <col min="1033" max="1033" width="20.7109375" style="35" customWidth="1"/>
    <col min="1034" max="1034" width="8.140625" style="35" bestFit="1" customWidth="1"/>
    <col min="1035" max="1035" width="20.85546875" style="35" customWidth="1"/>
    <col min="1036" max="1036" width="8.140625" style="35" bestFit="1" customWidth="1"/>
    <col min="1037" max="1037" width="21" style="35" customWidth="1"/>
    <col min="1038" max="1038" width="13.5703125" style="35" customWidth="1"/>
    <col min="1039" max="1284" width="9.140625" style="35"/>
    <col min="1285" max="1285" width="4.85546875" style="35" customWidth="1"/>
    <col min="1286" max="1286" width="49.42578125" style="35" customWidth="1"/>
    <col min="1287" max="1288" width="10.28515625" style="35" customWidth="1"/>
    <col min="1289" max="1289" width="20.7109375" style="35" customWidth="1"/>
    <col min="1290" max="1290" width="8.140625" style="35" bestFit="1" customWidth="1"/>
    <col min="1291" max="1291" width="20.85546875" style="35" customWidth="1"/>
    <col min="1292" max="1292" width="8.140625" style="35" bestFit="1" customWidth="1"/>
    <col min="1293" max="1293" width="21" style="35" customWidth="1"/>
    <col min="1294" max="1294" width="13.5703125" style="35" customWidth="1"/>
    <col min="1295" max="1540" width="9.140625" style="35"/>
    <col min="1541" max="1541" width="4.85546875" style="35" customWidth="1"/>
    <col min="1542" max="1542" width="49.42578125" style="35" customWidth="1"/>
    <col min="1543" max="1544" width="10.28515625" style="35" customWidth="1"/>
    <col min="1545" max="1545" width="20.7109375" style="35" customWidth="1"/>
    <col min="1546" max="1546" width="8.140625" style="35" bestFit="1" customWidth="1"/>
    <col min="1547" max="1547" width="20.85546875" style="35" customWidth="1"/>
    <col min="1548" max="1548" width="8.140625" style="35" bestFit="1" customWidth="1"/>
    <col min="1549" max="1549" width="21" style="35" customWidth="1"/>
    <col min="1550" max="1550" width="13.5703125" style="35" customWidth="1"/>
    <col min="1551" max="1796" width="9.140625" style="35"/>
    <col min="1797" max="1797" width="4.85546875" style="35" customWidth="1"/>
    <col min="1798" max="1798" width="49.42578125" style="35" customWidth="1"/>
    <col min="1799" max="1800" width="10.28515625" style="35" customWidth="1"/>
    <col min="1801" max="1801" width="20.7109375" style="35" customWidth="1"/>
    <col min="1802" max="1802" width="8.140625" style="35" bestFit="1" customWidth="1"/>
    <col min="1803" max="1803" width="20.85546875" style="35" customWidth="1"/>
    <col min="1804" max="1804" width="8.140625" style="35" bestFit="1" customWidth="1"/>
    <col min="1805" max="1805" width="21" style="35" customWidth="1"/>
    <col min="1806" max="1806" width="13.5703125" style="35" customWidth="1"/>
    <col min="1807" max="2052" width="9.140625" style="35"/>
    <col min="2053" max="2053" width="4.85546875" style="35" customWidth="1"/>
    <col min="2054" max="2054" width="49.42578125" style="35" customWidth="1"/>
    <col min="2055" max="2056" width="10.28515625" style="35" customWidth="1"/>
    <col min="2057" max="2057" width="20.7109375" style="35" customWidth="1"/>
    <col min="2058" max="2058" width="8.140625" style="35" bestFit="1" customWidth="1"/>
    <col min="2059" max="2059" width="20.85546875" style="35" customWidth="1"/>
    <col min="2060" max="2060" width="8.140625" style="35" bestFit="1" customWidth="1"/>
    <col min="2061" max="2061" width="21" style="35" customWidth="1"/>
    <col min="2062" max="2062" width="13.5703125" style="35" customWidth="1"/>
    <col min="2063" max="2308" width="9.140625" style="35"/>
    <col min="2309" max="2309" width="4.85546875" style="35" customWidth="1"/>
    <col min="2310" max="2310" width="49.42578125" style="35" customWidth="1"/>
    <col min="2311" max="2312" width="10.28515625" style="35" customWidth="1"/>
    <col min="2313" max="2313" width="20.7109375" style="35" customWidth="1"/>
    <col min="2314" max="2314" width="8.140625" style="35" bestFit="1" customWidth="1"/>
    <col min="2315" max="2315" width="20.85546875" style="35" customWidth="1"/>
    <col min="2316" max="2316" width="8.140625" style="35" bestFit="1" customWidth="1"/>
    <col min="2317" max="2317" width="21" style="35" customWidth="1"/>
    <col min="2318" max="2318" width="13.5703125" style="35" customWidth="1"/>
    <col min="2319" max="2564" width="9.140625" style="35"/>
    <col min="2565" max="2565" width="4.85546875" style="35" customWidth="1"/>
    <col min="2566" max="2566" width="49.42578125" style="35" customWidth="1"/>
    <col min="2567" max="2568" width="10.28515625" style="35" customWidth="1"/>
    <col min="2569" max="2569" width="20.7109375" style="35" customWidth="1"/>
    <col min="2570" max="2570" width="8.140625" style="35" bestFit="1" customWidth="1"/>
    <col min="2571" max="2571" width="20.85546875" style="35" customWidth="1"/>
    <col min="2572" max="2572" width="8.140625" style="35" bestFit="1" customWidth="1"/>
    <col min="2573" max="2573" width="21" style="35" customWidth="1"/>
    <col min="2574" max="2574" width="13.5703125" style="35" customWidth="1"/>
    <col min="2575" max="2820" width="9.140625" style="35"/>
    <col min="2821" max="2821" width="4.85546875" style="35" customWidth="1"/>
    <col min="2822" max="2822" width="49.42578125" style="35" customWidth="1"/>
    <col min="2823" max="2824" width="10.28515625" style="35" customWidth="1"/>
    <col min="2825" max="2825" width="20.7109375" style="35" customWidth="1"/>
    <col min="2826" max="2826" width="8.140625" style="35" bestFit="1" customWidth="1"/>
    <col min="2827" max="2827" width="20.85546875" style="35" customWidth="1"/>
    <col min="2828" max="2828" width="8.140625" style="35" bestFit="1" customWidth="1"/>
    <col min="2829" max="2829" width="21" style="35" customWidth="1"/>
    <col min="2830" max="2830" width="13.5703125" style="35" customWidth="1"/>
    <col min="2831" max="3076" width="9.140625" style="35"/>
    <col min="3077" max="3077" width="4.85546875" style="35" customWidth="1"/>
    <col min="3078" max="3078" width="49.42578125" style="35" customWidth="1"/>
    <col min="3079" max="3080" width="10.28515625" style="35" customWidth="1"/>
    <col min="3081" max="3081" width="20.7109375" style="35" customWidth="1"/>
    <col min="3082" max="3082" width="8.140625" style="35" bestFit="1" customWidth="1"/>
    <col min="3083" max="3083" width="20.85546875" style="35" customWidth="1"/>
    <col min="3084" max="3084" width="8.140625" style="35" bestFit="1" customWidth="1"/>
    <col min="3085" max="3085" width="21" style="35" customWidth="1"/>
    <col min="3086" max="3086" width="13.5703125" style="35" customWidth="1"/>
    <col min="3087" max="3332" width="9.140625" style="35"/>
    <col min="3333" max="3333" width="4.85546875" style="35" customWidth="1"/>
    <col min="3334" max="3334" width="49.42578125" style="35" customWidth="1"/>
    <col min="3335" max="3336" width="10.28515625" style="35" customWidth="1"/>
    <col min="3337" max="3337" width="20.7109375" style="35" customWidth="1"/>
    <col min="3338" max="3338" width="8.140625" style="35" bestFit="1" customWidth="1"/>
    <col min="3339" max="3339" width="20.85546875" style="35" customWidth="1"/>
    <col min="3340" max="3340" width="8.140625" style="35" bestFit="1" customWidth="1"/>
    <col min="3341" max="3341" width="21" style="35" customWidth="1"/>
    <col min="3342" max="3342" width="13.5703125" style="35" customWidth="1"/>
    <col min="3343" max="3588" width="9.140625" style="35"/>
    <col min="3589" max="3589" width="4.85546875" style="35" customWidth="1"/>
    <col min="3590" max="3590" width="49.42578125" style="35" customWidth="1"/>
    <col min="3591" max="3592" width="10.28515625" style="35" customWidth="1"/>
    <col min="3593" max="3593" width="20.7109375" style="35" customWidth="1"/>
    <col min="3594" max="3594" width="8.140625" style="35" bestFit="1" customWidth="1"/>
    <col min="3595" max="3595" width="20.85546875" style="35" customWidth="1"/>
    <col min="3596" max="3596" width="8.140625" style="35" bestFit="1" customWidth="1"/>
    <col min="3597" max="3597" width="21" style="35" customWidth="1"/>
    <col min="3598" max="3598" width="13.5703125" style="35" customWidth="1"/>
    <col min="3599" max="3844" width="9.140625" style="35"/>
    <col min="3845" max="3845" width="4.85546875" style="35" customWidth="1"/>
    <col min="3846" max="3846" width="49.42578125" style="35" customWidth="1"/>
    <col min="3847" max="3848" width="10.28515625" style="35" customWidth="1"/>
    <col min="3849" max="3849" width="20.7109375" style="35" customWidth="1"/>
    <col min="3850" max="3850" width="8.140625" style="35" bestFit="1" customWidth="1"/>
    <col min="3851" max="3851" width="20.85546875" style="35" customWidth="1"/>
    <col min="3852" max="3852" width="8.140625" style="35" bestFit="1" customWidth="1"/>
    <col min="3853" max="3853" width="21" style="35" customWidth="1"/>
    <col min="3854" max="3854" width="13.5703125" style="35" customWidth="1"/>
    <col min="3855" max="4100" width="9.140625" style="35"/>
    <col min="4101" max="4101" width="4.85546875" style="35" customWidth="1"/>
    <col min="4102" max="4102" width="49.42578125" style="35" customWidth="1"/>
    <col min="4103" max="4104" width="10.28515625" style="35" customWidth="1"/>
    <col min="4105" max="4105" width="20.7109375" style="35" customWidth="1"/>
    <col min="4106" max="4106" width="8.140625" style="35" bestFit="1" customWidth="1"/>
    <col min="4107" max="4107" width="20.85546875" style="35" customWidth="1"/>
    <col min="4108" max="4108" width="8.140625" style="35" bestFit="1" customWidth="1"/>
    <col min="4109" max="4109" width="21" style="35" customWidth="1"/>
    <col min="4110" max="4110" width="13.5703125" style="35" customWidth="1"/>
    <col min="4111" max="4356" width="9.140625" style="35"/>
    <col min="4357" max="4357" width="4.85546875" style="35" customWidth="1"/>
    <col min="4358" max="4358" width="49.42578125" style="35" customWidth="1"/>
    <col min="4359" max="4360" width="10.28515625" style="35" customWidth="1"/>
    <col min="4361" max="4361" width="20.7109375" style="35" customWidth="1"/>
    <col min="4362" max="4362" width="8.140625" style="35" bestFit="1" customWidth="1"/>
    <col min="4363" max="4363" width="20.85546875" style="35" customWidth="1"/>
    <col min="4364" max="4364" width="8.140625" style="35" bestFit="1" customWidth="1"/>
    <col min="4365" max="4365" width="21" style="35" customWidth="1"/>
    <col min="4366" max="4366" width="13.5703125" style="35" customWidth="1"/>
    <col min="4367" max="4612" width="9.140625" style="35"/>
    <col min="4613" max="4613" width="4.85546875" style="35" customWidth="1"/>
    <col min="4614" max="4614" width="49.42578125" style="35" customWidth="1"/>
    <col min="4615" max="4616" width="10.28515625" style="35" customWidth="1"/>
    <col min="4617" max="4617" width="20.7109375" style="35" customWidth="1"/>
    <col min="4618" max="4618" width="8.140625" style="35" bestFit="1" customWidth="1"/>
    <col min="4619" max="4619" width="20.85546875" style="35" customWidth="1"/>
    <col min="4620" max="4620" width="8.140625" style="35" bestFit="1" customWidth="1"/>
    <col min="4621" max="4621" width="21" style="35" customWidth="1"/>
    <col min="4622" max="4622" width="13.5703125" style="35" customWidth="1"/>
    <col min="4623" max="4868" width="9.140625" style="35"/>
    <col min="4869" max="4869" width="4.85546875" style="35" customWidth="1"/>
    <col min="4870" max="4870" width="49.42578125" style="35" customWidth="1"/>
    <col min="4871" max="4872" width="10.28515625" style="35" customWidth="1"/>
    <col min="4873" max="4873" width="20.7109375" style="35" customWidth="1"/>
    <col min="4874" max="4874" width="8.140625" style="35" bestFit="1" customWidth="1"/>
    <col min="4875" max="4875" width="20.85546875" style="35" customWidth="1"/>
    <col min="4876" max="4876" width="8.140625" style="35" bestFit="1" customWidth="1"/>
    <col min="4877" max="4877" width="21" style="35" customWidth="1"/>
    <col min="4878" max="4878" width="13.5703125" style="35" customWidth="1"/>
    <col min="4879" max="5124" width="9.140625" style="35"/>
    <col min="5125" max="5125" width="4.85546875" style="35" customWidth="1"/>
    <col min="5126" max="5126" width="49.42578125" style="35" customWidth="1"/>
    <col min="5127" max="5128" width="10.28515625" style="35" customWidth="1"/>
    <col min="5129" max="5129" width="20.7109375" style="35" customWidth="1"/>
    <col min="5130" max="5130" width="8.140625" style="35" bestFit="1" customWidth="1"/>
    <col min="5131" max="5131" width="20.85546875" style="35" customWidth="1"/>
    <col min="5132" max="5132" width="8.140625" style="35" bestFit="1" customWidth="1"/>
    <col min="5133" max="5133" width="21" style="35" customWidth="1"/>
    <col min="5134" max="5134" width="13.5703125" style="35" customWidth="1"/>
    <col min="5135" max="5380" width="9.140625" style="35"/>
    <col min="5381" max="5381" width="4.85546875" style="35" customWidth="1"/>
    <col min="5382" max="5382" width="49.42578125" style="35" customWidth="1"/>
    <col min="5383" max="5384" width="10.28515625" style="35" customWidth="1"/>
    <col min="5385" max="5385" width="20.7109375" style="35" customWidth="1"/>
    <col min="5386" max="5386" width="8.140625" style="35" bestFit="1" customWidth="1"/>
    <col min="5387" max="5387" width="20.85546875" style="35" customWidth="1"/>
    <col min="5388" max="5388" width="8.140625" style="35" bestFit="1" customWidth="1"/>
    <col min="5389" max="5389" width="21" style="35" customWidth="1"/>
    <col min="5390" max="5390" width="13.5703125" style="35" customWidth="1"/>
    <col min="5391" max="5636" width="9.140625" style="35"/>
    <col min="5637" max="5637" width="4.85546875" style="35" customWidth="1"/>
    <col min="5638" max="5638" width="49.42578125" style="35" customWidth="1"/>
    <col min="5639" max="5640" width="10.28515625" style="35" customWidth="1"/>
    <col min="5641" max="5641" width="20.7109375" style="35" customWidth="1"/>
    <col min="5642" max="5642" width="8.140625" style="35" bestFit="1" customWidth="1"/>
    <col min="5643" max="5643" width="20.85546875" style="35" customWidth="1"/>
    <col min="5644" max="5644" width="8.140625" style="35" bestFit="1" customWidth="1"/>
    <col min="5645" max="5645" width="21" style="35" customWidth="1"/>
    <col min="5646" max="5646" width="13.5703125" style="35" customWidth="1"/>
    <col min="5647" max="5892" width="9.140625" style="35"/>
    <col min="5893" max="5893" width="4.85546875" style="35" customWidth="1"/>
    <col min="5894" max="5894" width="49.42578125" style="35" customWidth="1"/>
    <col min="5895" max="5896" width="10.28515625" style="35" customWidth="1"/>
    <col min="5897" max="5897" width="20.7109375" style="35" customWidth="1"/>
    <col min="5898" max="5898" width="8.140625" style="35" bestFit="1" customWidth="1"/>
    <col min="5899" max="5899" width="20.85546875" style="35" customWidth="1"/>
    <col min="5900" max="5900" width="8.140625" style="35" bestFit="1" customWidth="1"/>
    <col min="5901" max="5901" width="21" style="35" customWidth="1"/>
    <col min="5902" max="5902" width="13.5703125" style="35" customWidth="1"/>
    <col min="5903" max="6148" width="9.140625" style="35"/>
    <col min="6149" max="6149" width="4.85546875" style="35" customWidth="1"/>
    <col min="6150" max="6150" width="49.42578125" style="35" customWidth="1"/>
    <col min="6151" max="6152" width="10.28515625" style="35" customWidth="1"/>
    <col min="6153" max="6153" width="20.7109375" style="35" customWidth="1"/>
    <col min="6154" max="6154" width="8.140625" style="35" bestFit="1" customWidth="1"/>
    <col min="6155" max="6155" width="20.85546875" style="35" customWidth="1"/>
    <col min="6156" max="6156" width="8.140625" style="35" bestFit="1" customWidth="1"/>
    <col min="6157" max="6157" width="21" style="35" customWidth="1"/>
    <col min="6158" max="6158" width="13.5703125" style="35" customWidth="1"/>
    <col min="6159" max="6404" width="9.140625" style="35"/>
    <col min="6405" max="6405" width="4.85546875" style="35" customWidth="1"/>
    <col min="6406" max="6406" width="49.42578125" style="35" customWidth="1"/>
    <col min="6407" max="6408" width="10.28515625" style="35" customWidth="1"/>
    <col min="6409" max="6409" width="20.7109375" style="35" customWidth="1"/>
    <col min="6410" max="6410" width="8.140625" style="35" bestFit="1" customWidth="1"/>
    <col min="6411" max="6411" width="20.85546875" style="35" customWidth="1"/>
    <col min="6412" max="6412" width="8.140625" style="35" bestFit="1" customWidth="1"/>
    <col min="6413" max="6413" width="21" style="35" customWidth="1"/>
    <col min="6414" max="6414" width="13.5703125" style="35" customWidth="1"/>
    <col min="6415" max="6660" width="9.140625" style="35"/>
    <col min="6661" max="6661" width="4.85546875" style="35" customWidth="1"/>
    <col min="6662" max="6662" width="49.42578125" style="35" customWidth="1"/>
    <col min="6663" max="6664" width="10.28515625" style="35" customWidth="1"/>
    <col min="6665" max="6665" width="20.7109375" style="35" customWidth="1"/>
    <col min="6666" max="6666" width="8.140625" style="35" bestFit="1" customWidth="1"/>
    <col min="6667" max="6667" width="20.85546875" style="35" customWidth="1"/>
    <col min="6668" max="6668" width="8.140625" style="35" bestFit="1" customWidth="1"/>
    <col min="6669" max="6669" width="21" style="35" customWidth="1"/>
    <col min="6670" max="6670" width="13.5703125" style="35" customWidth="1"/>
    <col min="6671" max="6916" width="9.140625" style="35"/>
    <col min="6917" max="6917" width="4.85546875" style="35" customWidth="1"/>
    <col min="6918" max="6918" width="49.42578125" style="35" customWidth="1"/>
    <col min="6919" max="6920" width="10.28515625" style="35" customWidth="1"/>
    <col min="6921" max="6921" width="20.7109375" style="35" customWidth="1"/>
    <col min="6922" max="6922" width="8.140625" style="35" bestFit="1" customWidth="1"/>
    <col min="6923" max="6923" width="20.85546875" style="35" customWidth="1"/>
    <col min="6924" max="6924" width="8.140625" style="35" bestFit="1" customWidth="1"/>
    <col min="6925" max="6925" width="21" style="35" customWidth="1"/>
    <col min="6926" max="6926" width="13.5703125" style="35" customWidth="1"/>
    <col min="6927" max="7172" width="9.140625" style="35"/>
    <col min="7173" max="7173" width="4.85546875" style="35" customWidth="1"/>
    <col min="7174" max="7174" width="49.42578125" style="35" customWidth="1"/>
    <col min="7175" max="7176" width="10.28515625" style="35" customWidth="1"/>
    <col min="7177" max="7177" width="20.7109375" style="35" customWidth="1"/>
    <col min="7178" max="7178" width="8.140625" style="35" bestFit="1" customWidth="1"/>
    <col min="7179" max="7179" width="20.85546875" style="35" customWidth="1"/>
    <col min="7180" max="7180" width="8.140625" style="35" bestFit="1" customWidth="1"/>
    <col min="7181" max="7181" width="21" style="35" customWidth="1"/>
    <col min="7182" max="7182" width="13.5703125" style="35" customWidth="1"/>
    <col min="7183" max="7428" width="9.140625" style="35"/>
    <col min="7429" max="7429" width="4.85546875" style="35" customWidth="1"/>
    <col min="7430" max="7430" width="49.42578125" style="35" customWidth="1"/>
    <col min="7431" max="7432" width="10.28515625" style="35" customWidth="1"/>
    <col min="7433" max="7433" width="20.7109375" style="35" customWidth="1"/>
    <col min="7434" max="7434" width="8.140625" style="35" bestFit="1" customWidth="1"/>
    <col min="7435" max="7435" width="20.85546875" style="35" customWidth="1"/>
    <col min="7436" max="7436" width="8.140625" style="35" bestFit="1" customWidth="1"/>
    <col min="7437" max="7437" width="21" style="35" customWidth="1"/>
    <col min="7438" max="7438" width="13.5703125" style="35" customWidth="1"/>
    <col min="7439" max="7684" width="9.140625" style="35"/>
    <col min="7685" max="7685" width="4.85546875" style="35" customWidth="1"/>
    <col min="7686" max="7686" width="49.42578125" style="35" customWidth="1"/>
    <col min="7687" max="7688" width="10.28515625" style="35" customWidth="1"/>
    <col min="7689" max="7689" width="20.7109375" style="35" customWidth="1"/>
    <col min="7690" max="7690" width="8.140625" style="35" bestFit="1" customWidth="1"/>
    <col min="7691" max="7691" width="20.85546875" style="35" customWidth="1"/>
    <col min="7692" max="7692" width="8.140625" style="35" bestFit="1" customWidth="1"/>
    <col min="7693" max="7693" width="21" style="35" customWidth="1"/>
    <col min="7694" max="7694" width="13.5703125" style="35" customWidth="1"/>
    <col min="7695" max="7940" width="9.140625" style="35"/>
    <col min="7941" max="7941" width="4.85546875" style="35" customWidth="1"/>
    <col min="7942" max="7942" width="49.42578125" style="35" customWidth="1"/>
    <col min="7943" max="7944" width="10.28515625" style="35" customWidth="1"/>
    <col min="7945" max="7945" width="20.7109375" style="35" customWidth="1"/>
    <col min="7946" max="7946" width="8.140625" style="35" bestFit="1" customWidth="1"/>
    <col min="7947" max="7947" width="20.85546875" style="35" customWidth="1"/>
    <col min="7948" max="7948" width="8.140625" style="35" bestFit="1" customWidth="1"/>
    <col min="7949" max="7949" width="21" style="35" customWidth="1"/>
    <col min="7950" max="7950" width="13.5703125" style="35" customWidth="1"/>
    <col min="7951" max="8196" width="9.140625" style="35"/>
    <col min="8197" max="8197" width="4.85546875" style="35" customWidth="1"/>
    <col min="8198" max="8198" width="49.42578125" style="35" customWidth="1"/>
    <col min="8199" max="8200" width="10.28515625" style="35" customWidth="1"/>
    <col min="8201" max="8201" width="20.7109375" style="35" customWidth="1"/>
    <col min="8202" max="8202" width="8.140625" style="35" bestFit="1" customWidth="1"/>
    <col min="8203" max="8203" width="20.85546875" style="35" customWidth="1"/>
    <col min="8204" max="8204" width="8.140625" style="35" bestFit="1" customWidth="1"/>
    <col min="8205" max="8205" width="21" style="35" customWidth="1"/>
    <col min="8206" max="8206" width="13.5703125" style="35" customWidth="1"/>
    <col min="8207" max="8452" width="9.140625" style="35"/>
    <col min="8453" max="8453" width="4.85546875" style="35" customWidth="1"/>
    <col min="8454" max="8454" width="49.42578125" style="35" customWidth="1"/>
    <col min="8455" max="8456" width="10.28515625" style="35" customWidth="1"/>
    <col min="8457" max="8457" width="20.7109375" style="35" customWidth="1"/>
    <col min="8458" max="8458" width="8.140625" style="35" bestFit="1" customWidth="1"/>
    <col min="8459" max="8459" width="20.85546875" style="35" customWidth="1"/>
    <col min="8460" max="8460" width="8.140625" style="35" bestFit="1" customWidth="1"/>
    <col min="8461" max="8461" width="21" style="35" customWidth="1"/>
    <col min="8462" max="8462" width="13.5703125" style="35" customWidth="1"/>
    <col min="8463" max="8708" width="9.140625" style="35"/>
    <col min="8709" max="8709" width="4.85546875" style="35" customWidth="1"/>
    <col min="8710" max="8710" width="49.42578125" style="35" customWidth="1"/>
    <col min="8711" max="8712" width="10.28515625" style="35" customWidth="1"/>
    <col min="8713" max="8713" width="20.7109375" style="35" customWidth="1"/>
    <col min="8714" max="8714" width="8.140625" style="35" bestFit="1" customWidth="1"/>
    <col min="8715" max="8715" width="20.85546875" style="35" customWidth="1"/>
    <col min="8716" max="8716" width="8.140625" style="35" bestFit="1" customWidth="1"/>
    <col min="8717" max="8717" width="21" style="35" customWidth="1"/>
    <col min="8718" max="8718" width="13.5703125" style="35" customWidth="1"/>
    <col min="8719" max="8964" width="9.140625" style="35"/>
    <col min="8965" max="8965" width="4.85546875" style="35" customWidth="1"/>
    <col min="8966" max="8966" width="49.42578125" style="35" customWidth="1"/>
    <col min="8967" max="8968" width="10.28515625" style="35" customWidth="1"/>
    <col min="8969" max="8969" width="20.7109375" style="35" customWidth="1"/>
    <col min="8970" max="8970" width="8.140625" style="35" bestFit="1" customWidth="1"/>
    <col min="8971" max="8971" width="20.85546875" style="35" customWidth="1"/>
    <col min="8972" max="8972" width="8.140625" style="35" bestFit="1" customWidth="1"/>
    <col min="8973" max="8973" width="21" style="35" customWidth="1"/>
    <col min="8974" max="8974" width="13.5703125" style="35" customWidth="1"/>
    <col min="8975" max="9220" width="9.140625" style="35"/>
    <col min="9221" max="9221" width="4.85546875" style="35" customWidth="1"/>
    <col min="9222" max="9222" width="49.42578125" style="35" customWidth="1"/>
    <col min="9223" max="9224" width="10.28515625" style="35" customWidth="1"/>
    <col min="9225" max="9225" width="20.7109375" style="35" customWidth="1"/>
    <col min="9226" max="9226" width="8.140625" style="35" bestFit="1" customWidth="1"/>
    <col min="9227" max="9227" width="20.85546875" style="35" customWidth="1"/>
    <col min="9228" max="9228" width="8.140625" style="35" bestFit="1" customWidth="1"/>
    <col min="9229" max="9229" width="21" style="35" customWidth="1"/>
    <col min="9230" max="9230" width="13.5703125" style="35" customWidth="1"/>
    <col min="9231" max="9476" width="9.140625" style="35"/>
    <col min="9477" max="9477" width="4.85546875" style="35" customWidth="1"/>
    <col min="9478" max="9478" width="49.42578125" style="35" customWidth="1"/>
    <col min="9479" max="9480" width="10.28515625" style="35" customWidth="1"/>
    <col min="9481" max="9481" width="20.7109375" style="35" customWidth="1"/>
    <col min="9482" max="9482" width="8.140625" style="35" bestFit="1" customWidth="1"/>
    <col min="9483" max="9483" width="20.85546875" style="35" customWidth="1"/>
    <col min="9484" max="9484" width="8.140625" style="35" bestFit="1" customWidth="1"/>
    <col min="9485" max="9485" width="21" style="35" customWidth="1"/>
    <col min="9486" max="9486" width="13.5703125" style="35" customWidth="1"/>
    <col min="9487" max="9732" width="9.140625" style="35"/>
    <col min="9733" max="9733" width="4.85546875" style="35" customWidth="1"/>
    <col min="9734" max="9734" width="49.42578125" style="35" customWidth="1"/>
    <col min="9735" max="9736" width="10.28515625" style="35" customWidth="1"/>
    <col min="9737" max="9737" width="20.7109375" style="35" customWidth="1"/>
    <col min="9738" max="9738" width="8.140625" style="35" bestFit="1" customWidth="1"/>
    <col min="9739" max="9739" width="20.85546875" style="35" customWidth="1"/>
    <col min="9740" max="9740" width="8.140625" style="35" bestFit="1" customWidth="1"/>
    <col min="9741" max="9741" width="21" style="35" customWidth="1"/>
    <col min="9742" max="9742" width="13.5703125" style="35" customWidth="1"/>
    <col min="9743" max="9988" width="9.140625" style="35"/>
    <col min="9989" max="9989" width="4.85546875" style="35" customWidth="1"/>
    <col min="9990" max="9990" width="49.42578125" style="35" customWidth="1"/>
    <col min="9991" max="9992" width="10.28515625" style="35" customWidth="1"/>
    <col min="9993" max="9993" width="20.7109375" style="35" customWidth="1"/>
    <col min="9994" max="9994" width="8.140625" style="35" bestFit="1" customWidth="1"/>
    <col min="9995" max="9995" width="20.85546875" style="35" customWidth="1"/>
    <col min="9996" max="9996" width="8.140625" style="35" bestFit="1" customWidth="1"/>
    <col min="9997" max="9997" width="21" style="35" customWidth="1"/>
    <col min="9998" max="9998" width="13.5703125" style="35" customWidth="1"/>
    <col min="9999" max="10244" width="9.140625" style="35"/>
    <col min="10245" max="10245" width="4.85546875" style="35" customWidth="1"/>
    <col min="10246" max="10246" width="49.42578125" style="35" customWidth="1"/>
    <col min="10247" max="10248" width="10.28515625" style="35" customWidth="1"/>
    <col min="10249" max="10249" width="20.7109375" style="35" customWidth="1"/>
    <col min="10250" max="10250" width="8.140625" style="35" bestFit="1" customWidth="1"/>
    <col min="10251" max="10251" width="20.85546875" style="35" customWidth="1"/>
    <col min="10252" max="10252" width="8.140625" style="35" bestFit="1" customWidth="1"/>
    <col min="10253" max="10253" width="21" style="35" customWidth="1"/>
    <col min="10254" max="10254" width="13.5703125" style="35" customWidth="1"/>
    <col min="10255" max="10500" width="9.140625" style="35"/>
    <col min="10501" max="10501" width="4.85546875" style="35" customWidth="1"/>
    <col min="10502" max="10502" width="49.42578125" style="35" customWidth="1"/>
    <col min="10503" max="10504" width="10.28515625" style="35" customWidth="1"/>
    <col min="10505" max="10505" width="20.7109375" style="35" customWidth="1"/>
    <col min="10506" max="10506" width="8.140625" style="35" bestFit="1" customWidth="1"/>
    <col min="10507" max="10507" width="20.85546875" style="35" customWidth="1"/>
    <col min="10508" max="10508" width="8.140625" style="35" bestFit="1" customWidth="1"/>
    <col min="10509" max="10509" width="21" style="35" customWidth="1"/>
    <col min="10510" max="10510" width="13.5703125" style="35" customWidth="1"/>
    <col min="10511" max="10756" width="9.140625" style="35"/>
    <col min="10757" max="10757" width="4.85546875" style="35" customWidth="1"/>
    <col min="10758" max="10758" width="49.42578125" style="35" customWidth="1"/>
    <col min="10759" max="10760" width="10.28515625" style="35" customWidth="1"/>
    <col min="10761" max="10761" width="20.7109375" style="35" customWidth="1"/>
    <col min="10762" max="10762" width="8.140625" style="35" bestFit="1" customWidth="1"/>
    <col min="10763" max="10763" width="20.85546875" style="35" customWidth="1"/>
    <col min="10764" max="10764" width="8.140625" style="35" bestFit="1" customWidth="1"/>
    <col min="10765" max="10765" width="21" style="35" customWidth="1"/>
    <col min="10766" max="10766" width="13.5703125" style="35" customWidth="1"/>
    <col min="10767" max="11012" width="9.140625" style="35"/>
    <col min="11013" max="11013" width="4.85546875" style="35" customWidth="1"/>
    <col min="11014" max="11014" width="49.42578125" style="35" customWidth="1"/>
    <col min="11015" max="11016" width="10.28515625" style="35" customWidth="1"/>
    <col min="11017" max="11017" width="20.7109375" style="35" customWidth="1"/>
    <col min="11018" max="11018" width="8.140625" style="35" bestFit="1" customWidth="1"/>
    <col min="11019" max="11019" width="20.85546875" style="35" customWidth="1"/>
    <col min="11020" max="11020" width="8.140625" style="35" bestFit="1" customWidth="1"/>
    <col min="11021" max="11021" width="21" style="35" customWidth="1"/>
    <col min="11022" max="11022" width="13.5703125" style="35" customWidth="1"/>
    <col min="11023" max="11268" width="9.140625" style="35"/>
    <col min="11269" max="11269" width="4.85546875" style="35" customWidth="1"/>
    <col min="11270" max="11270" width="49.42578125" style="35" customWidth="1"/>
    <col min="11271" max="11272" width="10.28515625" style="35" customWidth="1"/>
    <col min="11273" max="11273" width="20.7109375" style="35" customWidth="1"/>
    <col min="11274" max="11274" width="8.140625" style="35" bestFit="1" customWidth="1"/>
    <col min="11275" max="11275" width="20.85546875" style="35" customWidth="1"/>
    <col min="11276" max="11276" width="8.140625" style="35" bestFit="1" customWidth="1"/>
    <col min="11277" max="11277" width="21" style="35" customWidth="1"/>
    <col min="11278" max="11278" width="13.5703125" style="35" customWidth="1"/>
    <col min="11279" max="11524" width="9.140625" style="35"/>
    <col min="11525" max="11525" width="4.85546875" style="35" customWidth="1"/>
    <col min="11526" max="11526" width="49.42578125" style="35" customWidth="1"/>
    <col min="11527" max="11528" width="10.28515625" style="35" customWidth="1"/>
    <col min="11529" max="11529" width="20.7109375" style="35" customWidth="1"/>
    <col min="11530" max="11530" width="8.140625" style="35" bestFit="1" customWidth="1"/>
    <col min="11531" max="11531" width="20.85546875" style="35" customWidth="1"/>
    <col min="11532" max="11532" width="8.140625" style="35" bestFit="1" customWidth="1"/>
    <col min="11533" max="11533" width="21" style="35" customWidth="1"/>
    <col min="11534" max="11534" width="13.5703125" style="35" customWidth="1"/>
    <col min="11535" max="11780" width="9.140625" style="35"/>
    <col min="11781" max="11781" width="4.85546875" style="35" customWidth="1"/>
    <col min="11782" max="11782" width="49.42578125" style="35" customWidth="1"/>
    <col min="11783" max="11784" width="10.28515625" style="35" customWidth="1"/>
    <col min="11785" max="11785" width="20.7109375" style="35" customWidth="1"/>
    <col min="11786" max="11786" width="8.140625" style="35" bestFit="1" customWidth="1"/>
    <col min="11787" max="11787" width="20.85546875" style="35" customWidth="1"/>
    <col min="11788" max="11788" width="8.140625" style="35" bestFit="1" customWidth="1"/>
    <col min="11789" max="11789" width="21" style="35" customWidth="1"/>
    <col min="11790" max="11790" width="13.5703125" style="35" customWidth="1"/>
    <col min="11791" max="12036" width="9.140625" style="35"/>
    <col min="12037" max="12037" width="4.85546875" style="35" customWidth="1"/>
    <col min="12038" max="12038" width="49.42578125" style="35" customWidth="1"/>
    <col min="12039" max="12040" width="10.28515625" style="35" customWidth="1"/>
    <col min="12041" max="12041" width="20.7109375" style="35" customWidth="1"/>
    <col min="12042" max="12042" width="8.140625" style="35" bestFit="1" customWidth="1"/>
    <col min="12043" max="12043" width="20.85546875" style="35" customWidth="1"/>
    <col min="12044" max="12044" width="8.140625" style="35" bestFit="1" customWidth="1"/>
    <col min="12045" max="12045" width="21" style="35" customWidth="1"/>
    <col min="12046" max="12046" width="13.5703125" style="35" customWidth="1"/>
    <col min="12047" max="12292" width="9.140625" style="35"/>
    <col min="12293" max="12293" width="4.85546875" style="35" customWidth="1"/>
    <col min="12294" max="12294" width="49.42578125" style="35" customWidth="1"/>
    <col min="12295" max="12296" width="10.28515625" style="35" customWidth="1"/>
    <col min="12297" max="12297" width="20.7109375" style="35" customWidth="1"/>
    <col min="12298" max="12298" width="8.140625" style="35" bestFit="1" customWidth="1"/>
    <col min="12299" max="12299" width="20.85546875" style="35" customWidth="1"/>
    <col min="12300" max="12300" width="8.140625" style="35" bestFit="1" customWidth="1"/>
    <col min="12301" max="12301" width="21" style="35" customWidth="1"/>
    <col min="12302" max="12302" width="13.5703125" style="35" customWidth="1"/>
    <col min="12303" max="12548" width="9.140625" style="35"/>
    <col min="12549" max="12549" width="4.85546875" style="35" customWidth="1"/>
    <col min="12550" max="12550" width="49.42578125" style="35" customWidth="1"/>
    <col min="12551" max="12552" width="10.28515625" style="35" customWidth="1"/>
    <col min="12553" max="12553" width="20.7109375" style="35" customWidth="1"/>
    <col min="12554" max="12554" width="8.140625" style="35" bestFit="1" customWidth="1"/>
    <col min="12555" max="12555" width="20.85546875" style="35" customWidth="1"/>
    <col min="12556" max="12556" width="8.140625" style="35" bestFit="1" customWidth="1"/>
    <col min="12557" max="12557" width="21" style="35" customWidth="1"/>
    <col min="12558" max="12558" width="13.5703125" style="35" customWidth="1"/>
    <col min="12559" max="12804" width="9.140625" style="35"/>
    <col min="12805" max="12805" width="4.85546875" style="35" customWidth="1"/>
    <col min="12806" max="12806" width="49.42578125" style="35" customWidth="1"/>
    <col min="12807" max="12808" width="10.28515625" style="35" customWidth="1"/>
    <col min="12809" max="12809" width="20.7109375" style="35" customWidth="1"/>
    <col min="12810" max="12810" width="8.140625" style="35" bestFit="1" customWidth="1"/>
    <col min="12811" max="12811" width="20.85546875" style="35" customWidth="1"/>
    <col min="12812" max="12812" width="8.140625" style="35" bestFit="1" customWidth="1"/>
    <col min="12813" max="12813" width="21" style="35" customWidth="1"/>
    <col min="12814" max="12814" width="13.5703125" style="35" customWidth="1"/>
    <col min="12815" max="13060" width="9.140625" style="35"/>
    <col min="13061" max="13061" width="4.85546875" style="35" customWidth="1"/>
    <col min="13062" max="13062" width="49.42578125" style="35" customWidth="1"/>
    <col min="13063" max="13064" width="10.28515625" style="35" customWidth="1"/>
    <col min="13065" max="13065" width="20.7109375" style="35" customWidth="1"/>
    <col min="13066" max="13066" width="8.140625" style="35" bestFit="1" customWidth="1"/>
    <col min="13067" max="13067" width="20.85546875" style="35" customWidth="1"/>
    <col min="13068" max="13068" width="8.140625" style="35" bestFit="1" customWidth="1"/>
    <col min="13069" max="13069" width="21" style="35" customWidth="1"/>
    <col min="13070" max="13070" width="13.5703125" style="35" customWidth="1"/>
    <col min="13071" max="13316" width="9.140625" style="35"/>
    <col min="13317" max="13317" width="4.85546875" style="35" customWidth="1"/>
    <col min="13318" max="13318" width="49.42578125" style="35" customWidth="1"/>
    <col min="13319" max="13320" width="10.28515625" style="35" customWidth="1"/>
    <col min="13321" max="13321" width="20.7109375" style="35" customWidth="1"/>
    <col min="13322" max="13322" width="8.140625" style="35" bestFit="1" customWidth="1"/>
    <col min="13323" max="13323" width="20.85546875" style="35" customWidth="1"/>
    <col min="13324" max="13324" width="8.140625" style="35" bestFit="1" customWidth="1"/>
    <col min="13325" max="13325" width="21" style="35" customWidth="1"/>
    <col min="13326" max="13326" width="13.5703125" style="35" customWidth="1"/>
    <col min="13327" max="13572" width="9.140625" style="35"/>
    <col min="13573" max="13573" width="4.85546875" style="35" customWidth="1"/>
    <col min="13574" max="13574" width="49.42578125" style="35" customWidth="1"/>
    <col min="13575" max="13576" width="10.28515625" style="35" customWidth="1"/>
    <col min="13577" max="13577" width="20.7109375" style="35" customWidth="1"/>
    <col min="13578" max="13578" width="8.140625" style="35" bestFit="1" customWidth="1"/>
    <col min="13579" max="13579" width="20.85546875" style="35" customWidth="1"/>
    <col min="13580" max="13580" width="8.140625" style="35" bestFit="1" customWidth="1"/>
    <col min="13581" max="13581" width="21" style="35" customWidth="1"/>
    <col min="13582" max="13582" width="13.5703125" style="35" customWidth="1"/>
    <col min="13583" max="13828" width="9.140625" style="35"/>
    <col min="13829" max="13829" width="4.85546875" style="35" customWidth="1"/>
    <col min="13830" max="13830" width="49.42578125" style="35" customWidth="1"/>
    <col min="13831" max="13832" width="10.28515625" style="35" customWidth="1"/>
    <col min="13833" max="13833" width="20.7109375" style="35" customWidth="1"/>
    <col min="13834" max="13834" width="8.140625" style="35" bestFit="1" customWidth="1"/>
    <col min="13835" max="13835" width="20.85546875" style="35" customWidth="1"/>
    <col min="13836" max="13836" width="8.140625" style="35" bestFit="1" customWidth="1"/>
    <col min="13837" max="13837" width="21" style="35" customWidth="1"/>
    <col min="13838" max="13838" width="13.5703125" style="35" customWidth="1"/>
    <col min="13839" max="14084" width="9.140625" style="35"/>
    <col min="14085" max="14085" width="4.85546875" style="35" customWidth="1"/>
    <col min="14086" max="14086" width="49.42578125" style="35" customWidth="1"/>
    <col min="14087" max="14088" width="10.28515625" style="35" customWidth="1"/>
    <col min="14089" max="14089" width="20.7109375" style="35" customWidth="1"/>
    <col min="14090" max="14090" width="8.140625" style="35" bestFit="1" customWidth="1"/>
    <col min="14091" max="14091" width="20.85546875" style="35" customWidth="1"/>
    <col min="14092" max="14092" width="8.140625" style="35" bestFit="1" customWidth="1"/>
    <col min="14093" max="14093" width="21" style="35" customWidth="1"/>
    <col min="14094" max="14094" width="13.5703125" style="35" customWidth="1"/>
    <col min="14095" max="14340" width="9.140625" style="35"/>
    <col min="14341" max="14341" width="4.85546875" style="35" customWidth="1"/>
    <col min="14342" max="14342" width="49.42578125" style="35" customWidth="1"/>
    <col min="14343" max="14344" width="10.28515625" style="35" customWidth="1"/>
    <col min="14345" max="14345" width="20.7109375" style="35" customWidth="1"/>
    <col min="14346" max="14346" width="8.140625" style="35" bestFit="1" customWidth="1"/>
    <col min="14347" max="14347" width="20.85546875" style="35" customWidth="1"/>
    <col min="14348" max="14348" width="8.140625" style="35" bestFit="1" customWidth="1"/>
    <col min="14349" max="14349" width="21" style="35" customWidth="1"/>
    <col min="14350" max="14350" width="13.5703125" style="35" customWidth="1"/>
    <col min="14351" max="14596" width="9.140625" style="35"/>
    <col min="14597" max="14597" width="4.85546875" style="35" customWidth="1"/>
    <col min="14598" max="14598" width="49.42578125" style="35" customWidth="1"/>
    <col min="14599" max="14600" width="10.28515625" style="35" customWidth="1"/>
    <col min="14601" max="14601" width="20.7109375" style="35" customWidth="1"/>
    <col min="14602" max="14602" width="8.140625" style="35" bestFit="1" customWidth="1"/>
    <col min="14603" max="14603" width="20.85546875" style="35" customWidth="1"/>
    <col min="14604" max="14604" width="8.140625" style="35" bestFit="1" customWidth="1"/>
    <col min="14605" max="14605" width="21" style="35" customWidth="1"/>
    <col min="14606" max="14606" width="13.5703125" style="35" customWidth="1"/>
    <col min="14607" max="14852" width="9.140625" style="35"/>
    <col min="14853" max="14853" width="4.85546875" style="35" customWidth="1"/>
    <col min="14854" max="14854" width="49.42578125" style="35" customWidth="1"/>
    <col min="14855" max="14856" width="10.28515625" style="35" customWidth="1"/>
    <col min="14857" max="14857" width="20.7109375" style="35" customWidth="1"/>
    <col min="14858" max="14858" width="8.140625" style="35" bestFit="1" customWidth="1"/>
    <col min="14859" max="14859" width="20.85546875" style="35" customWidth="1"/>
    <col min="14860" max="14860" width="8.140625" style="35" bestFit="1" customWidth="1"/>
    <col min="14861" max="14861" width="21" style="35" customWidth="1"/>
    <col min="14862" max="14862" width="13.5703125" style="35" customWidth="1"/>
    <col min="14863" max="15108" width="9.140625" style="35"/>
    <col min="15109" max="15109" width="4.85546875" style="35" customWidth="1"/>
    <col min="15110" max="15110" width="49.42578125" style="35" customWidth="1"/>
    <col min="15111" max="15112" width="10.28515625" style="35" customWidth="1"/>
    <col min="15113" max="15113" width="20.7109375" style="35" customWidth="1"/>
    <col min="15114" max="15114" width="8.140625" style="35" bestFit="1" customWidth="1"/>
    <col min="15115" max="15115" width="20.85546875" style="35" customWidth="1"/>
    <col min="15116" max="15116" width="8.140625" style="35" bestFit="1" customWidth="1"/>
    <col min="15117" max="15117" width="21" style="35" customWidth="1"/>
    <col min="15118" max="15118" width="13.5703125" style="35" customWidth="1"/>
    <col min="15119" max="15364" width="9.140625" style="35"/>
    <col min="15365" max="15365" width="4.85546875" style="35" customWidth="1"/>
    <col min="15366" max="15366" width="49.42578125" style="35" customWidth="1"/>
    <col min="15367" max="15368" width="10.28515625" style="35" customWidth="1"/>
    <col min="15369" max="15369" width="20.7109375" style="35" customWidth="1"/>
    <col min="15370" max="15370" width="8.140625" style="35" bestFit="1" customWidth="1"/>
    <col min="15371" max="15371" width="20.85546875" style="35" customWidth="1"/>
    <col min="15372" max="15372" width="8.140625" style="35" bestFit="1" customWidth="1"/>
    <col min="15373" max="15373" width="21" style="35" customWidth="1"/>
    <col min="15374" max="15374" width="13.5703125" style="35" customWidth="1"/>
    <col min="15375" max="15620" width="9.140625" style="35"/>
    <col min="15621" max="15621" width="4.85546875" style="35" customWidth="1"/>
    <col min="15622" max="15622" width="49.42578125" style="35" customWidth="1"/>
    <col min="15623" max="15624" width="10.28515625" style="35" customWidth="1"/>
    <col min="15625" max="15625" width="20.7109375" style="35" customWidth="1"/>
    <col min="15626" max="15626" width="8.140625" style="35" bestFit="1" customWidth="1"/>
    <col min="15627" max="15627" width="20.85546875" style="35" customWidth="1"/>
    <col min="15628" max="15628" width="8.140625" style="35" bestFit="1" customWidth="1"/>
    <col min="15629" max="15629" width="21" style="35" customWidth="1"/>
    <col min="15630" max="15630" width="13.5703125" style="35" customWidth="1"/>
    <col min="15631" max="15876" width="9.140625" style="35"/>
    <col min="15877" max="15877" width="4.85546875" style="35" customWidth="1"/>
    <col min="15878" max="15878" width="49.42578125" style="35" customWidth="1"/>
    <col min="15879" max="15880" width="10.28515625" style="35" customWidth="1"/>
    <col min="15881" max="15881" width="20.7109375" style="35" customWidth="1"/>
    <col min="15882" max="15882" width="8.140625" style="35" bestFit="1" customWidth="1"/>
    <col min="15883" max="15883" width="20.85546875" style="35" customWidth="1"/>
    <col min="15884" max="15884" width="8.140625" style="35" bestFit="1" customWidth="1"/>
    <col min="15885" max="15885" width="21" style="35" customWidth="1"/>
    <col min="15886" max="15886" width="13.5703125" style="35" customWidth="1"/>
    <col min="15887" max="16132" width="9.140625" style="35"/>
    <col min="16133" max="16133" width="4.85546875" style="35" customWidth="1"/>
    <col min="16134" max="16134" width="49.42578125" style="35" customWidth="1"/>
    <col min="16135" max="16136" width="10.28515625" style="35" customWidth="1"/>
    <col min="16137" max="16137" width="20.7109375" style="35" customWidth="1"/>
    <col min="16138" max="16138" width="8.140625" style="35" bestFit="1" customWidth="1"/>
    <col min="16139" max="16139" width="20.85546875" style="35" customWidth="1"/>
    <col min="16140" max="16140" width="8.140625" style="35" bestFit="1" customWidth="1"/>
    <col min="16141" max="16141" width="21" style="35" customWidth="1"/>
    <col min="16142" max="16142" width="13.5703125" style="35" customWidth="1"/>
    <col min="16143" max="16384" width="9.140625" style="35"/>
  </cols>
  <sheetData>
    <row r="1" spans="1:16" s="6" customFormat="1" x14ac:dyDescent="0.25">
      <c r="A1" s="1"/>
      <c r="B1" s="2"/>
      <c r="C1" s="2"/>
      <c r="D1" s="114"/>
      <c r="E1" s="114"/>
      <c r="F1" s="47"/>
      <c r="G1" s="114"/>
      <c r="H1" s="114"/>
      <c r="I1" s="47"/>
      <c r="J1" s="47"/>
      <c r="K1" s="114"/>
      <c r="L1" s="54"/>
      <c r="M1" s="54"/>
      <c r="N1" s="114"/>
      <c r="O1" s="58" t="s">
        <v>0</v>
      </c>
    </row>
    <row r="2" spans="1:16" s="6" customFormat="1" ht="12.75" customHeight="1" x14ac:dyDescent="0.25">
      <c r="A2" s="1"/>
      <c r="B2" s="2"/>
      <c r="C2" s="2"/>
      <c r="D2" s="114"/>
      <c r="E2" s="114"/>
      <c r="F2" s="47"/>
      <c r="G2" s="114"/>
      <c r="H2" s="114"/>
      <c r="I2" s="47"/>
      <c r="J2" s="47"/>
      <c r="K2" s="114"/>
      <c r="L2" s="186" t="s">
        <v>1</v>
      </c>
      <c r="M2" s="186"/>
      <c r="N2" s="186"/>
      <c r="O2" s="186"/>
    </row>
    <row r="3" spans="1:16" s="6" customFormat="1" ht="33.75" customHeight="1" thickBot="1" x14ac:dyDescent="0.35">
      <c r="A3" s="4"/>
      <c r="B3" s="185" t="s">
        <v>121</v>
      </c>
      <c r="C3" s="185"/>
      <c r="D3" s="185"/>
      <c r="E3" s="185"/>
      <c r="F3" s="185"/>
      <c r="G3" s="185"/>
      <c r="H3" s="185"/>
      <c r="I3" s="185"/>
      <c r="J3" s="117"/>
      <c r="K3" s="117"/>
      <c r="L3" s="49"/>
      <c r="M3" s="49"/>
      <c r="N3" s="117"/>
      <c r="O3" s="49"/>
    </row>
    <row r="4" spans="1:16" s="10" customFormat="1" ht="17.25" customHeight="1" x14ac:dyDescent="0.25">
      <c r="A4" s="4"/>
      <c r="B4" s="9" t="s">
        <v>2</v>
      </c>
      <c r="D4" s="115"/>
      <c r="E4" s="115"/>
      <c r="F4" s="48"/>
      <c r="G4" s="115"/>
      <c r="H4" s="115"/>
      <c r="I4" s="48"/>
      <c r="J4" s="117"/>
      <c r="K4" s="115"/>
      <c r="L4" s="55"/>
      <c r="M4" s="55"/>
      <c r="N4" s="115"/>
      <c r="O4" s="55"/>
      <c r="P4" s="12"/>
    </row>
    <row r="5" spans="1:16" s="6" customFormat="1" ht="54.95" customHeight="1" x14ac:dyDescent="0.25">
      <c r="A5" s="182" t="s">
        <v>168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6" s="6" customFormat="1" ht="14.25" thickBot="1" x14ac:dyDescent="0.3">
      <c r="A6" s="4"/>
      <c r="B6" s="61"/>
      <c r="C6" s="74"/>
      <c r="D6" s="83"/>
      <c r="E6" s="83"/>
      <c r="F6" s="83"/>
      <c r="G6" s="83"/>
      <c r="H6" s="83"/>
      <c r="I6" s="83"/>
      <c r="J6" s="83"/>
      <c r="K6" s="83"/>
      <c r="L6" s="93" t="s">
        <v>3</v>
      </c>
      <c r="M6" s="118"/>
      <c r="N6" s="119"/>
      <c r="O6" s="49"/>
    </row>
    <row r="7" spans="1:16" s="158" customFormat="1" ht="46.5" customHeight="1" thickBot="1" x14ac:dyDescent="0.3">
      <c r="A7" s="152"/>
      <c r="B7" s="151"/>
      <c r="C7" s="85"/>
      <c r="D7" s="176" t="s">
        <v>271</v>
      </c>
      <c r="E7" s="177"/>
      <c r="F7" s="178"/>
      <c r="G7" s="176" t="s">
        <v>272</v>
      </c>
      <c r="H7" s="177"/>
      <c r="I7" s="178"/>
      <c r="J7" s="176" t="s">
        <v>273</v>
      </c>
      <c r="K7" s="177"/>
      <c r="L7" s="178"/>
      <c r="M7" s="179" t="s">
        <v>274</v>
      </c>
      <c r="N7" s="180"/>
      <c r="O7" s="181"/>
    </row>
    <row r="8" spans="1:16" s="18" customFormat="1" ht="55.5" customHeight="1" thickBot="1" x14ac:dyDescent="0.3">
      <c r="A8" s="16" t="s">
        <v>4</v>
      </c>
      <c r="B8" s="14" t="s">
        <v>5</v>
      </c>
      <c r="C8" s="86" t="s">
        <v>6</v>
      </c>
      <c r="D8" s="56" t="s">
        <v>7</v>
      </c>
      <c r="E8" s="56" t="s">
        <v>157</v>
      </c>
      <c r="F8" s="50" t="s">
        <v>8</v>
      </c>
      <c r="G8" s="56" t="s">
        <v>7</v>
      </c>
      <c r="H8" s="56" t="s">
        <v>157</v>
      </c>
      <c r="I8" s="50" t="s">
        <v>8</v>
      </c>
      <c r="J8" s="56" t="s">
        <v>7</v>
      </c>
      <c r="K8" s="56" t="s">
        <v>157</v>
      </c>
      <c r="L8" s="56" t="s">
        <v>8</v>
      </c>
      <c r="M8" s="56" t="s">
        <v>7</v>
      </c>
      <c r="N8" s="56" t="s">
        <v>157</v>
      </c>
      <c r="O8" s="59" t="s">
        <v>8</v>
      </c>
    </row>
    <row r="9" spans="1:16" s="19" customFormat="1" thickBot="1" x14ac:dyDescent="0.3">
      <c r="A9" s="67">
        <v>1</v>
      </c>
      <c r="B9" s="68">
        <v>2</v>
      </c>
      <c r="C9" s="87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20">
        <v>13</v>
      </c>
      <c r="N9" s="120">
        <v>14</v>
      </c>
      <c r="O9" s="120">
        <v>15</v>
      </c>
    </row>
    <row r="10" spans="1:16" s="24" customFormat="1" ht="22.7" customHeight="1" x14ac:dyDescent="0.25">
      <c r="A10" s="20">
        <v>1</v>
      </c>
      <c r="B10" s="21" t="s">
        <v>9</v>
      </c>
      <c r="C10" s="22">
        <v>4212</v>
      </c>
      <c r="D10" s="116"/>
      <c r="E10" s="116"/>
      <c r="F10" s="51">
        <f>SUM(F13:F15)</f>
        <v>2967.34</v>
      </c>
      <c r="G10" s="116"/>
      <c r="H10" s="116"/>
      <c r="I10" s="51">
        <f>SUM(I13:I15)</f>
        <v>0</v>
      </c>
      <c r="J10" s="51"/>
      <c r="K10" s="116"/>
      <c r="L10" s="51">
        <f>SUM(L13:L15)</f>
        <v>0</v>
      </c>
      <c r="M10" s="51">
        <f>J10-G10</f>
        <v>0</v>
      </c>
      <c r="N10" s="116"/>
      <c r="O10" s="51">
        <f>L10-I10</f>
        <v>0</v>
      </c>
    </row>
    <row r="11" spans="1:16" s="29" customFormat="1" x14ac:dyDescent="0.25">
      <c r="A11" s="25"/>
      <c r="B11" s="26" t="s">
        <v>10</v>
      </c>
      <c r="C11" s="25"/>
      <c r="D11" s="52"/>
      <c r="E11" s="52"/>
      <c r="F11" s="52"/>
      <c r="G11" s="52"/>
      <c r="H11" s="52"/>
      <c r="I11" s="52"/>
      <c r="J11" s="52"/>
      <c r="K11" s="52"/>
      <c r="L11" s="57"/>
      <c r="M11" s="57"/>
      <c r="N11" s="52"/>
      <c r="O11" s="57"/>
    </row>
    <row r="12" spans="1:16" s="29" customFormat="1" x14ac:dyDescent="0.25">
      <c r="A12" s="25"/>
      <c r="B12" s="30" t="s">
        <v>11</v>
      </c>
      <c r="C12" s="25"/>
      <c r="D12" s="52"/>
      <c r="E12" s="52"/>
      <c r="F12" s="52"/>
      <c r="G12" s="52"/>
      <c r="H12" s="52"/>
      <c r="I12" s="52"/>
      <c r="J12" s="52"/>
      <c r="K12" s="52"/>
      <c r="L12" s="57"/>
      <c r="M12" s="57"/>
      <c r="N12" s="52"/>
      <c r="O12" s="57"/>
    </row>
    <row r="13" spans="1:16" s="29" customFormat="1" x14ac:dyDescent="0.25">
      <c r="A13" s="25">
        <v>1</v>
      </c>
      <c r="B13" s="31" t="s">
        <v>9</v>
      </c>
      <c r="C13" s="25" t="s">
        <v>12</v>
      </c>
      <c r="D13" s="52"/>
      <c r="E13" s="52"/>
      <c r="F13" s="52">
        <v>1218.2</v>
      </c>
      <c r="G13" s="52"/>
      <c r="H13" s="52"/>
      <c r="I13" s="52"/>
      <c r="J13" s="52"/>
      <c r="K13" s="52"/>
      <c r="L13" s="52"/>
      <c r="M13" s="52">
        <f>J13-G13</f>
        <v>0</v>
      </c>
      <c r="N13" s="52"/>
      <c r="O13" s="52">
        <f t="shared" ref="O13:O16" si="0">L13-I13</f>
        <v>0</v>
      </c>
    </row>
    <row r="14" spans="1:16" s="29" customFormat="1" x14ac:dyDescent="0.25">
      <c r="A14" s="25">
        <v>2</v>
      </c>
      <c r="B14" s="31" t="s">
        <v>45</v>
      </c>
      <c r="C14" s="25" t="s">
        <v>12</v>
      </c>
      <c r="D14" s="52"/>
      <c r="E14" s="52"/>
      <c r="F14" s="52"/>
      <c r="G14" s="52"/>
      <c r="H14" s="52"/>
      <c r="I14" s="52"/>
      <c r="J14" s="52"/>
      <c r="K14" s="52"/>
      <c r="L14" s="52"/>
      <c r="M14" s="52">
        <f>J14-G14</f>
        <v>0</v>
      </c>
      <c r="N14" s="52"/>
      <c r="O14" s="52">
        <f t="shared" si="0"/>
        <v>0</v>
      </c>
    </row>
    <row r="15" spans="1:16" s="29" customFormat="1" x14ac:dyDescent="0.25">
      <c r="A15" s="25">
        <v>3</v>
      </c>
      <c r="B15" s="31" t="s">
        <v>44</v>
      </c>
      <c r="C15" s="25" t="s">
        <v>12</v>
      </c>
      <c r="D15" s="52"/>
      <c r="E15" s="52"/>
      <c r="F15" s="52">
        <v>1749.14</v>
      </c>
      <c r="G15" s="52"/>
      <c r="H15" s="52"/>
      <c r="I15" s="52"/>
      <c r="J15" s="52"/>
      <c r="K15" s="52"/>
      <c r="L15" s="52"/>
      <c r="M15" s="52">
        <f>J15-G15</f>
        <v>0</v>
      </c>
      <c r="N15" s="52"/>
      <c r="O15" s="52">
        <f t="shared" si="0"/>
        <v>0</v>
      </c>
    </row>
    <row r="16" spans="1:16" s="24" customFormat="1" ht="23.25" customHeight="1" x14ac:dyDescent="0.25">
      <c r="A16" s="20">
        <v>2</v>
      </c>
      <c r="B16" s="21" t="s">
        <v>13</v>
      </c>
      <c r="C16" s="22">
        <v>4213</v>
      </c>
      <c r="D16" s="116"/>
      <c r="E16" s="116"/>
      <c r="F16" s="51">
        <f>SUM(F19:F21)</f>
        <v>87.81</v>
      </c>
      <c r="G16" s="116"/>
      <c r="H16" s="116"/>
      <c r="I16" s="51">
        <f>SUM(I19:I21)</f>
        <v>0</v>
      </c>
      <c r="J16" s="51"/>
      <c r="K16" s="116"/>
      <c r="L16" s="51">
        <f>SUM(L19:L21)</f>
        <v>0</v>
      </c>
      <c r="M16" s="51">
        <f>J16-G16</f>
        <v>0</v>
      </c>
      <c r="N16" s="116"/>
      <c r="O16" s="51">
        <f t="shared" si="0"/>
        <v>0</v>
      </c>
    </row>
    <row r="17" spans="1:15" s="29" customFormat="1" x14ac:dyDescent="0.25">
      <c r="A17" s="32"/>
      <c r="B17" s="26" t="s">
        <v>10</v>
      </c>
      <c r="C17" s="25"/>
      <c r="D17" s="52"/>
      <c r="E17" s="52"/>
      <c r="F17" s="52"/>
      <c r="G17" s="52"/>
      <c r="H17" s="52"/>
      <c r="I17" s="52"/>
      <c r="J17" s="52"/>
      <c r="K17" s="52"/>
      <c r="L17" s="57"/>
      <c r="M17" s="57"/>
      <c r="N17" s="52"/>
      <c r="O17" s="57"/>
    </row>
    <row r="18" spans="1:15" s="29" customFormat="1" x14ac:dyDescent="0.25">
      <c r="A18" s="33"/>
      <c r="B18" s="30" t="s">
        <v>11</v>
      </c>
      <c r="C18" s="25"/>
      <c r="D18" s="52"/>
      <c r="E18" s="52"/>
      <c r="F18" s="52"/>
      <c r="G18" s="52"/>
      <c r="H18" s="52"/>
      <c r="I18" s="52"/>
      <c r="J18" s="52"/>
      <c r="K18" s="52"/>
      <c r="L18" s="57"/>
      <c r="M18" s="57"/>
      <c r="N18" s="52"/>
      <c r="O18" s="57"/>
    </row>
    <row r="19" spans="1:15" s="29" customFormat="1" x14ac:dyDescent="0.25">
      <c r="A19" s="25">
        <v>1</v>
      </c>
      <c r="B19" s="31" t="s">
        <v>46</v>
      </c>
      <c r="C19" s="25" t="s">
        <v>12</v>
      </c>
      <c r="D19" s="52"/>
      <c r="E19" s="52"/>
      <c r="F19" s="52">
        <v>87.81</v>
      </c>
      <c r="G19" s="52"/>
      <c r="H19" s="52"/>
      <c r="I19" s="52"/>
      <c r="J19" s="52"/>
      <c r="K19" s="52"/>
      <c r="L19" s="52"/>
      <c r="M19" s="52">
        <f>J19-G19</f>
        <v>0</v>
      </c>
      <c r="N19" s="52"/>
      <c r="O19" s="52">
        <f t="shared" ref="O19:O22" si="1">L19-I19</f>
        <v>0</v>
      </c>
    </row>
    <row r="20" spans="1:15" s="29" customFormat="1" x14ac:dyDescent="0.25">
      <c r="A20" s="25">
        <v>2</v>
      </c>
      <c r="B20" s="31" t="s">
        <v>47</v>
      </c>
      <c r="C20" s="25" t="s">
        <v>12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f>J20-G20</f>
        <v>0</v>
      </c>
      <c r="N20" s="52"/>
      <c r="O20" s="52">
        <f t="shared" si="1"/>
        <v>0</v>
      </c>
    </row>
    <row r="21" spans="1:15" s="29" customFormat="1" x14ac:dyDescent="0.25">
      <c r="A21" s="25">
        <v>3</v>
      </c>
      <c r="B21" s="31"/>
      <c r="C21" s="25" t="s">
        <v>12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f>J21-G21</f>
        <v>0</v>
      </c>
      <c r="N21" s="52"/>
      <c r="O21" s="52">
        <f t="shared" si="1"/>
        <v>0</v>
      </c>
    </row>
    <row r="22" spans="1:15" s="24" customFormat="1" ht="23.25" customHeight="1" x14ac:dyDescent="0.25">
      <c r="A22" s="20">
        <v>3</v>
      </c>
      <c r="B22" s="21" t="s">
        <v>14</v>
      </c>
      <c r="C22" s="22">
        <v>4214</v>
      </c>
      <c r="D22" s="116"/>
      <c r="E22" s="116"/>
      <c r="F22" s="51">
        <f>SUM(F25:F30)</f>
        <v>58916.146489999999</v>
      </c>
      <c r="G22" s="116"/>
      <c r="H22" s="116"/>
      <c r="I22" s="51">
        <f>SUM(I25:I30)</f>
        <v>40280.199999999997</v>
      </c>
      <c r="J22" s="51"/>
      <c r="K22" s="116"/>
      <c r="L22" s="51">
        <f>SUM(L25:L30)</f>
        <v>76821.2</v>
      </c>
      <c r="M22" s="51">
        <f>J22-G22</f>
        <v>0</v>
      </c>
      <c r="N22" s="116"/>
      <c r="O22" s="51">
        <f t="shared" si="1"/>
        <v>36541</v>
      </c>
    </row>
    <row r="23" spans="1:15" s="29" customFormat="1" x14ac:dyDescent="0.25">
      <c r="A23" s="32"/>
      <c r="B23" s="26" t="s">
        <v>10</v>
      </c>
      <c r="C23" s="25"/>
      <c r="D23" s="52"/>
      <c r="E23" s="52"/>
      <c r="F23" s="52"/>
      <c r="G23" s="52"/>
      <c r="H23" s="52"/>
      <c r="I23" s="52"/>
      <c r="J23" s="52"/>
      <c r="K23" s="52"/>
      <c r="L23" s="57"/>
      <c r="M23" s="57"/>
      <c r="N23" s="52"/>
      <c r="O23" s="57"/>
    </row>
    <row r="24" spans="1:15" s="29" customFormat="1" x14ac:dyDescent="0.25">
      <c r="A24" s="33"/>
      <c r="B24" s="30" t="s">
        <v>11</v>
      </c>
      <c r="C24" s="25"/>
      <c r="D24" s="52"/>
      <c r="E24" s="52"/>
      <c r="F24" s="52"/>
      <c r="G24" s="52"/>
      <c r="H24" s="52"/>
      <c r="I24" s="52"/>
      <c r="J24" s="52"/>
      <c r="K24" s="52"/>
      <c r="L24" s="57"/>
      <c r="M24" s="57"/>
      <c r="N24" s="52"/>
      <c r="O24" s="57"/>
    </row>
    <row r="25" spans="1:15" s="29" customFormat="1" x14ac:dyDescent="0.25">
      <c r="A25" s="25">
        <v>1</v>
      </c>
      <c r="B25" s="37" t="s">
        <v>48</v>
      </c>
      <c r="C25" s="25" t="s">
        <v>12</v>
      </c>
      <c r="D25" s="52"/>
      <c r="E25" s="52"/>
      <c r="F25" s="52">
        <v>58269.599999999999</v>
      </c>
      <c r="G25" s="52"/>
      <c r="H25" s="52"/>
      <c r="I25" s="52">
        <v>39280.199999999997</v>
      </c>
      <c r="J25" s="52"/>
      <c r="K25" s="52"/>
      <c r="L25" s="52">
        <v>73161.2</v>
      </c>
      <c r="M25" s="52">
        <f t="shared" ref="M25:M31" si="2">J25-G25</f>
        <v>0</v>
      </c>
      <c r="N25" s="52"/>
      <c r="O25" s="52">
        <f t="shared" ref="O25:O30" si="3">L25-I25</f>
        <v>33881</v>
      </c>
    </row>
    <row r="26" spans="1:15" s="29" customFormat="1" x14ac:dyDescent="0.25">
      <c r="A26" s="25">
        <v>2</v>
      </c>
      <c r="B26" s="37" t="s">
        <v>169</v>
      </c>
      <c r="C26" s="25" t="s">
        <v>12</v>
      </c>
      <c r="D26" s="52"/>
      <c r="E26" s="52"/>
      <c r="F26" s="52">
        <v>646.54649000000006</v>
      </c>
      <c r="G26" s="52"/>
      <c r="H26" s="52"/>
      <c r="I26" s="52">
        <v>1000</v>
      </c>
      <c r="J26" s="52"/>
      <c r="K26" s="52"/>
      <c r="L26" s="52">
        <v>3660</v>
      </c>
      <c r="M26" s="52">
        <f t="shared" si="2"/>
        <v>0</v>
      </c>
      <c r="N26" s="52"/>
      <c r="O26" s="52">
        <f t="shared" si="3"/>
        <v>2660</v>
      </c>
    </row>
    <row r="27" spans="1:15" s="29" customFormat="1" x14ac:dyDescent="0.25">
      <c r="A27" s="25">
        <v>3</v>
      </c>
      <c r="B27" s="37" t="s">
        <v>49</v>
      </c>
      <c r="C27" s="25" t="s">
        <v>12</v>
      </c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2"/>
        <v>0</v>
      </c>
      <c r="N27" s="52"/>
      <c r="O27" s="52">
        <f t="shared" si="3"/>
        <v>0</v>
      </c>
    </row>
    <row r="28" spans="1:15" s="29" customFormat="1" x14ac:dyDescent="0.25">
      <c r="A28" s="25">
        <v>4</v>
      </c>
      <c r="B28" s="37" t="s">
        <v>50</v>
      </c>
      <c r="C28" s="2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2"/>
        <v>0</v>
      </c>
      <c r="N28" s="52"/>
      <c r="O28" s="52">
        <f t="shared" si="3"/>
        <v>0</v>
      </c>
    </row>
    <row r="29" spans="1:15" s="29" customFormat="1" x14ac:dyDescent="0.25">
      <c r="A29" s="25">
        <v>5</v>
      </c>
      <c r="B29" s="37" t="s">
        <v>51</v>
      </c>
      <c r="C29" s="25" t="s">
        <v>12</v>
      </c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2"/>
        <v>0</v>
      </c>
      <c r="N29" s="52"/>
      <c r="O29" s="52">
        <f t="shared" si="3"/>
        <v>0</v>
      </c>
    </row>
    <row r="30" spans="1:15" s="29" customFormat="1" ht="27" x14ac:dyDescent="0.25">
      <c r="A30" s="25">
        <v>6</v>
      </c>
      <c r="B30" s="37" t="s">
        <v>52</v>
      </c>
      <c r="C30" s="25" t="s">
        <v>12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f t="shared" si="2"/>
        <v>0</v>
      </c>
      <c r="N30" s="52"/>
      <c r="O30" s="52">
        <f t="shared" si="3"/>
        <v>0</v>
      </c>
    </row>
    <row r="31" spans="1:15" s="24" customFormat="1" ht="23.25" customHeight="1" x14ac:dyDescent="0.25">
      <c r="A31" s="20">
        <v>4</v>
      </c>
      <c r="B31" s="21" t="s">
        <v>16</v>
      </c>
      <c r="C31" s="22">
        <v>4231</v>
      </c>
      <c r="D31" s="116"/>
      <c r="E31" s="116"/>
      <c r="F31" s="51">
        <f>SUM(F34:F36)</f>
        <v>2574.8200000000002</v>
      </c>
      <c r="G31" s="116"/>
      <c r="H31" s="116"/>
      <c r="I31" s="51">
        <f>SUM(I34:I36)</f>
        <v>2358</v>
      </c>
      <c r="J31" s="51"/>
      <c r="K31" s="116"/>
      <c r="L31" s="51">
        <f>SUM(L34:L36)</f>
        <v>2608</v>
      </c>
      <c r="M31" s="51">
        <f t="shared" si="2"/>
        <v>0</v>
      </c>
      <c r="N31" s="116"/>
      <c r="O31" s="51">
        <f t="shared" ref="O31" si="4">L31-I31</f>
        <v>250</v>
      </c>
    </row>
    <row r="32" spans="1:15" s="29" customFormat="1" x14ac:dyDescent="0.25">
      <c r="A32" s="32"/>
      <c r="B32" s="26" t="s">
        <v>10</v>
      </c>
      <c r="C32" s="25"/>
      <c r="D32" s="52"/>
      <c r="E32" s="52"/>
      <c r="F32" s="52"/>
      <c r="G32" s="52"/>
      <c r="H32" s="52"/>
      <c r="I32" s="52"/>
      <c r="J32" s="52"/>
      <c r="K32" s="52"/>
      <c r="L32" s="57"/>
      <c r="M32" s="57"/>
      <c r="N32" s="52"/>
      <c r="O32" s="57"/>
    </row>
    <row r="33" spans="1:15" s="29" customFormat="1" x14ac:dyDescent="0.25">
      <c r="A33" s="33"/>
      <c r="B33" s="30" t="s">
        <v>11</v>
      </c>
      <c r="C33" s="25"/>
      <c r="D33" s="52"/>
      <c r="E33" s="52"/>
      <c r="F33" s="52"/>
      <c r="G33" s="52"/>
      <c r="H33" s="52"/>
      <c r="I33" s="52"/>
      <c r="J33" s="52"/>
      <c r="K33" s="52"/>
      <c r="L33" s="57"/>
      <c r="M33" s="57"/>
      <c r="N33" s="52"/>
      <c r="O33" s="57"/>
    </row>
    <row r="34" spans="1:15" s="29" customFormat="1" x14ac:dyDescent="0.25">
      <c r="A34" s="25">
        <v>1</v>
      </c>
      <c r="B34" s="38" t="s">
        <v>16</v>
      </c>
      <c r="C34" s="25" t="s">
        <v>12</v>
      </c>
      <c r="D34" s="52"/>
      <c r="E34" s="52"/>
      <c r="F34" s="52">
        <v>2574.8200000000002</v>
      </c>
      <c r="G34" s="52"/>
      <c r="H34" s="52"/>
      <c r="I34" s="52">
        <v>2358</v>
      </c>
      <c r="J34" s="52"/>
      <c r="K34" s="52"/>
      <c r="L34" s="52">
        <v>2608</v>
      </c>
      <c r="M34" s="52">
        <f>J34-G34</f>
        <v>0</v>
      </c>
      <c r="N34" s="52"/>
      <c r="O34" s="52">
        <f t="shared" ref="O34:O36" si="5">L34-I34</f>
        <v>250</v>
      </c>
    </row>
    <row r="35" spans="1:15" s="29" customFormat="1" x14ac:dyDescent="0.25">
      <c r="A35" s="25">
        <v>2</v>
      </c>
      <c r="B35" s="31"/>
      <c r="C35" s="25" t="s">
        <v>12</v>
      </c>
      <c r="D35" s="52"/>
      <c r="E35" s="52"/>
      <c r="F35" s="52"/>
      <c r="G35" s="52"/>
      <c r="H35" s="52"/>
      <c r="I35" s="52"/>
      <c r="J35" s="52"/>
      <c r="K35" s="52"/>
      <c r="L35" s="52"/>
      <c r="M35" s="52">
        <f>J35-G35</f>
        <v>0</v>
      </c>
      <c r="N35" s="52"/>
      <c r="O35" s="52">
        <f t="shared" si="5"/>
        <v>0</v>
      </c>
    </row>
    <row r="36" spans="1:15" s="29" customFormat="1" x14ac:dyDescent="0.25">
      <c r="A36" s="25">
        <v>3</v>
      </c>
      <c r="B36" s="31"/>
      <c r="C36" s="25" t="s">
        <v>12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f>J36-G36</f>
        <v>0</v>
      </c>
      <c r="N36" s="52"/>
      <c r="O36" s="52">
        <f t="shared" si="5"/>
        <v>0</v>
      </c>
    </row>
    <row r="37" spans="1:15" s="24" customFormat="1" ht="23.25" customHeight="1" x14ac:dyDescent="0.25">
      <c r="A37" s="20">
        <v>5</v>
      </c>
      <c r="B37" s="21" t="s">
        <v>24</v>
      </c>
      <c r="C37" s="22">
        <v>4235</v>
      </c>
      <c r="D37" s="116"/>
      <c r="E37" s="116"/>
      <c r="F37" s="51">
        <f>SUM(F40:F42)</f>
        <v>120</v>
      </c>
      <c r="G37" s="116"/>
      <c r="H37" s="116"/>
      <c r="I37" s="51">
        <f>SUM(I40:I42)</f>
        <v>50</v>
      </c>
      <c r="J37" s="51"/>
      <c r="K37" s="116"/>
      <c r="L37" s="51">
        <f>SUM(L40:L42)</f>
        <v>750</v>
      </c>
      <c r="M37" s="51">
        <f>J37-G37</f>
        <v>0</v>
      </c>
      <c r="N37" s="116"/>
      <c r="O37" s="51">
        <f t="shared" ref="O37" si="6">L37-I37</f>
        <v>700</v>
      </c>
    </row>
    <row r="38" spans="1:15" s="29" customFormat="1" x14ac:dyDescent="0.25">
      <c r="A38" s="32"/>
      <c r="B38" s="26" t="s">
        <v>10</v>
      </c>
      <c r="C38" s="25"/>
      <c r="D38" s="52"/>
      <c r="E38" s="52"/>
      <c r="F38" s="52"/>
      <c r="G38" s="52"/>
      <c r="H38" s="52"/>
      <c r="I38" s="52"/>
      <c r="J38" s="52"/>
      <c r="K38" s="52"/>
      <c r="L38" s="57"/>
      <c r="M38" s="57"/>
      <c r="N38" s="52"/>
      <c r="O38" s="57"/>
    </row>
    <row r="39" spans="1:15" s="29" customFormat="1" x14ac:dyDescent="0.25">
      <c r="A39" s="33"/>
      <c r="B39" s="30" t="s">
        <v>11</v>
      </c>
      <c r="C39" s="25"/>
      <c r="D39" s="52"/>
      <c r="E39" s="52"/>
      <c r="F39" s="52"/>
      <c r="G39" s="52"/>
      <c r="H39" s="52"/>
      <c r="I39" s="52"/>
      <c r="J39" s="52"/>
      <c r="K39" s="52"/>
      <c r="L39" s="57"/>
      <c r="M39" s="57"/>
      <c r="N39" s="52"/>
      <c r="O39" s="57"/>
    </row>
    <row r="40" spans="1:15" s="29" customFormat="1" x14ac:dyDescent="0.25">
      <c r="A40" s="25">
        <v>1</v>
      </c>
      <c r="B40" s="40" t="s">
        <v>24</v>
      </c>
      <c r="C40" s="25" t="s">
        <v>12</v>
      </c>
      <c r="D40" s="52"/>
      <c r="E40" s="52"/>
      <c r="F40" s="52">
        <v>120</v>
      </c>
      <c r="G40" s="52"/>
      <c r="H40" s="52"/>
      <c r="I40" s="52">
        <v>50</v>
      </c>
      <c r="J40" s="52"/>
      <c r="K40" s="52"/>
      <c r="L40" s="52">
        <v>750</v>
      </c>
      <c r="M40" s="52">
        <f>J40-G40</f>
        <v>0</v>
      </c>
      <c r="N40" s="52"/>
      <c r="O40" s="52">
        <f t="shared" ref="O40:O42" si="7">L40-I40</f>
        <v>700</v>
      </c>
    </row>
    <row r="41" spans="1:15" s="29" customFormat="1" x14ac:dyDescent="0.25">
      <c r="A41" s="25">
        <v>2</v>
      </c>
      <c r="B41" s="31"/>
      <c r="C41" s="25" t="s">
        <v>12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f>J41-G41</f>
        <v>0</v>
      </c>
      <c r="N41" s="52"/>
      <c r="O41" s="52">
        <f t="shared" si="7"/>
        <v>0</v>
      </c>
    </row>
    <row r="42" spans="1:15" s="29" customFormat="1" x14ac:dyDescent="0.25">
      <c r="A42" s="25">
        <v>3</v>
      </c>
      <c r="B42" s="31"/>
      <c r="C42" s="25" t="s">
        <v>12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f>J42-G42</f>
        <v>0</v>
      </c>
      <c r="N42" s="52"/>
      <c r="O42" s="52">
        <f t="shared" si="7"/>
        <v>0</v>
      </c>
    </row>
    <row r="43" spans="1:15" s="24" customFormat="1" ht="23.25" customHeight="1" x14ac:dyDescent="0.25">
      <c r="A43" s="20">
        <v>6</v>
      </c>
      <c r="B43" s="21" t="s">
        <v>22</v>
      </c>
      <c r="C43" s="22" t="s">
        <v>21</v>
      </c>
      <c r="D43" s="116"/>
      <c r="E43" s="116"/>
      <c r="F43" s="51">
        <f>SUM(F46:F54)</f>
        <v>0</v>
      </c>
      <c r="G43" s="116"/>
      <c r="H43" s="116"/>
      <c r="I43" s="51">
        <f>SUM(I46:I54)</f>
        <v>0</v>
      </c>
      <c r="J43" s="51"/>
      <c r="K43" s="116"/>
      <c r="L43" s="51">
        <f>SUM(L46:L54)</f>
        <v>0</v>
      </c>
      <c r="M43" s="51">
        <f>J43-G43</f>
        <v>0</v>
      </c>
      <c r="N43" s="116"/>
      <c r="O43" s="51">
        <f t="shared" ref="O43" si="8">L43-I43</f>
        <v>0</v>
      </c>
    </row>
    <row r="44" spans="1:15" s="29" customFormat="1" x14ac:dyDescent="0.25">
      <c r="A44" s="32"/>
      <c r="B44" s="26" t="s">
        <v>10</v>
      </c>
      <c r="C44" s="25"/>
      <c r="D44" s="52"/>
      <c r="E44" s="52"/>
      <c r="F44" s="52"/>
      <c r="G44" s="52"/>
      <c r="H44" s="52"/>
      <c r="I44" s="52"/>
      <c r="J44" s="52"/>
      <c r="K44" s="52"/>
      <c r="L44" s="57"/>
      <c r="M44" s="57"/>
      <c r="N44" s="52"/>
      <c r="O44" s="57"/>
    </row>
    <row r="45" spans="1:15" s="29" customFormat="1" x14ac:dyDescent="0.25">
      <c r="A45" s="33"/>
      <c r="B45" s="30" t="s">
        <v>11</v>
      </c>
      <c r="C45" s="25"/>
      <c r="D45" s="52"/>
      <c r="E45" s="52"/>
      <c r="F45" s="52"/>
      <c r="G45" s="52"/>
      <c r="H45" s="52"/>
      <c r="I45" s="52"/>
      <c r="J45" s="52"/>
      <c r="K45" s="52"/>
      <c r="L45" s="57"/>
      <c r="M45" s="57"/>
      <c r="N45" s="52"/>
      <c r="O45" s="57"/>
    </row>
    <row r="46" spans="1:15" s="29" customFormat="1" x14ac:dyDescent="0.25">
      <c r="A46" s="42">
        <v>1</v>
      </c>
      <c r="B46" s="43" t="s">
        <v>66</v>
      </c>
      <c r="C46" s="25" t="s">
        <v>12</v>
      </c>
      <c r="D46" s="52"/>
      <c r="E46" s="52"/>
      <c r="F46" s="52"/>
      <c r="G46" s="52"/>
      <c r="H46" s="52"/>
      <c r="I46" s="52"/>
      <c r="J46" s="52"/>
      <c r="K46" s="52"/>
      <c r="L46" s="52"/>
      <c r="M46" s="52">
        <f t="shared" ref="M46:M54" si="9">J46-G46</f>
        <v>0</v>
      </c>
      <c r="N46" s="52"/>
      <c r="O46" s="52">
        <f t="shared" ref="O46:O54" si="10">L46-I46</f>
        <v>0</v>
      </c>
    </row>
    <row r="47" spans="1:15" s="29" customFormat="1" x14ac:dyDescent="0.25">
      <c r="A47" s="42">
        <v>2</v>
      </c>
      <c r="B47" s="44" t="s">
        <v>67</v>
      </c>
      <c r="C47" s="25" t="s">
        <v>12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f t="shared" si="9"/>
        <v>0</v>
      </c>
      <c r="N47" s="52"/>
      <c r="O47" s="52">
        <f t="shared" si="10"/>
        <v>0</v>
      </c>
    </row>
    <row r="48" spans="1:15" s="29" customFormat="1" x14ac:dyDescent="0.25">
      <c r="A48" s="42">
        <v>3</v>
      </c>
      <c r="B48" s="44" t="s">
        <v>68</v>
      </c>
      <c r="C48" s="25" t="s">
        <v>12</v>
      </c>
      <c r="D48" s="52"/>
      <c r="E48" s="52"/>
      <c r="F48" s="52"/>
      <c r="G48" s="52"/>
      <c r="H48" s="52"/>
      <c r="I48" s="52"/>
      <c r="J48" s="52"/>
      <c r="K48" s="52"/>
      <c r="L48" s="52"/>
      <c r="M48" s="52">
        <f t="shared" si="9"/>
        <v>0</v>
      </c>
      <c r="N48" s="52"/>
      <c r="O48" s="52">
        <f t="shared" si="10"/>
        <v>0</v>
      </c>
    </row>
    <row r="49" spans="1:15" s="29" customFormat="1" ht="27" x14ac:dyDescent="0.25">
      <c r="A49" s="42">
        <v>4</v>
      </c>
      <c r="B49" s="44" t="s">
        <v>69</v>
      </c>
      <c r="C49" s="25" t="s">
        <v>12</v>
      </c>
      <c r="D49" s="52"/>
      <c r="E49" s="52"/>
      <c r="F49" s="52"/>
      <c r="G49" s="52"/>
      <c r="H49" s="52"/>
      <c r="I49" s="52"/>
      <c r="J49" s="52"/>
      <c r="K49" s="52"/>
      <c r="L49" s="52"/>
      <c r="M49" s="52">
        <f t="shared" si="9"/>
        <v>0</v>
      </c>
      <c r="N49" s="52"/>
      <c r="O49" s="52">
        <f t="shared" si="10"/>
        <v>0</v>
      </c>
    </row>
    <row r="50" spans="1:15" s="29" customFormat="1" ht="27" x14ac:dyDescent="0.25">
      <c r="A50" s="42">
        <v>5</v>
      </c>
      <c r="B50" s="44" t="s">
        <v>70</v>
      </c>
      <c r="C50" s="25" t="s">
        <v>12</v>
      </c>
      <c r="D50" s="52"/>
      <c r="E50" s="52"/>
      <c r="F50" s="52"/>
      <c r="G50" s="52"/>
      <c r="H50" s="52"/>
      <c r="I50" s="52"/>
      <c r="J50" s="52"/>
      <c r="K50" s="52"/>
      <c r="L50" s="52"/>
      <c r="M50" s="52">
        <f t="shared" si="9"/>
        <v>0</v>
      </c>
      <c r="N50" s="52"/>
      <c r="O50" s="52">
        <f t="shared" si="10"/>
        <v>0</v>
      </c>
    </row>
    <row r="51" spans="1:15" s="29" customFormat="1" x14ac:dyDescent="0.25">
      <c r="A51" s="42">
        <v>6</v>
      </c>
      <c r="B51" s="44" t="s">
        <v>71</v>
      </c>
      <c r="C51" s="25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>
        <f t="shared" si="9"/>
        <v>0</v>
      </c>
      <c r="N51" s="52"/>
      <c r="O51" s="52">
        <f t="shared" si="10"/>
        <v>0</v>
      </c>
    </row>
    <row r="52" spans="1:15" s="29" customFormat="1" ht="27" x14ac:dyDescent="0.25">
      <c r="A52" s="42">
        <v>7</v>
      </c>
      <c r="B52" s="44" t="s">
        <v>72</v>
      </c>
      <c r="C52" s="25" t="s">
        <v>12</v>
      </c>
      <c r="D52" s="52"/>
      <c r="E52" s="52"/>
      <c r="F52" s="52"/>
      <c r="G52" s="52"/>
      <c r="H52" s="52"/>
      <c r="I52" s="52"/>
      <c r="J52" s="52"/>
      <c r="K52" s="52"/>
      <c r="L52" s="52"/>
      <c r="M52" s="52">
        <f t="shared" si="9"/>
        <v>0</v>
      </c>
      <c r="N52" s="52"/>
      <c r="O52" s="52">
        <f t="shared" si="10"/>
        <v>0</v>
      </c>
    </row>
    <row r="53" spans="1:15" s="29" customFormat="1" ht="27" x14ac:dyDescent="0.25">
      <c r="A53" s="42">
        <v>8</v>
      </c>
      <c r="B53" s="44" t="s">
        <v>73</v>
      </c>
      <c r="C53" s="25" t="s">
        <v>12</v>
      </c>
      <c r="D53" s="52"/>
      <c r="E53" s="52"/>
      <c r="F53" s="52"/>
      <c r="G53" s="52"/>
      <c r="H53" s="52"/>
      <c r="I53" s="52"/>
      <c r="J53" s="52"/>
      <c r="K53" s="52"/>
      <c r="L53" s="52"/>
      <c r="M53" s="52">
        <f t="shared" si="9"/>
        <v>0</v>
      </c>
      <c r="N53" s="52"/>
      <c r="O53" s="52">
        <f t="shared" si="10"/>
        <v>0</v>
      </c>
    </row>
    <row r="54" spans="1:15" s="29" customFormat="1" ht="27" x14ac:dyDescent="0.25">
      <c r="A54" s="42">
        <v>9</v>
      </c>
      <c r="B54" s="44" t="s">
        <v>74</v>
      </c>
      <c r="C54" s="25" t="s">
        <v>12</v>
      </c>
      <c r="D54" s="52"/>
      <c r="E54" s="52"/>
      <c r="F54" s="52"/>
      <c r="G54" s="52"/>
      <c r="H54" s="52"/>
      <c r="I54" s="52"/>
      <c r="J54" s="52"/>
      <c r="K54" s="52"/>
      <c r="L54" s="52"/>
      <c r="M54" s="52">
        <f t="shared" si="9"/>
        <v>0</v>
      </c>
      <c r="N54" s="52"/>
      <c r="O54" s="52">
        <f t="shared" si="10"/>
        <v>0</v>
      </c>
    </row>
    <row r="55" spans="1:15" s="24" customFormat="1" ht="23.25" customHeight="1" x14ac:dyDescent="0.25">
      <c r="A55" s="20">
        <v>7</v>
      </c>
      <c r="B55" s="36" t="s">
        <v>36</v>
      </c>
      <c r="C55" s="22" t="s">
        <v>35</v>
      </c>
      <c r="D55" s="116"/>
      <c r="E55" s="116"/>
      <c r="F55" s="51">
        <f>SUM(F58:F60)</f>
        <v>258</v>
      </c>
      <c r="G55" s="116"/>
      <c r="H55" s="116"/>
      <c r="I55" s="51">
        <f>SUM(I58:I60)</f>
        <v>636.70000000000005</v>
      </c>
      <c r="J55" s="51"/>
      <c r="K55" s="116"/>
      <c r="L55" s="51">
        <f>SUM(L58:L60)</f>
        <v>522.25199999999995</v>
      </c>
      <c r="M55" s="51">
        <f t="shared" ref="M55" si="11">J55-G55</f>
        <v>0</v>
      </c>
      <c r="N55" s="116"/>
      <c r="O55" s="51">
        <f t="shared" ref="O55" si="12">L55-I55</f>
        <v>-114.44800000000009</v>
      </c>
    </row>
    <row r="56" spans="1:15" s="29" customFormat="1" x14ac:dyDescent="0.25">
      <c r="A56" s="32"/>
      <c r="B56" s="26" t="s">
        <v>10</v>
      </c>
      <c r="C56" s="25"/>
      <c r="D56" s="52"/>
      <c r="E56" s="52"/>
      <c r="F56" s="52"/>
      <c r="G56" s="52"/>
      <c r="H56" s="52"/>
      <c r="I56" s="52"/>
      <c r="J56" s="52"/>
      <c r="K56" s="52"/>
      <c r="L56" s="57"/>
      <c r="M56" s="57"/>
      <c r="N56" s="52"/>
      <c r="O56" s="57"/>
    </row>
    <row r="57" spans="1:15" s="29" customFormat="1" x14ac:dyDescent="0.25">
      <c r="A57" s="33"/>
      <c r="B57" s="30" t="s">
        <v>11</v>
      </c>
      <c r="C57" s="25"/>
      <c r="D57" s="52"/>
      <c r="E57" s="52"/>
      <c r="F57" s="52"/>
      <c r="G57" s="52"/>
      <c r="H57" s="52"/>
      <c r="I57" s="52"/>
      <c r="J57" s="52"/>
      <c r="K57" s="52"/>
      <c r="L57" s="57"/>
      <c r="M57" s="57"/>
      <c r="N57" s="52"/>
      <c r="O57" s="57"/>
    </row>
    <row r="58" spans="1:15" s="29" customFormat="1" x14ac:dyDescent="0.25">
      <c r="A58" s="25">
        <v>1</v>
      </c>
      <c r="B58" s="45" t="s">
        <v>78</v>
      </c>
      <c r="C58" s="25" t="s">
        <v>12</v>
      </c>
      <c r="D58" s="52"/>
      <c r="E58" s="52"/>
      <c r="F58" s="52"/>
      <c r="G58" s="52"/>
      <c r="H58" s="52"/>
      <c r="I58" s="52"/>
      <c r="J58" s="52"/>
      <c r="K58" s="52"/>
      <c r="L58" s="52"/>
      <c r="M58" s="52">
        <f>J58-G58</f>
        <v>0</v>
      </c>
      <c r="N58" s="52"/>
      <c r="O58" s="52">
        <f t="shared" ref="O58:O60" si="13">L58-I58</f>
        <v>0</v>
      </c>
    </row>
    <row r="59" spans="1:15" s="29" customFormat="1" x14ac:dyDescent="0.25">
      <c r="A59" s="25">
        <v>2</v>
      </c>
      <c r="B59" s="31" t="s">
        <v>82</v>
      </c>
      <c r="C59" s="25" t="s">
        <v>12</v>
      </c>
      <c r="D59" s="52"/>
      <c r="E59" s="52"/>
      <c r="F59" s="52">
        <v>234</v>
      </c>
      <c r="G59" s="52"/>
      <c r="H59" s="52"/>
      <c r="I59" s="52">
        <v>479.4</v>
      </c>
      <c r="J59" s="52"/>
      <c r="K59" s="52"/>
      <c r="L59" s="52">
        <v>479.35199999999998</v>
      </c>
      <c r="M59" s="52">
        <f>J59-G59</f>
        <v>0</v>
      </c>
      <c r="N59" s="52"/>
      <c r="O59" s="52">
        <f t="shared" si="13"/>
        <v>-4.8000000000001819E-2</v>
      </c>
    </row>
    <row r="60" spans="1:15" s="29" customFormat="1" x14ac:dyDescent="0.25">
      <c r="A60" s="25">
        <v>3</v>
      </c>
      <c r="B60" s="31" t="s">
        <v>155</v>
      </c>
      <c r="C60" s="25" t="s">
        <v>12</v>
      </c>
      <c r="D60" s="52"/>
      <c r="E60" s="52"/>
      <c r="F60" s="52">
        <v>24</v>
      </c>
      <c r="G60" s="52"/>
      <c r="H60" s="52"/>
      <c r="I60" s="52">
        <v>157.30000000000001</v>
      </c>
      <c r="J60" s="52"/>
      <c r="K60" s="52"/>
      <c r="L60" s="52">
        <v>42.9</v>
      </c>
      <c r="M60" s="52">
        <f>J60-G60</f>
        <v>0</v>
      </c>
      <c r="N60" s="52"/>
      <c r="O60" s="52">
        <f t="shared" si="13"/>
        <v>-114.4</v>
      </c>
    </row>
  </sheetData>
  <mergeCells count="7">
    <mergeCell ref="L2:O2"/>
    <mergeCell ref="G7:I7"/>
    <mergeCell ref="J7:L7"/>
    <mergeCell ref="M7:O7"/>
    <mergeCell ref="A5:O5"/>
    <mergeCell ref="B3:I3"/>
    <mergeCell ref="D7:F7"/>
  </mergeCells>
  <conditionalFormatting sqref="B47:B54">
    <cfRule type="cellIs" dxfId="11" priority="1" stopIfTrue="1" operator="equal">
      <formula>0</formula>
    </cfRule>
  </conditionalFormatting>
  <printOptions horizontalCentered="1"/>
  <pageMargins left="0.11811023622047245" right="0.11811023622047245" top="0.35433070866141736" bottom="0.15748031496062992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ԲԴԽ</vt:lpstr>
      <vt:lpstr>Վճռաբեկ</vt:lpstr>
      <vt:lpstr>Վեր.քաղ.</vt:lpstr>
      <vt:lpstr>Վեր.քր.</vt:lpstr>
      <vt:lpstr>Վեր.վարչ.</vt:lpstr>
      <vt:lpstr>Վարչական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Տավուշ</vt:lpstr>
      <vt:lpstr>Սնանկ</vt:lpstr>
      <vt:lpstr>Հակակոռուպցիոն</vt:lpstr>
      <vt:lpstr>Վերաքննիչ հակակոռուպցիոն</vt:lpstr>
      <vt:lpstr>Երևան քաղ</vt:lpstr>
      <vt:lpstr>Երևան քր</vt:lpstr>
      <vt:lpstr>Արարատ!Print_Area</vt:lpstr>
      <vt:lpstr>Արմավիր!Print_Area</vt:lpstr>
      <vt:lpstr>Գեղարքունիք!Print_Area</vt:lpstr>
      <vt:lpstr>'Երևան քաղ'!Print_Area</vt:lpstr>
      <vt:lpstr>'Երևան քր'!Print_Area</vt:lpstr>
      <vt:lpstr>Կոտայք!Print_Area</vt:lpstr>
      <vt:lpstr>Հակակոռուպցիոն!Print_Area</vt:lpstr>
      <vt:lpstr>Սյունիք!Print_Area</vt:lpstr>
      <vt:lpstr>Սնանկ!Print_Area</vt:lpstr>
      <vt:lpstr>Վարչական!Print_Area</vt:lpstr>
      <vt:lpstr>Վեր.վարչ.!Print_Area</vt:lpstr>
      <vt:lpstr>Վեր.քաղ.!Print_Area</vt:lpstr>
      <vt:lpstr>Վեր.քր.!Print_Area</vt:lpstr>
      <vt:lpstr>'Վերաքննիչ հակակոռուպցիոն'!Print_Area</vt:lpstr>
      <vt:lpstr>Վճռաբեկ!Print_Area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Anna</cp:lastModifiedBy>
  <cp:lastPrinted>2019-05-02T06:40:20Z</cp:lastPrinted>
  <dcterms:created xsi:type="dcterms:W3CDTF">2019-04-22T13:11:05Z</dcterms:created>
  <dcterms:modified xsi:type="dcterms:W3CDTF">2025-02-21T12:44:22Z</dcterms:modified>
</cp:coreProperties>
</file>