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30" windowWidth="18990" windowHeight="5880"/>
  </bookViews>
  <sheets>
    <sheet name="Sheet1" sheetId="1" r:id="rId1"/>
    <sheet name="1-ին ատյան" sheetId="2" r:id="rId2"/>
    <sheet name="վերաքննիչ" sheetId="4" r:id="rId3"/>
    <sheet name="վճռաբեկ" sheetId="5" r:id="rId4"/>
    <sheet name="Sheet3" sheetId="3" r:id="rId5"/>
  </sheets>
  <calcPr calcId="162913"/>
</workbook>
</file>

<file path=xl/calcChain.xml><?xml version="1.0" encoding="utf-8"?>
<calcChain xmlns="http://schemas.openxmlformats.org/spreadsheetml/2006/main">
  <c r="G7" i="4" l="1"/>
  <c r="G8" i="4"/>
  <c r="G9" i="4"/>
  <c r="G7" i="5"/>
  <c r="C7" i="1" l="1"/>
  <c r="D8" i="5" l="1"/>
  <c r="E8" i="5"/>
  <c r="G8" i="5" s="1"/>
  <c r="E9" i="1" s="1"/>
  <c r="F8" i="5"/>
  <c r="D10" i="4"/>
  <c r="E10" i="4"/>
  <c r="G10" i="4" s="1"/>
  <c r="E8" i="1" s="1"/>
  <c r="F10" i="4"/>
  <c r="C10" i="4"/>
  <c r="D19" i="2" l="1"/>
  <c r="E19" i="2"/>
  <c r="G19" i="2" s="1"/>
  <c r="E7" i="1" s="1"/>
  <c r="F19" i="2"/>
  <c r="C19" i="2"/>
  <c r="D9" i="1" l="1"/>
  <c r="D8" i="1"/>
  <c r="D7" i="1"/>
  <c r="C8" i="1"/>
  <c r="C8" i="5" l="1"/>
  <c r="C9" i="1" s="1"/>
  <c r="C10" i="1" l="1"/>
  <c r="I8" i="1"/>
  <c r="J7" i="1"/>
  <c r="I7" i="1"/>
  <c r="E10" i="1"/>
  <c r="D10" i="1"/>
  <c r="F10" i="1" l="1"/>
  <c r="G10" i="1"/>
  <c r="H10" i="1"/>
  <c r="K8" i="1"/>
  <c r="K7" i="1"/>
  <c r="K9" i="1"/>
  <c r="J8" i="1"/>
  <c r="J9" i="1"/>
  <c r="I9" i="1"/>
  <c r="I10" i="1" s="1"/>
  <c r="J10" i="1" l="1"/>
  <c r="K10" i="1"/>
</calcChain>
</file>

<file path=xl/sharedStrings.xml><?xml version="1.0" encoding="utf-8"?>
<sst xmlns="http://schemas.openxmlformats.org/spreadsheetml/2006/main" count="62" uniqueCount="37">
  <si>
    <t>NN</t>
  </si>
  <si>
    <t xml:space="preserve">Արագածոտնի մարզի ընդհանուր իրավասության դատարան </t>
  </si>
  <si>
    <t xml:space="preserve">Արարատի և Վայոց Ձորի մարզերի ընդհանուր իրավասության դատարան </t>
  </si>
  <si>
    <t xml:space="preserve">Արմավիրի մարզի ընդհանուր իրավասության դատարան </t>
  </si>
  <si>
    <t xml:space="preserve">Գեղարքունիքի մարզի ընդհանուր իրավասության դատարան </t>
  </si>
  <si>
    <t xml:space="preserve">Լոռու մարզի ընդհանուր իրավասության դատարան </t>
  </si>
  <si>
    <t xml:space="preserve">Կոտայքի մարզի ընդհանուր իրավասության դատարան </t>
  </si>
  <si>
    <t xml:space="preserve">Շիրակի մարզի ընդհանուր իրավասության դատարան </t>
  </si>
  <si>
    <t xml:space="preserve">Սյունիքի մարզի ընդհանուր իրավասության դատարան </t>
  </si>
  <si>
    <t xml:space="preserve">Տավուշի մարզի ընդհանուր իրավասության դատարան </t>
  </si>
  <si>
    <t>Ընդհանուր իրավասության դատարաններ</t>
  </si>
  <si>
    <t>Ընդամենը</t>
  </si>
  <si>
    <t>Վարչական դատարան</t>
  </si>
  <si>
    <t>Հ/Հ</t>
  </si>
  <si>
    <t xml:space="preserve">Դատարանի ճշտված բյուջեն </t>
  </si>
  <si>
    <t>Դատարանի ֆինանսական ծախսը (կատարողական)</t>
  </si>
  <si>
    <t>Դատավորի մեկ ամսվա միջին աշխատավարձը</t>
  </si>
  <si>
    <t>Վճռաբեկ դատարան</t>
  </si>
  <si>
    <t>Վերաքննիչ քաղաքացիական դատարան</t>
  </si>
  <si>
    <t>Վերաքննիչ քրեական դատարան</t>
  </si>
  <si>
    <t>Դրամարկղային ծախս</t>
  </si>
  <si>
    <t>Երևան քաղաքի ընդհանուր իրավասության դատարան</t>
  </si>
  <si>
    <t>Սնանկության դատարան</t>
  </si>
  <si>
    <t>Վերաքննիչ վարչական դատարան</t>
  </si>
  <si>
    <t>Դատավորների ամսական աշխատավարձի ֆոնդ</t>
  </si>
  <si>
    <t>Դատավորների քանակ</t>
  </si>
  <si>
    <t xml:space="preserve">Տեղեկանք </t>
  </si>
  <si>
    <t xml:space="preserve">2020, 2019 թվականների դատարանների բյուջեի, ֆինանսական ծախսերի, ինչպես նաև ըստ դատարանների դատավորների մեկ ամսվա միջին աշխատավարձի վերաբերյալ </t>
  </si>
  <si>
    <t>հազար դրամ</t>
  </si>
  <si>
    <t>2020թ տարեկան</t>
  </si>
  <si>
    <t>2019թ տարեկան</t>
  </si>
  <si>
    <t>Համեմատական /ավելացում/+/, կամ նվազեցում/-/ նախորդ հաշվետու տարվա նկատմամբ/</t>
  </si>
  <si>
    <t>Դատարանների դասակարգումը ըստ ատյանների</t>
  </si>
  <si>
    <t xml:space="preserve">
Դատարանի ճշտված բյուջեն </t>
  </si>
  <si>
    <t>Դատարանի ճշտված բյուջեն</t>
  </si>
  <si>
    <t>Առաջին ատյանի ընդհանուր իրավասության դատարաններ և վարչական դատարան</t>
  </si>
  <si>
    <t>Վերաքննիչ դատարաններ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</si>
</sst>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 Armenian"/>
      <family val="2"/>
    </font>
    <font>
      <b/>
      <sz val="11"/>
      <color theme="1"/>
      <name val="GHEA Grapalat"/>
      <family val="3"/>
    </font>
    <font>
      <b/>
      <sz val="10"/>
      <name val="GHEA Grapalat"/>
      <family val="3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3" fillId="0" borderId="1" xfId="0" applyNumberFormat="1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6" sqref="B6"/>
    </sheetView>
  </sheetViews>
  <sheetFormatPr defaultRowHeight="16.5"/>
  <cols>
    <col min="1" max="1" width="4.7109375" style="12" customWidth="1"/>
    <col min="2" max="2" width="35.42578125" style="12" customWidth="1"/>
    <col min="3" max="8" width="15.140625" style="12" customWidth="1"/>
    <col min="9" max="9" width="16" style="12" bestFit="1" customWidth="1"/>
    <col min="10" max="10" width="17.42578125" style="12" customWidth="1"/>
    <col min="11" max="11" width="15.140625" style="12" customWidth="1"/>
    <col min="12" max="16384" width="9.140625" style="12"/>
  </cols>
  <sheetData>
    <row r="1" spans="1:11" ht="29.25" customHeight="1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0" customHeight="1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>
      <c r="K4" s="4" t="s">
        <v>28</v>
      </c>
    </row>
    <row r="5" spans="1:11" ht="59.25" customHeight="1">
      <c r="A5" s="14" t="s">
        <v>0</v>
      </c>
      <c r="B5" s="15" t="s">
        <v>29</v>
      </c>
      <c r="C5" s="15"/>
      <c r="D5" s="15"/>
      <c r="E5" s="15"/>
      <c r="F5" s="15" t="s">
        <v>30</v>
      </c>
      <c r="G5" s="15"/>
      <c r="H5" s="15"/>
      <c r="I5" s="16" t="s">
        <v>31</v>
      </c>
      <c r="J5" s="17"/>
      <c r="K5" s="18"/>
    </row>
    <row r="6" spans="1:11" ht="77.25" customHeight="1">
      <c r="A6" s="19"/>
      <c r="B6" s="3" t="s">
        <v>32</v>
      </c>
      <c r="C6" s="20" t="s">
        <v>33</v>
      </c>
      <c r="D6" s="20" t="s">
        <v>15</v>
      </c>
      <c r="E6" s="3" t="s">
        <v>16</v>
      </c>
      <c r="F6" s="20" t="s">
        <v>14</v>
      </c>
      <c r="G6" s="20" t="s">
        <v>15</v>
      </c>
      <c r="H6" s="3" t="s">
        <v>16</v>
      </c>
      <c r="I6" s="20" t="s">
        <v>34</v>
      </c>
      <c r="J6" s="20" t="s">
        <v>15</v>
      </c>
      <c r="K6" s="3" t="s">
        <v>16</v>
      </c>
    </row>
    <row r="7" spans="1:11" ht="49.5" customHeight="1">
      <c r="A7" s="2">
        <v>1</v>
      </c>
      <c r="B7" s="21" t="s">
        <v>35</v>
      </c>
      <c r="C7" s="22">
        <f>+'1-ին ատյան'!C19</f>
        <v>6388141.6999999993</v>
      </c>
      <c r="D7" s="22">
        <f>+'1-ին ատյան'!D19</f>
        <v>5848910.2999999998</v>
      </c>
      <c r="E7" s="22">
        <f>+'1-ին ատյան'!G19</f>
        <v>811.14512398907095</v>
      </c>
      <c r="F7" s="22">
        <v>6334293.2999999989</v>
      </c>
      <c r="G7" s="22">
        <v>6126461.1230000006</v>
      </c>
      <c r="H7" s="22">
        <v>808.81321743169417</v>
      </c>
      <c r="I7" s="22">
        <f>C7-F7</f>
        <v>53848.400000000373</v>
      </c>
      <c r="J7" s="22">
        <f>D7-G7</f>
        <v>-277550.82300000079</v>
      </c>
      <c r="K7" s="22">
        <f t="shared" ref="I7:K9" si="0">E7-H7</f>
        <v>2.331906557376783</v>
      </c>
    </row>
    <row r="8" spans="1:11" ht="24.75" customHeight="1">
      <c r="A8" s="2">
        <v>2</v>
      </c>
      <c r="B8" s="21" t="s">
        <v>36</v>
      </c>
      <c r="C8" s="22">
        <f>+վերաքննիչ!C10</f>
        <v>1370480.0999999999</v>
      </c>
      <c r="D8" s="22">
        <f>+վերաքննիչ!D10</f>
        <v>1364226.7000000002</v>
      </c>
      <c r="E8" s="22">
        <f>+վերաքննիչ!G10</f>
        <v>975.58732727272707</v>
      </c>
      <c r="F8" s="22">
        <v>1375325.9</v>
      </c>
      <c r="G8" s="22">
        <v>1362500.19</v>
      </c>
      <c r="H8" s="22">
        <v>972.76468181818177</v>
      </c>
      <c r="I8" s="22">
        <f>C8-F8</f>
        <v>-4845.8000000000466</v>
      </c>
      <c r="J8" s="22">
        <f t="shared" si="0"/>
        <v>1726.5100000002421</v>
      </c>
      <c r="K8" s="22">
        <f t="shared" si="0"/>
        <v>2.8226454545452953</v>
      </c>
    </row>
    <row r="9" spans="1:11" ht="20.25" customHeight="1">
      <c r="A9" s="2">
        <v>3</v>
      </c>
      <c r="B9" s="23" t="s">
        <v>17</v>
      </c>
      <c r="C9" s="22">
        <f>+վճռաբեկ!C8</f>
        <v>738660.60000000009</v>
      </c>
      <c r="D9" s="22">
        <f>+վճռաբեկ!D8</f>
        <v>734733.3</v>
      </c>
      <c r="E9" s="22">
        <f>+վճռաբեկ!G8</f>
        <v>1203.6742117647061</v>
      </c>
      <c r="F9" s="22">
        <v>730039.00000000012</v>
      </c>
      <c r="G9" s="22">
        <v>718737.87100000004</v>
      </c>
      <c r="H9" s="22">
        <v>1201.8455882352941</v>
      </c>
      <c r="I9" s="22">
        <f t="shared" si="0"/>
        <v>8621.5999999999767</v>
      </c>
      <c r="J9" s="22">
        <f t="shared" si="0"/>
        <v>15995.429000000004</v>
      </c>
      <c r="K9" s="22">
        <f t="shared" si="0"/>
        <v>1.8286235294119706</v>
      </c>
    </row>
    <row r="10" spans="1:11" ht="22.5" customHeight="1">
      <c r="A10" s="24"/>
      <c r="B10" s="23" t="s">
        <v>11</v>
      </c>
      <c r="C10" s="25">
        <f>SUM(C7:C9)</f>
        <v>8497282.3999999985</v>
      </c>
      <c r="D10" s="25">
        <f>SUM(D7:D9)</f>
        <v>7947870.2999999998</v>
      </c>
      <c r="E10" s="25">
        <f>SUM(E7:E9)</f>
        <v>2990.4066630265042</v>
      </c>
      <c r="F10" s="25">
        <f t="shared" ref="F10:K10" si="1">SUM(F7:F9)</f>
        <v>8439658.1999999993</v>
      </c>
      <c r="G10" s="25">
        <f t="shared" si="1"/>
        <v>8207699.1840000013</v>
      </c>
      <c r="H10" s="25">
        <f t="shared" si="1"/>
        <v>2983.42348748517</v>
      </c>
      <c r="I10" s="25">
        <f t="shared" si="1"/>
        <v>57624.200000000303</v>
      </c>
      <c r="J10" s="25">
        <f t="shared" si="1"/>
        <v>-259828.88400000054</v>
      </c>
      <c r="K10" s="25">
        <f t="shared" si="1"/>
        <v>6.9831755413340488</v>
      </c>
    </row>
    <row r="11" spans="1:11" ht="5.25" customHeight="1"/>
  </sheetData>
  <mergeCells count="6">
    <mergeCell ref="A1:K1"/>
    <mergeCell ref="B5:E5"/>
    <mergeCell ref="F5:H5"/>
    <mergeCell ref="I5:K5"/>
    <mergeCell ref="A5:A6"/>
    <mergeCell ref="A2:K2"/>
  </mergeCells>
  <pageMargins left="0.24" right="0.25" top="0.44" bottom="0.75" header="0.3" footer="0.3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9"/>
  <sheetViews>
    <sheetView topLeftCell="A4" workbookViewId="0">
      <selection activeCell="D19" sqref="D19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8" width="14.28515625" style="4" bestFit="1" customWidth="1"/>
    <col min="9" max="9" width="12.5703125" style="4" bestFit="1" customWidth="1"/>
    <col min="10" max="16384" width="9.140625" style="4"/>
  </cols>
  <sheetData>
    <row r="4" spans="1:9">
      <c r="D4" s="4" t="s">
        <v>20</v>
      </c>
    </row>
    <row r="6" spans="1:9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9" ht="42.75">
      <c r="A7" s="6">
        <v>1</v>
      </c>
      <c r="B7" s="5" t="s">
        <v>21</v>
      </c>
      <c r="C7" s="9">
        <v>2172897.7000000002</v>
      </c>
      <c r="D7" s="9">
        <v>2160183.6</v>
      </c>
      <c r="E7" s="9">
        <v>50736277.390000001</v>
      </c>
      <c r="F7" s="9">
        <v>62</v>
      </c>
      <c r="G7" s="7"/>
      <c r="I7" s="8"/>
    </row>
    <row r="8" spans="1:9" ht="42.75">
      <c r="A8" s="6">
        <v>2</v>
      </c>
      <c r="B8" s="5" t="s">
        <v>1</v>
      </c>
      <c r="C8" s="9">
        <v>248757.6</v>
      </c>
      <c r="D8" s="9">
        <v>246303.3</v>
      </c>
      <c r="E8" s="9">
        <v>5122594.7</v>
      </c>
      <c r="F8" s="9">
        <v>6</v>
      </c>
      <c r="G8" s="7"/>
    </row>
    <row r="9" spans="1:9" ht="42.75">
      <c r="A9" s="6">
        <v>3</v>
      </c>
      <c r="B9" s="5" t="s">
        <v>2</v>
      </c>
      <c r="C9" s="9">
        <v>421294.50000000006</v>
      </c>
      <c r="D9" s="9">
        <v>418906.8</v>
      </c>
      <c r="E9" s="9">
        <v>9715612.9499999993</v>
      </c>
      <c r="F9" s="9">
        <v>12</v>
      </c>
      <c r="G9" s="7"/>
    </row>
    <row r="10" spans="1:9" ht="42.75">
      <c r="A10" s="6">
        <v>4</v>
      </c>
      <c r="B10" s="5" t="s">
        <v>3</v>
      </c>
      <c r="C10" s="9">
        <v>341948.40000000008</v>
      </c>
      <c r="D10" s="9">
        <v>341243.5</v>
      </c>
      <c r="E10" s="9">
        <v>7931051</v>
      </c>
      <c r="F10" s="9">
        <v>9</v>
      </c>
      <c r="G10" s="7"/>
    </row>
    <row r="11" spans="1:9" ht="42.75">
      <c r="A11" s="6">
        <v>5</v>
      </c>
      <c r="B11" s="5" t="s">
        <v>4</v>
      </c>
      <c r="C11" s="9">
        <v>366019.5</v>
      </c>
      <c r="D11" s="9">
        <v>252814.5</v>
      </c>
      <c r="E11" s="9">
        <v>7333711.4000000004</v>
      </c>
      <c r="F11" s="9">
        <v>9</v>
      </c>
      <c r="G11" s="7"/>
    </row>
    <row r="12" spans="1:9" ht="28.5">
      <c r="A12" s="6">
        <v>6</v>
      </c>
      <c r="B12" s="5" t="s">
        <v>5</v>
      </c>
      <c r="C12" s="9">
        <v>406417.50000000006</v>
      </c>
      <c r="D12" s="9">
        <v>405893.8</v>
      </c>
      <c r="E12" s="9">
        <v>9406966.25</v>
      </c>
      <c r="F12" s="9">
        <v>12</v>
      </c>
      <c r="G12" s="7"/>
    </row>
    <row r="13" spans="1:9" ht="42.75">
      <c r="A13" s="6">
        <v>7</v>
      </c>
      <c r="B13" s="5" t="s">
        <v>6</v>
      </c>
      <c r="C13" s="9">
        <v>362878</v>
      </c>
      <c r="D13" s="9">
        <v>362080</v>
      </c>
      <c r="E13" s="9">
        <v>7894347</v>
      </c>
      <c r="F13" s="9">
        <v>10</v>
      </c>
      <c r="G13" s="7"/>
    </row>
    <row r="14" spans="1:9" ht="28.5">
      <c r="A14" s="6">
        <v>8</v>
      </c>
      <c r="B14" s="5" t="s">
        <v>7</v>
      </c>
      <c r="C14" s="9">
        <v>419085.59999999992</v>
      </c>
      <c r="D14" s="9">
        <v>286195</v>
      </c>
      <c r="E14" s="9">
        <v>8958102</v>
      </c>
      <c r="F14" s="9">
        <v>12</v>
      </c>
      <c r="G14" s="7"/>
    </row>
    <row r="15" spans="1:9" ht="42.75">
      <c r="A15" s="6">
        <v>9</v>
      </c>
      <c r="B15" s="5" t="s">
        <v>8</v>
      </c>
      <c r="C15" s="9">
        <v>298833.2</v>
      </c>
      <c r="D15" s="9">
        <v>29372.799999999999</v>
      </c>
      <c r="E15" s="9">
        <v>7135174</v>
      </c>
      <c r="F15" s="9">
        <v>9</v>
      </c>
      <c r="G15" s="7"/>
    </row>
    <row r="16" spans="1:9" ht="42.75">
      <c r="A16" s="6">
        <v>10</v>
      </c>
      <c r="B16" s="5" t="s">
        <v>9</v>
      </c>
      <c r="C16" s="9">
        <v>246115.8</v>
      </c>
      <c r="D16" s="9">
        <v>245744.6</v>
      </c>
      <c r="E16" s="9">
        <v>4981655.5999999996</v>
      </c>
      <c r="F16" s="9">
        <v>6</v>
      </c>
      <c r="G16" s="7"/>
    </row>
    <row r="17" spans="1:7">
      <c r="A17" s="6">
        <v>11</v>
      </c>
      <c r="B17" s="5" t="s">
        <v>12</v>
      </c>
      <c r="C17" s="9">
        <v>702345.79999999993</v>
      </c>
      <c r="D17" s="9">
        <v>699680.2</v>
      </c>
      <c r="E17" s="9">
        <v>19142947.800000001</v>
      </c>
      <c r="F17" s="9">
        <v>24</v>
      </c>
      <c r="G17" s="7"/>
    </row>
    <row r="18" spans="1:7">
      <c r="A18" s="6">
        <v>12</v>
      </c>
      <c r="B18" s="5" t="s">
        <v>22</v>
      </c>
      <c r="C18" s="9">
        <v>401548.10000000003</v>
      </c>
      <c r="D18" s="9">
        <v>400492.2</v>
      </c>
      <c r="E18" s="9">
        <v>10081117.6</v>
      </c>
      <c r="F18" s="9">
        <v>12</v>
      </c>
      <c r="G18" s="7"/>
    </row>
    <row r="19" spans="1:7">
      <c r="A19" s="2"/>
      <c r="B19" s="5" t="s">
        <v>11</v>
      </c>
      <c r="C19" s="7">
        <f>SUM(C7:C18)</f>
        <v>6388141.6999999993</v>
      </c>
      <c r="D19" s="7">
        <f t="shared" ref="D19:F19" si="0">SUM(D7:D18)</f>
        <v>5848910.2999999998</v>
      </c>
      <c r="E19" s="7">
        <f t="shared" si="0"/>
        <v>148439557.69</v>
      </c>
      <c r="F19" s="7">
        <f t="shared" si="0"/>
        <v>183</v>
      </c>
      <c r="G19" s="7">
        <f>+E19/F19/1000</f>
        <v>811.14512398907095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0"/>
  <sheetViews>
    <sheetView topLeftCell="B4" workbookViewId="0">
      <selection activeCell="D10" sqref="D10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 ht="42.75">
      <c r="A7" s="6">
        <v>1</v>
      </c>
      <c r="B7" s="5" t="s">
        <v>18</v>
      </c>
      <c r="C7" s="9">
        <v>498683.19999999995</v>
      </c>
      <c r="D7" s="9">
        <v>498373.4</v>
      </c>
      <c r="E7" s="9">
        <v>15859399.199999997</v>
      </c>
      <c r="F7" s="9">
        <v>16</v>
      </c>
      <c r="G7" s="7">
        <f t="shared" ref="G7:G9" si="0">+E7/F7/1000</f>
        <v>991.21244999999988</v>
      </c>
    </row>
    <row r="8" spans="1:7" ht="28.5">
      <c r="A8" s="6">
        <v>2</v>
      </c>
      <c r="B8" s="5" t="s">
        <v>19</v>
      </c>
      <c r="C8" s="9">
        <v>548815.1</v>
      </c>
      <c r="D8" s="9">
        <v>543917.9</v>
      </c>
      <c r="E8" s="9">
        <v>17083831</v>
      </c>
      <c r="F8" s="9">
        <v>18</v>
      </c>
      <c r="G8" s="7">
        <f t="shared" si="0"/>
        <v>949.10172222222229</v>
      </c>
    </row>
    <row r="9" spans="1:7" ht="28.5">
      <c r="A9" s="6">
        <v>3</v>
      </c>
      <c r="B9" s="5" t="s">
        <v>23</v>
      </c>
      <c r="C9" s="9">
        <v>322981.8</v>
      </c>
      <c r="D9" s="9">
        <v>321935.40000000002</v>
      </c>
      <c r="E9" s="9">
        <v>9982612.1999999993</v>
      </c>
      <c r="F9" s="9">
        <v>10</v>
      </c>
      <c r="G9" s="7">
        <f t="shared" si="0"/>
        <v>998.26121999999998</v>
      </c>
    </row>
    <row r="10" spans="1:7">
      <c r="A10" s="2"/>
      <c r="B10" s="5" t="s">
        <v>11</v>
      </c>
      <c r="C10" s="7">
        <f>SUM(C7:C9)</f>
        <v>1370480.0999999999</v>
      </c>
      <c r="D10" s="7">
        <f t="shared" ref="D10:F10" si="1">SUM(D7:D9)</f>
        <v>1364226.7000000002</v>
      </c>
      <c r="E10" s="7">
        <f t="shared" si="1"/>
        <v>42925842.399999991</v>
      </c>
      <c r="F10" s="7">
        <f t="shared" si="1"/>
        <v>44</v>
      </c>
      <c r="G10" s="7">
        <f>+E10/F10/1000</f>
        <v>975.58732727272707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topLeftCell="B1" workbookViewId="0">
      <selection activeCell="D8" sqref="D8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3" spans="1:7">
      <c r="A3" s="10"/>
      <c r="B3" s="10"/>
      <c r="C3" s="10"/>
      <c r="D3" s="10"/>
      <c r="E3" s="10"/>
      <c r="F3" s="10"/>
      <c r="G3" s="10"/>
    </row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>
      <c r="A7" s="6">
        <v>1</v>
      </c>
      <c r="B7" s="1" t="s">
        <v>17</v>
      </c>
      <c r="C7" s="9">
        <v>738660.60000000009</v>
      </c>
      <c r="D7" s="9">
        <v>734733.3</v>
      </c>
      <c r="E7" s="9">
        <v>20462461.600000001</v>
      </c>
      <c r="F7" s="9">
        <v>17</v>
      </c>
      <c r="G7" s="7">
        <f>+E7/F7/1000</f>
        <v>1203.6742117647061</v>
      </c>
    </row>
    <row r="8" spans="1:7">
      <c r="A8" s="2"/>
      <c r="B8" s="5" t="s">
        <v>11</v>
      </c>
      <c r="C8" s="7">
        <f>SUM(C7:C7)</f>
        <v>738660.60000000009</v>
      </c>
      <c r="D8" s="7">
        <f t="shared" ref="D8:F8" si="0">SUM(D7:D7)</f>
        <v>734733.3</v>
      </c>
      <c r="E8" s="7">
        <f t="shared" si="0"/>
        <v>20462461.600000001</v>
      </c>
      <c r="F8" s="7">
        <f t="shared" si="0"/>
        <v>17</v>
      </c>
      <c r="G8" s="7">
        <f>+E8/F8/1000</f>
        <v>1203.6742117647061</v>
      </c>
    </row>
  </sheetData>
  <mergeCells count="1">
    <mergeCell ref="A3:G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1-ին ատյան</vt:lpstr>
      <vt:lpstr>վերաքննիչ</vt:lpstr>
      <vt:lpstr>վճռաբեկ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2021-01-27T12:50:25Z</dcterms:modified>
</cp:coreProperties>
</file>