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Ընդամենը" sheetId="19" r:id="rId1"/>
    <sheet name="Աջափնյակ" sheetId="1" r:id="rId2"/>
    <sheet name="Շենգավիթ" sheetId="15" r:id="rId3"/>
    <sheet name="Արաբկիր" sheetId="4" r:id="rId4"/>
    <sheet name="Կենտրոն" sheetId="11" r:id="rId5"/>
    <sheet name="Ավան" sheetId="8" r:id="rId6"/>
    <sheet name="Էրեբունի" sheetId="9" r:id="rId7"/>
    <sheet name="Մալաթիա" sheetId="14" r:id="rId8"/>
    <sheet name="Տավուշ" sheetId="18" r:id="rId9"/>
    <sheet name="Սյունիք" sheetId="17" r:id="rId10"/>
    <sheet name="Կոտայք" sheetId="20" r:id="rId11"/>
    <sheet name="Շիրակ" sheetId="16" r:id="rId12"/>
    <sheet name="Լոռի" sheetId="13" r:id="rId13"/>
    <sheet name="Գեղարքունիք" sheetId="10" r:id="rId14"/>
    <sheet name="Արմավիր" sheetId="7" r:id="rId15"/>
    <sheet name="Արարատ" sheetId="6" r:id="rId16"/>
    <sheet name="Արագածոտն" sheetId="5" r:id="rId17"/>
  </sheets>
  <definedNames>
    <definedName name="_xlnm.Print_Area" localSheetId="8">Տավուշ!$A$1:$M$20</definedName>
  </definedNames>
  <calcPr calcId="162913"/>
</workbook>
</file>

<file path=xl/calcChain.xml><?xml version="1.0" encoding="utf-8"?>
<calcChain xmlns="http://schemas.openxmlformats.org/spreadsheetml/2006/main">
  <c r="F19" i="20" l="1"/>
  <c r="H19" i="20"/>
  <c r="I19" i="20"/>
  <c r="J19" i="20"/>
  <c r="K19" i="20"/>
  <c r="L19" i="20"/>
  <c r="M19" i="20"/>
  <c r="C19" i="18" l="1"/>
  <c r="D19" i="18"/>
  <c r="E19" i="18"/>
  <c r="F19" i="18"/>
  <c r="G19" i="18"/>
  <c r="H19" i="18"/>
  <c r="I19" i="18"/>
  <c r="J19" i="18"/>
  <c r="K19" i="18"/>
  <c r="L19" i="18"/>
  <c r="M19" i="18"/>
  <c r="C19" i="16" l="1"/>
  <c r="D19" i="16"/>
  <c r="E19" i="16"/>
  <c r="F19" i="16"/>
  <c r="G19" i="16"/>
  <c r="H19" i="16"/>
  <c r="I19" i="16"/>
  <c r="J19" i="16"/>
  <c r="K19" i="16"/>
  <c r="L19" i="16"/>
  <c r="M19" i="16"/>
  <c r="N7" i="15"/>
  <c r="O7" i="15"/>
  <c r="P7" i="15"/>
  <c r="Q7" i="15"/>
  <c r="N8" i="15"/>
  <c r="O8" i="15"/>
  <c r="P8" i="15"/>
  <c r="Q8" i="15"/>
  <c r="N9" i="15"/>
  <c r="O9" i="15"/>
  <c r="P9" i="15"/>
  <c r="Q9" i="15"/>
  <c r="N10" i="15"/>
  <c r="O10" i="15"/>
  <c r="P10" i="15"/>
  <c r="Q10" i="15"/>
  <c r="N11" i="15"/>
  <c r="O11" i="15"/>
  <c r="P11" i="15"/>
  <c r="Q11" i="15"/>
  <c r="N12" i="15"/>
  <c r="O12" i="15"/>
  <c r="P12" i="15"/>
  <c r="Q12" i="15"/>
  <c r="N13" i="15"/>
  <c r="O13" i="15"/>
  <c r="P13" i="15"/>
  <c r="Q13" i="15"/>
  <c r="N14" i="15"/>
  <c r="O14" i="15"/>
  <c r="P14" i="15"/>
  <c r="Q14" i="15"/>
  <c r="N15" i="15"/>
  <c r="O15" i="15"/>
  <c r="P15" i="15"/>
  <c r="Q15" i="15"/>
  <c r="N16" i="15"/>
  <c r="O16" i="15"/>
  <c r="P16" i="15"/>
  <c r="Q16" i="15"/>
  <c r="N17" i="15"/>
  <c r="O17" i="15"/>
  <c r="P17" i="15"/>
  <c r="Q17" i="15"/>
  <c r="N18" i="15"/>
  <c r="O18" i="15"/>
  <c r="P18" i="15"/>
  <c r="Q18" i="15"/>
  <c r="C19" i="15"/>
  <c r="N19" i="15" s="1"/>
  <c r="D19" i="15"/>
  <c r="E19" i="15"/>
  <c r="F19" i="15"/>
  <c r="G19" i="15"/>
  <c r="H19" i="15"/>
  <c r="I19" i="15"/>
  <c r="P19" i="15" s="1"/>
  <c r="J19" i="15"/>
  <c r="K19" i="15"/>
  <c r="L19" i="15"/>
  <c r="M19" i="15"/>
  <c r="Q19" i="15" l="1"/>
  <c r="O19" i="15"/>
  <c r="C19" i="14"/>
  <c r="D19" i="14"/>
  <c r="E19" i="14"/>
  <c r="F19" i="14"/>
  <c r="G19" i="14"/>
  <c r="H19" i="14"/>
  <c r="I19" i="14"/>
  <c r="J19" i="14"/>
  <c r="K19" i="14"/>
  <c r="L19" i="14"/>
  <c r="M19" i="14"/>
  <c r="G7" i="13"/>
  <c r="K7" i="13"/>
  <c r="L7" i="13"/>
  <c r="I13" i="13"/>
  <c r="I19" i="13" s="1"/>
  <c r="K13" i="13"/>
  <c r="G14" i="13"/>
  <c r="M14" i="13"/>
  <c r="C19" i="13"/>
  <c r="D19" i="13"/>
  <c r="E19" i="13"/>
  <c r="F19" i="13"/>
  <c r="H19" i="13"/>
  <c r="J19" i="13"/>
  <c r="L19" i="13"/>
  <c r="M19" i="13"/>
  <c r="C19" i="11"/>
  <c r="D19" i="11"/>
  <c r="E19" i="11"/>
  <c r="F19" i="11"/>
  <c r="G19" i="11"/>
  <c r="H19" i="11"/>
  <c r="I19" i="11"/>
  <c r="J19" i="11"/>
  <c r="K19" i="11"/>
  <c r="L19" i="11"/>
  <c r="M19" i="11"/>
  <c r="C19" i="10"/>
  <c r="D19" i="10"/>
  <c r="E19" i="10"/>
  <c r="F19" i="10"/>
  <c r="G19" i="10"/>
  <c r="H19" i="10"/>
  <c r="I19" i="10"/>
  <c r="J19" i="10"/>
  <c r="L19" i="10"/>
  <c r="M19" i="10"/>
  <c r="K19" i="13" l="1"/>
  <c r="G19" i="13"/>
  <c r="D19" i="9"/>
  <c r="E19" i="9"/>
  <c r="F19" i="9"/>
  <c r="G19" i="9"/>
  <c r="I19" i="9"/>
  <c r="J19" i="9"/>
  <c r="K19" i="9"/>
  <c r="L19" i="9"/>
  <c r="M19" i="9"/>
  <c r="C19" i="8"/>
  <c r="D19" i="8"/>
  <c r="E19" i="8"/>
  <c r="F19" i="8"/>
  <c r="G19" i="8"/>
  <c r="H19" i="8"/>
  <c r="I19" i="8"/>
  <c r="J19" i="8"/>
  <c r="K19" i="8"/>
  <c r="L19" i="8"/>
  <c r="M19" i="8"/>
  <c r="D19" i="7"/>
  <c r="E19" i="7"/>
  <c r="F19" i="7"/>
  <c r="G19" i="7"/>
  <c r="I19" i="7"/>
  <c r="J19" i="7"/>
  <c r="K19" i="7"/>
  <c r="L19" i="7"/>
  <c r="M19" i="7"/>
  <c r="C19" i="6" l="1"/>
  <c r="D19" i="6"/>
  <c r="E19" i="6"/>
  <c r="F19" i="6"/>
  <c r="G19" i="6"/>
  <c r="H19" i="6"/>
  <c r="I19" i="6"/>
  <c r="J19" i="6"/>
  <c r="K19" i="6"/>
  <c r="L19" i="6"/>
  <c r="M19" i="6"/>
  <c r="G8" i="19" l="1"/>
  <c r="C19" i="5"/>
  <c r="D19" i="5"/>
  <c r="E19" i="5"/>
  <c r="E8" i="19" s="1"/>
  <c r="F19" i="5"/>
  <c r="F8" i="19" s="1"/>
  <c r="G19" i="5"/>
  <c r="H19" i="5"/>
  <c r="H8" i="19" s="1"/>
  <c r="I19" i="5"/>
  <c r="I8" i="19" s="1"/>
  <c r="J19" i="5"/>
  <c r="J8" i="19" s="1"/>
  <c r="K19" i="5"/>
  <c r="K8" i="19" s="1"/>
  <c r="L19" i="5"/>
  <c r="L8" i="19" s="1"/>
  <c r="M19" i="5"/>
  <c r="M8" i="19" s="1"/>
  <c r="C19" i="4" l="1"/>
  <c r="D19" i="4"/>
  <c r="E19" i="4"/>
  <c r="F19" i="4"/>
  <c r="G19" i="4"/>
  <c r="I19" i="4"/>
  <c r="J19" i="4"/>
  <c r="K19" i="4"/>
  <c r="L19" i="4"/>
  <c r="M19" i="4"/>
  <c r="M19" i="1"/>
  <c r="L19" i="1"/>
  <c r="K19" i="1"/>
  <c r="J19" i="1"/>
  <c r="I19" i="1"/>
  <c r="H19" i="1"/>
  <c r="G19" i="1"/>
  <c r="F19" i="1"/>
  <c r="E19" i="1"/>
  <c r="D19" i="1"/>
  <c r="C19" i="1"/>
  <c r="D8" i="19"/>
  <c r="C8" i="19"/>
</calcChain>
</file>

<file path=xl/sharedStrings.xml><?xml version="1.0" encoding="utf-8"?>
<sst xmlns="http://schemas.openxmlformats.org/spreadsheetml/2006/main" count="391" uniqueCount="139">
  <si>
    <t>Ð²ÞìºîìàôÂÚàôÜ</t>
  </si>
  <si>
    <t xml:space="preserve">
</t>
  </si>
  <si>
    <t>Ð/Ñ</t>
  </si>
  <si>
    <t>¸³ï³íáñÇ ³ÝáõÝ, ³½·³ÝáõÝ</t>
  </si>
  <si>
    <t>Ð³ßí»ïáõ Å³Ù³Ý³Ï³ßñç³ÝÇ ëÏ½áõÙ ³Ý³í³ñï í³ñáõÛÃÝ»ñÇ ÙÝ³óáñ¹Á</t>
  </si>
  <si>
    <t>êï³óí»É ¿ í×³ñÙ³Ý Ï³ñ·³¹ñáõÃÛáõÝ ³ñÓ³Ï»Éáõ Ù³ëÇÝ ¹ÇÙáõÙ</t>
  </si>
  <si>
    <t xml:space="preserve">Ø»ñÅí»É ¿ </t>
  </si>
  <si>
    <t xml:space="preserve">Ø»ñÅí»É ¿  Ù³ëáí </t>
  </si>
  <si>
    <t>âÇ ³ñÓ³Ïí»É  Ñ³ßí»ïáõ Å³Ù³Ý³Ï³ßñç³ÝáõÙ</t>
  </si>
  <si>
    <t xml:space="preserve">²ñÓ³Ïí»É ¿ í×³ñÙ³Ý Ï³ñ·³¹ñáõÃÛáõÝ </t>
  </si>
  <si>
    <t>êï³óí»É ¿ ³é³ñÏáõÃÛáõÝ</t>
  </si>
  <si>
    <t>êï³ó»É ¿ ûñÇÝ³Ï³Ý áõÅ</t>
  </si>
  <si>
    <t>ÂáÕÝí»É ¿ ³ÝÑ»ï¨³Ýù ¨ ûñÇÝ³Ï³Ý áõÅÇ Ù»ç Ùï³Í í×éÇ Ñ»ï¨³Ýù ãÇ ³é³ç³óñ»É</t>
  </si>
  <si>
    <t>Ð³ßí»ïáõ Å³Ù³Ý³Ï³ßñç³ÝÇ í»ñçáõÙ ³Ý³í³ñï í³ñáõÛÃÝ»ñÇ ÙÝ³óáñ¹Á</t>
  </si>
  <si>
    <t>ÁÝ¹³Ù»ÝÁ</t>
  </si>
  <si>
    <t>ÀÝ¹³Ù»ÝÁ</t>
  </si>
  <si>
    <t>Հ.Շահնազարյան</t>
  </si>
  <si>
    <t>Ա.Ստեփանյան</t>
  </si>
  <si>
    <t>Ս. Թադևոսյան</t>
  </si>
  <si>
    <t xml:space="preserve"> </t>
  </si>
  <si>
    <t>Զ.Նախշքարյան</t>
  </si>
  <si>
    <t>Ս.Հովսեփյան</t>
  </si>
  <si>
    <t>Ռ.Բունիաթյան</t>
  </si>
  <si>
    <t>Ա.Դանիելյան</t>
  </si>
  <si>
    <t>êï³óí»É ¿ ¹ÇÙáõÙ ÁÝÃ³óù ãï³Éáõ Ù³ëÇÝ</t>
  </si>
  <si>
    <t>Ð³ßí»ïáõ Å³Ù³Ý³Ï³ßñç³ÝÇ ëÏ½µáõÙ ³Ý³í³ñï í³ñáõÛÃÝ»ñÇ ÙÝ³óáñ¹Á</t>
  </si>
  <si>
    <t xml:space="preserve">ºñ¨³ÝÇ ²ñ³µÏÇñ ¨ ø³Ý³ù»é-¼»ÛÃáõÝ í³ñã³Ï³Ý ßñç³ÝÝ»ñÇ ÁÝ¹Ñ³Ýáõñ Çñ³í³ëáõÃÛ³Ý ¹³ï³ñ³ÝÇ ÏáÕÙÇó í×³ñÙ³Ý Ï³ñ·³¹ñáõÃÛáõÝ ³ñÓ³Ï»Éáõ í³ñáõÛÃÝ»ñÇ ÁÝÃ³óùÇ Ù³ëÇÝ </t>
  </si>
  <si>
    <t>7=8+9+10+11</t>
  </si>
  <si>
    <t>1+2=3+4+5+6+7</t>
  </si>
  <si>
    <t xml:space="preserve">2017Ã. </t>
  </si>
  <si>
    <t>Գ.Խաչատրյան</t>
  </si>
  <si>
    <t>Ե.Եսոյան</t>
  </si>
  <si>
    <t>Տ. Ստեփանյան</t>
  </si>
  <si>
    <t>Լ. Գրիգորյան</t>
  </si>
  <si>
    <t>Ռ Վարդազարյան</t>
  </si>
  <si>
    <t>Ա. Սուքոյան</t>
  </si>
  <si>
    <t xml:space="preserve">Գ.Մազմանյան </t>
  </si>
  <si>
    <t>Կ. Պետրոսյան</t>
  </si>
  <si>
    <t xml:space="preserve">Ռ.Ափինյան </t>
  </si>
  <si>
    <t>Էդ.Ավետիսյան</t>
  </si>
  <si>
    <t xml:space="preserve">Ռ.Ներսիսյան </t>
  </si>
  <si>
    <t>Հ. Զարգարյան</t>
  </si>
  <si>
    <t xml:space="preserve">Ա.Մելքումյան </t>
  </si>
  <si>
    <t>Ա.Խաչիկյան</t>
  </si>
  <si>
    <t>Գ. Հեբոյան</t>
  </si>
  <si>
    <t>Ն. Գալստյան</t>
  </si>
  <si>
    <t>Ա.Արզումանյան</t>
  </si>
  <si>
    <t>Տ.Փոլադյան</t>
  </si>
  <si>
    <t>Ա. Սիսակյան</t>
  </si>
  <si>
    <t xml:space="preserve"> ÐÐ Կոտայքի մարզի ÁÝ¹Ñ³Ýáõñ Çñ³í³ëáõÃÛ³Ý ³é³çÇÝ ³ïÛ³ÝÇ ¹³ï³ñ³ÝÇ ÏáÕÙÇó í×³ñÙ³Ý Ï³ñ·³¹ñáõÃÛáõÝ ³ñÓ³Ï»Éáõ í³ñáõÛÃÝ»ñÇ ÁÝÃ³óùÇ Ù³ëÇÝ </t>
  </si>
  <si>
    <t xml:space="preserve">2017Ã.  </t>
  </si>
  <si>
    <t>Ն. Կարապետյան</t>
  </si>
  <si>
    <t>Լ. ՍարգսÛ³Ý</t>
  </si>
  <si>
    <t>Գ. Ավագյան</t>
  </si>
  <si>
    <t>Գ.Վարդանյան</t>
  </si>
  <si>
    <t>Գ.Նարինյան</t>
  </si>
  <si>
    <t>Ա. Կուբանյան</t>
  </si>
  <si>
    <t>Ա. Չիչոյան</t>
  </si>
  <si>
    <t>Ն. Հովսեփյան</t>
  </si>
  <si>
    <t>Ժ.Ասատրյան</t>
  </si>
  <si>
    <t>Ի.Բեգլարյան</t>
  </si>
  <si>
    <t>Մ.Հովակիմյան</t>
  </si>
  <si>
    <t>Ա.Թումանյան</t>
  </si>
  <si>
    <t>Ս.Գրիգորյան</t>
  </si>
  <si>
    <t xml:space="preserve"> ÐÐ Սյունիքի մարզի ÁÝ¹Ñ³Ýáõñ Çñ³í³ëáõÃÛ³Ý ³é³çÇÝ ³ïÛ³ÝÇ ¹³ï³ñ³ÝÇ ÏáÕÙÇó í×³ñÙ³Ý Ï³ñ·³¹ñáõÃÛáõÝ ³ñÓ³Ï»Éáõ í³ñáõÛÃÝ»ñÇ ÁÝÃ³óùÇ Ù³ëÇÝ </t>
  </si>
  <si>
    <t>Ա.Օհանյան</t>
  </si>
  <si>
    <t>Ս.Իսկանդարյան</t>
  </si>
  <si>
    <t xml:space="preserve"> Ա.Կուրեխյան</t>
  </si>
  <si>
    <t xml:space="preserve">2017թ. </t>
  </si>
  <si>
    <t xml:space="preserve"> ÐÐ ÁÝ¹Ñ³Ýáõñ Çñ³í³ëáõÃÛ³Ý ³é³çÇÝ ³ïÛ³ÝÇ ¹³ï³ñ³ÝÝ»ñÇ ÏáÕÙÇó í×³ñÙ³Ý Ï³ñ·³¹ñáõÃÛáõÝ ³ñÓ³Ï»Éáõ í³ñáõÛÃÝ»ñÇ ÁÝÃ³óùÇ Ù³ëÇÝ </t>
  </si>
  <si>
    <t xml:space="preserve"> ºñ¨³Ý ù³Õ³ùÇ ²ç³÷ÝÛ³Ï ¨ ¸³íÃ³ß»Ý í³ñã³Ï³Ý ßñç³ÝÝ»ñÇ ÁÝ¹Ñ³Ýáõñ Çñ³í³ëáõÃÛ³Ý ³é³çÇÝ ³ïÛ³ÝÇ ¹³ï³ñ³ÝÇ ÏáÕÙÇó í×³ñÙ³Ý Ï³ñ·³¹ñáõÃÛáõÝ ³ñÓ³Ï»Éáõ í³ñáõÛÃÝ»ñÇ ÁÝÃ³óùÇ Ù³ëÇÝ </t>
  </si>
  <si>
    <t xml:space="preserve">  2017Ã. </t>
  </si>
  <si>
    <t xml:space="preserve">ºñ¨³Ý ù³Õ³ùÇ Շենգավիթ վարչական շրջանի ÁÝ¹Ñ³Ýáõñ Çñ³í³ëáõÃÛ³Ý ³é³çÇÝ ³ïÛ³ÝÇ ¹³ï³ñ³ÝÇ ÏáÕÙÇó í×³ñÙ³Ý Ï³ñ·³¹ñáõÃÛáõÝ ³ñÓ³Ï»Éáõ í³ñáõÛÃÝ»ñÇ ÁÝÃ³óùÇ Ù³ëÇÝ </t>
  </si>
  <si>
    <t xml:space="preserve"> ºñ¨³Ý ù³Õ³ùÇ Կենտրոն և Նորք-Մար³շ վարչական շրջանների  ÁÝ¹Ñ³Ýáõñ Çñ³í³ëáõÃÛ³Ý ³é³çÇÝ ³ïÛ³ÝÇ ¹³ï³ñ³ÝÇ ÏáÕÙÇó վճ³ñÙ³Ý Ï³ñ·³¹ñáõÃÛáõÝ ³ñÓ³Ï»Éáõ í³ñáõÛÃÝ»ñÇ ÁÝÃ³óùÇ Ù³ëÇÝ </t>
  </si>
  <si>
    <t xml:space="preserve">ºñ¨³Ý ù³Õ³ùÇ Ավան և Նոր Նորք վարչական շրջանների ÁÝ¹Ñ³Ýáõñ Çñ³í³ëáõÃÛ³Ý ³é³çÇÝ ³ïÛ³ÝÇ ¹³ï³ñ³ÝÇ ÏáÕÙÇó í×³ñÙ³Ý Ï³ñ·³¹ñáõÃÛáõÝ ³ñÓ³Ï»Éáõ í³ñáõÛÃÝ»ñÇ ÁÝÃ³óùÇ Ù³ëÇÝ </t>
  </si>
  <si>
    <t>². ´³¹ÇñÛ³Ý</t>
  </si>
  <si>
    <t>². ¸³íÃÛ³Ý</t>
  </si>
  <si>
    <t>². ´³µ³Û³Ý</t>
  </si>
  <si>
    <t>². ä»ïñáëÛ³Ý</t>
  </si>
  <si>
    <t>Ն. Ø³ñ·³ñÛ³Ý</t>
  </si>
  <si>
    <t>Է.ê»¹ñ³ÏÛ³Ý</t>
  </si>
  <si>
    <t>Է. ²Ù³ÉÛ³Ý</t>
  </si>
  <si>
    <t>2017թ.</t>
  </si>
  <si>
    <t xml:space="preserve"> Երևան քաղաքի Էրեբունի և Նուբարաշեն  վարչական շրջանների ընդհանուր Çñ³í³ëáõÃÛ³Ý ³é³çÇÝ ³ïÛ³ÝÇ ¹³ï³ñ³ÝÇ ÏáÕÙÇó í×³ñÙ³Ý Ï³ñ·³¹ñáõÃÛáõÝ ³ñÓ³Ï»Éáõ í³ñáõÛÃÝ»ñÇ ÁÝÃ³óùÇ Ù³ëÇÝ </t>
  </si>
  <si>
    <t xml:space="preserve">Երևան քաղաքի Մալաթիա-Սեբաստիա վարչական շրջանի ÁÝ¹Ñ³Ýáõñ Çñ³í³ëáõÃÛ³Ý առաջին ատյանի ¹³ï³ñ³ÝÇ ÏáÕÙÇó í×³ñÙ³Ý Ï³ñ·³¹ñáõÃÛáõÝ ³ñÓ³Ï»Éáõ í³ñáõÛÃÝ»ñÇ ÁÝÃ³óùÇ Ù³ëÇÝ </t>
  </si>
  <si>
    <t xml:space="preserve"> ÐÐ Տավուշի մարզի ÁÝ¹Ñ³Ýáõñ Çñ³í³ëáõÃÛ³Ý առաջին ատյանի ¹³ï³ñ³ÝÇ ÏáÕÙÇó í×³ñÙ³Ý Ï³ñ·³¹ñáõÃÛáõÝ ³ñÓ³Ï»Éáõ í³ñáõÛÃÝ»ñÇ ÁÝÃ³óùÇ Ù³ëÇÝ </t>
  </si>
  <si>
    <t>Գ. Հովհաննիսյան</t>
  </si>
  <si>
    <t>Ա. Խաչատրյան</t>
  </si>
  <si>
    <t>Հ. Միքայելյան</t>
  </si>
  <si>
    <t>Լ. Խաչատրյան</t>
  </si>
  <si>
    <t>Հ. Ղազարյան</t>
  </si>
  <si>
    <t>Մ. Գևորգյան</t>
  </si>
  <si>
    <t>Բ. Մկրտչյան</t>
  </si>
  <si>
    <t>Ս. Մնացյան</t>
  </si>
  <si>
    <t>Լ. Հովհաննիսյան</t>
  </si>
  <si>
    <t xml:space="preserve">ՀՀ Շիրակի մարզի ÁÝ¹Ñ³Ýáõñ Çñ³í³ëáõÃÛ³Ý առաջին ատյանի ¹³ï³ñ³ÝÇ ÏáÕÙÇó í×³ñÙ³Ý Ï³ñ·³¹ñáõÃÛáõÝ ³ñÓ³Ï»Éáõ í³ñáõÛÃÝ»ñÇ ÁÝÃ³óùÇ Ù³ëÇÝ </t>
  </si>
  <si>
    <t>Գ. Զաքարյան</t>
  </si>
  <si>
    <t>ì. Հովնանյան</t>
  </si>
  <si>
    <t>Ա. Աթաբեկյան</t>
  </si>
  <si>
    <t>Ա. Մկոյան</t>
  </si>
  <si>
    <t>¶. Գագիկյան</t>
  </si>
  <si>
    <t>Գ. Վարդանյան</t>
  </si>
  <si>
    <t>Տ. Գրիգորյան</t>
  </si>
  <si>
    <t>Ü. ØËÇÃ³ñÛ³Ý</t>
  </si>
  <si>
    <t>Ա. Վարդանյան</t>
  </si>
  <si>
    <t xml:space="preserve"> ÐÐ Լոռու մարզի ÁÝ¹Ñ³Ýáõñ Çñ³í³ëáõÃÛ³Ý առաջին ատյանի ¹³ï³ñ³ÝÇ ÏáÕÙÇó í×³ñÙ³Ý Ï³ñ·³¹ñáõÃÛáõÝ ³ñÓ³Ï»Éáõ í³ñáõÛÃÝ»ñÇ ÁÝÃ³óùÇ Ù³ëÇÝ </t>
  </si>
  <si>
    <t>Ա. Թամրազյան</t>
  </si>
  <si>
    <t>Ա. Գաբրիելյան</t>
  </si>
  <si>
    <t>Ս. Մանուկյան</t>
  </si>
  <si>
    <t>Վ. Մելիքյան</t>
  </si>
  <si>
    <t>Վ. Վարդանյան</t>
  </si>
  <si>
    <t xml:space="preserve">Մ. Սիմոնյան </t>
  </si>
  <si>
    <t xml:space="preserve">Գ.Ֆիդանյան </t>
  </si>
  <si>
    <t>Է. Հովհաննիսյան</t>
  </si>
  <si>
    <t xml:space="preserve">Հ. Մելքոնյան </t>
  </si>
  <si>
    <t>Ն. Գրիգորյան</t>
  </si>
  <si>
    <t>Մ. Մարգարյան</t>
  </si>
  <si>
    <t>Ա. Մարգարյան</t>
  </si>
  <si>
    <t>Գ. Խաչատրյան</t>
  </si>
  <si>
    <t>Գ. Նարինյան</t>
  </si>
  <si>
    <t xml:space="preserve"> ÐÐ  Արագածոտնի մարզի ÁÝ¹Ñ³Ýáõñ Çñ³í³ëáõÃÛ³Ý առաջին ատյանի ¹³ï³ñ³ÝÇ ÏáÕÙÇó í×³ñÙ³Ý Ï³ñ·³¹ñáõÃÛáõÝ ³ñÓ³Ï»Éáõ í³ñáõÛÃÝ»ñÇ ÁÝÃ³óùÇ Ù³ëÇÝ </t>
  </si>
  <si>
    <t xml:space="preserve"> ÐÐ Արարատի և Վայոց ձորի մարզերի ÁÝ¹Ñ³Ýáõñ Çñ³í³ëáõÃÛ³Ý առաջին ատյանի ¹³ï³ñ³ÝÇ ÏáÕÙÇó í×³ñÙ³Ý Ï³ñ·³¹ñáõÃÛáõÝ ³ñÓ³Ï»Éáõ í³ñáõÛÃÝ»ñÇ ÁÝÃ³óùÇ Ù³ëÇÝ </t>
  </si>
  <si>
    <t xml:space="preserve"> ÐÐ Արմավիրի մարզի ÁÝ¹Ñ³Ýáõñ Çñ³í³ëáõÃÛ³Ý առաջին ատյանի ¹³ï³ñ³ÝÇ ÏáÕÙÇó í×³ñÙ³Ý Ï³ñ·³¹ñáõÃÛáõÝ ³ñÓ³Ï»Éáõ í³ñáõÛÃÝ»ñÇ ÁÝÃ³óùÇ Ù³ëÇÝ </t>
  </si>
  <si>
    <t xml:space="preserve"> ÐÐ Գեղարքունիքի մարզի ÁÝ¹Ñ³Ýáõñ Çñ³í³ëáõÃÛ³Ý առաջին ատյանի ¹³ï³ñ³ÝÇ ÏáÕÙÇó í×³ñÙ³Ý Ï³ñ·³¹ñáõÃÛáõÝ ³ñÓ³Ï»Éáõ í³ñáõÛÃÝ»ñÇ ÁÝÃ³óùÇ Ù³ëÇÝ </t>
  </si>
  <si>
    <t>Սï³óí»É ¿ ¹ÇÙáõÙ ÁÝÃ³óù ãï³Éáõ Ù³ëÇÝ</t>
  </si>
  <si>
    <t>². ØËÇÃ³ñÛ³Ý</t>
  </si>
  <si>
    <t>Գ. Թորոսյան</t>
  </si>
  <si>
    <t>Ա. Փիլոսյան</t>
  </si>
  <si>
    <t>Ն. Ավետիսյան</t>
  </si>
  <si>
    <t>Ս. Երիցյան</t>
  </si>
  <si>
    <t>². ØÏñïãÛ³Ý</t>
  </si>
  <si>
    <t>Լ. Կատվալյան</t>
  </si>
  <si>
    <t>Ե.Քոչարյան</t>
  </si>
  <si>
    <t>Ս. Մատինյան</t>
  </si>
  <si>
    <t>Ս. Սահակյան</t>
  </si>
  <si>
    <t>Գ. Բալյան</t>
  </si>
  <si>
    <t>Ա. Հովհաննիսյան</t>
  </si>
  <si>
    <t>Հ. Դարբինյան</t>
  </si>
  <si>
    <t>Ծանոթություն. 7 վճարման Ïարգադրությամբ ëï³óí»É ¿ ¹ÇÙáõÙ ÁÝÃ³óù ãï³Éáõ Ù³ëÇÝ վճ³ñÙ³Ý Ïարգ³¹ñáõÃÛáõÝÝ արձակíելուց հետո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</si>
</sst>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Times LatArm"/>
    </font>
    <font>
      <sz val="12"/>
      <name val="Times LatArm"/>
    </font>
    <font>
      <sz val="10"/>
      <name val="Times Armenian"/>
      <family val="1"/>
    </font>
    <font>
      <sz val="10"/>
      <name val="Times LatArm"/>
    </font>
    <font>
      <sz val="11"/>
      <color rgb="FF00B050"/>
      <name val="Calibri"/>
      <family val="2"/>
      <scheme val="minor"/>
    </font>
    <font>
      <sz val="12"/>
      <color indexed="8"/>
      <name val="Times LatArm"/>
    </font>
    <font>
      <sz val="10"/>
      <color indexed="8"/>
      <name val="Times LatArm"/>
    </font>
    <font>
      <sz val="10"/>
      <color theme="1"/>
      <name val="Calibri"/>
      <family val="2"/>
      <scheme val="minor"/>
    </font>
    <font>
      <b/>
      <sz val="10"/>
      <color indexed="8"/>
      <name val="Times LatArm"/>
    </font>
    <font>
      <sz val="11"/>
      <name val="Arial LatArm"/>
      <family val="2"/>
    </font>
    <font>
      <sz val="11"/>
      <name val="Tahoma"/>
      <family val="2"/>
      <charset val="204"/>
    </font>
    <font>
      <sz val="10"/>
      <name val="Tahoma"/>
      <family val="2"/>
      <charset val="204"/>
    </font>
    <font>
      <sz val="11"/>
      <name val="Calibri"/>
      <family val="2"/>
    </font>
    <font>
      <sz val="10"/>
      <name val="Arial LatArm"/>
      <family val="2"/>
    </font>
    <font>
      <sz val="12"/>
      <name val="Arial LatArm"/>
      <family val="2"/>
    </font>
    <font>
      <sz val="11"/>
      <name val="Arial Armenian"/>
      <family val="2"/>
    </font>
    <font>
      <sz val="14"/>
      <name val="Arial Armenian"/>
      <family val="2"/>
    </font>
    <font>
      <sz val="12"/>
      <name val="Arial Armenian"/>
      <family val="2"/>
    </font>
    <font>
      <sz val="10"/>
      <name val="Arial Armenian"/>
      <family val="2"/>
    </font>
    <font>
      <sz val="12"/>
      <name val="Times Armenian"/>
      <family val="1"/>
    </font>
    <font>
      <sz val="11"/>
      <color theme="1"/>
      <name val="Arial Armenian"/>
      <family val="2"/>
    </font>
    <font>
      <sz val="11"/>
      <name val="Times LatArm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6"/>
      <name val="Times Armenian"/>
      <family val="1"/>
    </font>
    <font>
      <sz val="16"/>
      <name val="Arial"/>
      <family val="2"/>
      <charset val="204"/>
    </font>
    <font>
      <sz val="8"/>
      <name val="Times LatArm"/>
    </font>
    <font>
      <b/>
      <i/>
      <sz val="12"/>
      <name val="Times LatArm"/>
    </font>
    <font>
      <sz val="12"/>
      <color rgb="FFFF0000"/>
      <name val="Times LatArm"/>
    </font>
    <font>
      <i/>
      <sz val="12"/>
      <name val="Arial Armenian"/>
      <family val="2"/>
    </font>
    <font>
      <sz val="11"/>
      <name val="Times Armenian"/>
      <family val="1"/>
    </font>
    <font>
      <sz val="12"/>
      <name val="Calibri"/>
      <family val="2"/>
      <scheme val="minor"/>
    </font>
    <font>
      <b/>
      <i/>
      <sz val="10"/>
      <name val="Arial Armenian"/>
      <family val="2"/>
    </font>
    <font>
      <b/>
      <i/>
      <sz val="12"/>
      <name val="Arial Armenian"/>
      <family val="2"/>
    </font>
    <font>
      <b/>
      <i/>
      <sz val="11"/>
      <name val="Arial Armenian"/>
      <family val="2"/>
    </font>
    <font>
      <b/>
      <i/>
      <sz val="10"/>
      <name val="Times LatArm"/>
    </font>
    <font>
      <b/>
      <i/>
      <sz val="11"/>
      <name val="Times LatArm"/>
    </font>
    <font>
      <b/>
      <sz val="11"/>
      <name val="Times LatArm"/>
    </font>
    <font>
      <sz val="11"/>
      <color indexed="8"/>
      <name val="Times Armenian"/>
      <family val="1"/>
    </font>
    <font>
      <sz val="11"/>
      <color indexed="8"/>
      <name val="Times LatArm"/>
    </font>
    <font>
      <sz val="11"/>
      <color theme="1"/>
      <name val="Times Armeni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8" fillId="3" borderId="7" applyNumberFormat="0" applyAlignment="0" applyProtection="0"/>
    <xf numFmtId="0" fontId="29" fillId="0" borderId="0"/>
  </cellStyleXfs>
  <cellXfs count="180">
    <xf numFmtId="0" fontId="0" fillId="0" borderId="0" xfId="0"/>
    <xf numFmtId="0" fontId="4" fillId="2" borderId="0" xfId="1" applyFont="1" applyFill="1" applyBorder="1" applyAlignment="1">
      <alignment horizontal="center" wrapText="1"/>
    </xf>
    <xf numFmtId="0" fontId="19" fillId="2" borderId="0" xfId="0" applyFont="1" applyFill="1"/>
    <xf numFmtId="0" fontId="19" fillId="2" borderId="0" xfId="0" applyFont="1" applyFill="1" applyAlignment="1">
      <alignment horizontal="left"/>
    </xf>
    <xf numFmtId="0" fontId="19" fillId="2" borderId="0" xfId="0" applyFont="1" applyFill="1" applyBorder="1"/>
    <xf numFmtId="0" fontId="19" fillId="2" borderId="2" xfId="0" applyFont="1" applyFill="1" applyBorder="1"/>
    <xf numFmtId="0" fontId="21" fillId="2" borderId="2" xfId="1" applyFont="1" applyFill="1" applyBorder="1" applyAlignment="1">
      <alignment horizontal="center" wrapText="1"/>
    </xf>
    <xf numFmtId="0" fontId="22" fillId="2" borderId="2" xfId="1" applyFont="1" applyFill="1" applyBorder="1" applyAlignment="1">
      <alignment horizontal="center" wrapText="1"/>
    </xf>
    <xf numFmtId="0" fontId="21" fillId="2" borderId="2" xfId="1" applyFont="1" applyFill="1" applyBorder="1" applyAlignment="1" applyProtection="1">
      <alignment horizontal="left" wrapText="1"/>
      <protection locked="0"/>
    </xf>
    <xf numFmtId="0" fontId="21" fillId="2" borderId="6" xfId="1" applyFont="1" applyFill="1" applyBorder="1" applyAlignment="1">
      <alignment horizontal="center" wrapText="1"/>
    </xf>
    <xf numFmtId="0" fontId="22" fillId="2" borderId="2" xfId="1" applyFont="1" applyFill="1" applyBorder="1" applyAlignment="1" applyProtection="1">
      <alignment horizontal="left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22" fillId="2" borderId="2" xfId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22" fillId="2" borderId="0" xfId="1" applyFont="1" applyFill="1"/>
    <xf numFmtId="0" fontId="21" fillId="2" borderId="2" xfId="1" applyFont="1" applyFill="1" applyBorder="1" applyAlignment="1" applyProtection="1">
      <alignment horizontal="center" wrapText="1"/>
      <protection locked="0"/>
    </xf>
    <xf numFmtId="0" fontId="21" fillId="2" borderId="2" xfId="1" applyFont="1" applyFill="1" applyBorder="1" applyAlignment="1" applyProtection="1">
      <alignment horizontal="center" vertical="center" wrapText="1"/>
      <protection locked="0"/>
    </xf>
    <xf numFmtId="0" fontId="22" fillId="2" borderId="2" xfId="1" applyFont="1" applyFill="1" applyBorder="1" applyAlignment="1" applyProtection="1">
      <alignment horizontal="center" wrapText="1"/>
      <protection locked="0"/>
    </xf>
    <xf numFmtId="0" fontId="20" fillId="2" borderId="2" xfId="1" applyFont="1" applyFill="1" applyBorder="1" applyAlignment="1">
      <alignment horizontal="center" wrapText="1"/>
    </xf>
    <xf numFmtId="0" fontId="20" fillId="2" borderId="0" xfId="0" applyFont="1" applyFill="1"/>
    <xf numFmtId="0" fontId="5" fillId="2" borderId="2" xfId="1" applyFont="1" applyFill="1" applyBorder="1" applyAlignment="1">
      <alignment horizontal="center" vertical="center" wrapText="1"/>
    </xf>
    <xf numFmtId="0" fontId="20" fillId="2" borderId="2" xfId="1" applyFont="1" applyFill="1" applyBorder="1" applyAlignment="1" applyProtection="1">
      <alignment horizontal="center" wrapText="1"/>
      <protection locked="0"/>
    </xf>
    <xf numFmtId="0" fontId="19" fillId="2" borderId="0" xfId="0" applyFont="1" applyFill="1" applyAlignment="1">
      <alignment horizontal="center"/>
    </xf>
    <xf numFmtId="0" fontId="20" fillId="2" borderId="0" xfId="0" applyFont="1" applyFill="1" applyBorder="1"/>
    <xf numFmtId="0" fontId="20" fillId="2" borderId="0" xfId="0" applyFont="1" applyFill="1" applyAlignment="1">
      <alignment horizontal="center"/>
    </xf>
    <xf numFmtId="0" fontId="20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>
      <alignment horizontal="left" vertical="center" wrapText="1"/>
    </xf>
    <xf numFmtId="0" fontId="3" fillId="2" borderId="0" xfId="1" applyFont="1" applyFill="1"/>
    <xf numFmtId="0" fontId="7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33" fillId="2" borderId="2" xfId="1" applyFont="1" applyFill="1" applyBorder="1" applyAlignment="1">
      <alignment horizontal="center" vertical="center" wrapText="1"/>
    </xf>
    <xf numFmtId="0" fontId="2" fillId="2" borderId="0" xfId="1" applyFill="1"/>
    <xf numFmtId="0" fontId="29" fillId="2" borderId="0" xfId="3" applyFill="1"/>
    <xf numFmtId="0" fontId="7" fillId="2" borderId="0" xfId="1" applyFont="1" applyFill="1" applyAlignment="1">
      <alignment wrapText="1"/>
    </xf>
    <xf numFmtId="0" fontId="5" fillId="2" borderId="6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wrapText="1"/>
    </xf>
    <xf numFmtId="0" fontId="23" fillId="2" borderId="2" xfId="1" applyFont="1" applyFill="1" applyBorder="1" applyAlignment="1">
      <alignment horizontal="center" wrapText="1"/>
    </xf>
    <xf numFmtId="0" fontId="29" fillId="2" borderId="0" xfId="3" applyFill="1" applyBorder="1"/>
    <xf numFmtId="0" fontId="5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6" xfId="1" applyFont="1" applyFill="1" applyBorder="1" applyAlignment="1">
      <alignment horizontal="center" wrapText="1"/>
    </xf>
    <xf numFmtId="0" fontId="9" fillId="2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10" fillId="2" borderId="2" xfId="0" applyFont="1" applyFill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1" applyFont="1" applyFill="1" applyBorder="1" applyAlignment="1" applyProtection="1">
      <alignment horizontal="center" wrapText="1"/>
      <protection locked="0"/>
    </xf>
    <xf numFmtId="0" fontId="19" fillId="2" borderId="2" xfId="1" applyFont="1" applyFill="1" applyBorder="1" applyAlignment="1" applyProtection="1">
      <alignment horizontal="center" vertical="center" wrapText="1"/>
      <protection locked="0"/>
    </xf>
    <xf numFmtId="0" fontId="25" fillId="2" borderId="2" xfId="1" applyFont="1" applyFill="1" applyBorder="1" applyAlignment="1">
      <alignment horizontal="center" wrapText="1"/>
    </xf>
    <xf numFmtId="0" fontId="5" fillId="2" borderId="2" xfId="1" applyFont="1" applyFill="1" applyBorder="1" applyAlignment="1" applyProtection="1">
      <alignment horizontal="center" wrapText="1"/>
      <protection locked="0"/>
    </xf>
    <xf numFmtId="0" fontId="35" fillId="2" borderId="2" xfId="1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center"/>
      <protection locked="0"/>
    </xf>
    <xf numFmtId="0" fontId="17" fillId="2" borderId="0" xfId="1" applyFont="1" applyFill="1"/>
    <xf numFmtId="0" fontId="13" fillId="2" borderId="2" xfId="0" applyFont="1" applyFill="1" applyBorder="1" applyAlignment="1">
      <alignment horizontal="left" vertical="center" wrapText="1"/>
    </xf>
    <xf numFmtId="0" fontId="13" fillId="2" borderId="2" xfId="1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left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2" fillId="2" borderId="0" xfId="1" applyFont="1" applyFill="1"/>
    <xf numFmtId="0" fontId="0" fillId="2" borderId="0" xfId="0" applyFill="1"/>
    <xf numFmtId="0" fontId="0" fillId="2" borderId="0" xfId="0" applyFill="1" applyBorder="1"/>
    <xf numFmtId="0" fontId="27" fillId="2" borderId="0" xfId="0" applyFont="1" applyFill="1"/>
    <xf numFmtId="0" fontId="26" fillId="2" borderId="0" xfId="0" applyFont="1" applyFill="1"/>
    <xf numFmtId="0" fontId="23" fillId="2" borderId="2" xfId="1" applyFont="1" applyFill="1" applyBorder="1" applyAlignment="1">
      <alignment horizontal="center" vertical="center" wrapText="1"/>
    </xf>
    <xf numFmtId="0" fontId="23" fillId="2" borderId="2" xfId="1" quotePrefix="1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37" fillId="2" borderId="7" xfId="2" applyFont="1" applyFill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38" fillId="2" borderId="2" xfId="1" applyFont="1" applyFill="1" applyBorder="1" applyAlignment="1">
      <alignment horizontal="center" vertical="center" wrapText="1"/>
    </xf>
    <xf numFmtId="0" fontId="39" fillId="2" borderId="2" xfId="1" applyFont="1" applyFill="1" applyBorder="1" applyAlignment="1">
      <alignment horizontal="center" vertical="center" wrapText="1"/>
    </xf>
    <xf numFmtId="0" fontId="40" fillId="2" borderId="2" xfId="1" applyFont="1" applyFill="1" applyBorder="1" applyAlignment="1">
      <alignment horizontal="center" vertical="center" wrapText="1"/>
    </xf>
    <xf numFmtId="0" fontId="41" fillId="2" borderId="2" xfId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31" fillId="2" borderId="0" xfId="1" applyFont="1" applyFill="1"/>
    <xf numFmtId="0" fontId="29" fillId="2" borderId="0" xfId="3" applyFill="1" applyBorder="1" applyAlignment="1"/>
    <xf numFmtId="0" fontId="42" fillId="2" borderId="2" xfId="1" applyFont="1" applyFill="1" applyBorder="1" applyAlignment="1">
      <alignment horizontal="center" vertical="center" wrapText="1"/>
    </xf>
    <xf numFmtId="0" fontId="22" fillId="2" borderId="6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vertical="center" wrapText="1"/>
    </xf>
    <xf numFmtId="0" fontId="21" fillId="2" borderId="0" xfId="1" applyFont="1" applyFill="1" applyAlignment="1">
      <alignment horizontal="center" wrapText="1"/>
    </xf>
    <xf numFmtId="0" fontId="22" fillId="2" borderId="3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6" xfId="1" applyFont="1" applyFill="1" applyBorder="1" applyAlignment="1">
      <alignment horizontal="center" wrapText="1"/>
    </xf>
    <xf numFmtId="0" fontId="44" fillId="2" borderId="2" xfId="3" applyFont="1" applyFill="1" applyBorder="1" applyAlignment="1">
      <alignment horizontal="center" vertical="center"/>
    </xf>
    <xf numFmtId="0" fontId="36" fillId="2" borderId="2" xfId="1" applyFont="1" applyFill="1" applyBorder="1" applyAlignment="1">
      <alignment horizontal="center" vertical="center" wrapText="1"/>
    </xf>
    <xf numFmtId="0" fontId="11" fillId="2" borderId="0" xfId="0" applyFont="1" applyFill="1"/>
    <xf numFmtId="0" fontId="1" fillId="2" borderId="0" xfId="0" applyFont="1" applyFill="1"/>
    <xf numFmtId="0" fontId="10" fillId="2" borderId="0" xfId="0" applyFont="1" applyFill="1" applyBorder="1"/>
    <xf numFmtId="0" fontId="5" fillId="2" borderId="0" xfId="1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>
      <alignment wrapText="1"/>
    </xf>
    <xf numFmtId="0" fontId="5" fillId="2" borderId="0" xfId="1" applyFont="1" applyFill="1" applyBorder="1" applyAlignment="1">
      <alignment vertical="center" wrapText="1"/>
    </xf>
    <xf numFmtId="0" fontId="23" fillId="2" borderId="2" xfId="1" applyFont="1" applyFill="1" applyBorder="1" applyAlignment="1" applyProtection="1">
      <alignment horizontal="center" vertical="center" wrapText="1"/>
      <protection locked="0"/>
    </xf>
    <xf numFmtId="0" fontId="23" fillId="2" borderId="2" xfId="1" applyFont="1" applyFill="1" applyBorder="1" applyAlignment="1" applyProtection="1">
      <alignment horizontal="center" wrapText="1"/>
      <protection locked="0"/>
    </xf>
    <xf numFmtId="0" fontId="34" fillId="2" borderId="2" xfId="1" applyFont="1" applyFill="1" applyBorder="1" applyAlignment="1" applyProtection="1">
      <alignment horizontal="center" wrapText="1"/>
      <protection locked="0"/>
    </xf>
    <xf numFmtId="0" fontId="20" fillId="2" borderId="6" xfId="1" applyFont="1" applyFill="1" applyBorder="1" applyAlignment="1">
      <alignment horizontal="center" wrapText="1"/>
    </xf>
    <xf numFmtId="0" fontId="36" fillId="2" borderId="2" xfId="1" applyFont="1" applyFill="1" applyBorder="1" applyAlignment="1">
      <alignment horizontal="center" wrapText="1"/>
    </xf>
    <xf numFmtId="0" fontId="24" fillId="2" borderId="2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/>
    <xf numFmtId="0" fontId="14" fillId="2" borderId="0" xfId="0" applyFont="1" applyFill="1"/>
    <xf numFmtId="0" fontId="0" fillId="2" borderId="0" xfId="0" applyFill="1" applyAlignment="1">
      <alignment horizontal="center" vertical="center" wrapText="1"/>
    </xf>
    <xf numFmtId="0" fontId="8" fillId="2" borderId="0" xfId="0" applyFont="1" applyFill="1"/>
    <xf numFmtId="0" fontId="12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vertical="center"/>
    </xf>
    <xf numFmtId="0" fontId="25" fillId="2" borderId="2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wrapText="1"/>
    </xf>
    <xf numFmtId="0" fontId="20" fillId="2" borderId="2" xfId="1" applyFont="1" applyFill="1" applyBorder="1" applyAlignment="1">
      <alignment horizontal="left" wrapText="1"/>
    </xf>
    <xf numFmtId="0" fontId="21" fillId="2" borderId="2" xfId="1" applyFont="1" applyFill="1" applyBorder="1" applyAlignment="1">
      <alignment horizontal="left" wrapText="1"/>
    </xf>
    <xf numFmtId="0" fontId="5" fillId="2" borderId="2" xfId="1" applyFont="1" applyFill="1" applyBorder="1" applyAlignment="1">
      <alignment horizontal="left" wrapText="1"/>
    </xf>
    <xf numFmtId="0" fontId="22" fillId="2" borderId="0" xfId="0" applyFont="1" applyFill="1" applyAlignment="1" applyProtection="1">
      <alignment horizontal="left" vertical="center"/>
      <protection locked="0"/>
    </xf>
    <xf numFmtId="0" fontId="20" fillId="2" borderId="2" xfId="1" applyFont="1" applyFill="1" applyBorder="1" applyAlignment="1" applyProtection="1">
      <alignment horizontal="left" vertical="center" wrapText="1"/>
      <protection locked="0"/>
    </xf>
    <xf numFmtId="0" fontId="19" fillId="2" borderId="2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 applyProtection="1">
      <alignment horizontal="left" wrapText="1"/>
      <protection locked="0"/>
    </xf>
    <xf numFmtId="0" fontId="19" fillId="2" borderId="0" xfId="0" applyFont="1" applyFill="1" applyAlignment="1" applyProtection="1">
      <alignment horizontal="left"/>
      <protection locked="0"/>
    </xf>
    <xf numFmtId="0" fontId="22" fillId="2" borderId="2" xfId="1" applyFont="1" applyFill="1" applyBorder="1" applyAlignment="1">
      <alignment horizontal="left" wrapText="1"/>
    </xf>
    <xf numFmtId="0" fontId="25" fillId="2" borderId="2" xfId="1" applyFont="1" applyFill="1" applyBorder="1" applyAlignment="1">
      <alignment horizontal="left" wrapText="1"/>
    </xf>
    <xf numFmtId="0" fontId="45" fillId="2" borderId="2" xfId="3" applyFont="1" applyFill="1" applyBorder="1" applyAlignment="1">
      <alignment horizontal="left" vertical="center"/>
    </xf>
    <xf numFmtId="0" fontId="9" fillId="2" borderId="2" xfId="3" applyFont="1" applyFill="1" applyBorder="1" applyAlignment="1">
      <alignment horizontal="left" vertical="center"/>
    </xf>
    <xf numFmtId="0" fontId="22" fillId="2" borderId="2" xfId="1" applyFont="1" applyFill="1" applyBorder="1" applyAlignment="1" applyProtection="1">
      <alignment horizontal="left" vertical="center" wrapText="1"/>
      <protection locked="0"/>
    </xf>
    <xf numFmtId="0" fontId="20" fillId="2" borderId="2" xfId="1" applyFont="1" applyFill="1" applyBorder="1" applyAlignment="1" applyProtection="1">
      <alignment horizontal="left" wrapText="1"/>
      <protection locked="0"/>
    </xf>
    <xf numFmtId="0" fontId="36" fillId="2" borderId="2" xfId="1" applyFont="1" applyFill="1" applyBorder="1" applyAlignment="1">
      <alignment horizontal="left" wrapText="1"/>
    </xf>
    <xf numFmtId="0" fontId="5" fillId="2" borderId="2" xfId="1" applyFont="1" applyFill="1" applyBorder="1" applyAlignment="1" applyProtection="1">
      <alignment horizontal="left" wrapText="1"/>
      <protection locked="0"/>
    </xf>
    <xf numFmtId="0" fontId="7" fillId="2" borderId="0" xfId="1" applyFont="1" applyFill="1" applyBorder="1" applyAlignment="1">
      <alignment horizontal="center" vertical="center" wrapText="1"/>
    </xf>
    <xf numFmtId="0" fontId="32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wrapText="1"/>
    </xf>
    <xf numFmtId="0" fontId="46" fillId="2" borderId="0" xfId="0" applyFont="1" applyFill="1" applyAlignment="1">
      <alignment horizontal="left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right" wrapText="1"/>
    </xf>
    <xf numFmtId="0" fontId="5" fillId="2" borderId="0" xfId="1" applyFont="1" applyFill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19" fillId="2" borderId="6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21" fillId="2" borderId="0" xfId="1" applyFont="1" applyFill="1" applyAlignment="1">
      <alignment horizontal="center" wrapText="1"/>
    </xf>
    <xf numFmtId="0" fontId="19" fillId="2" borderId="0" xfId="1" applyFont="1" applyFill="1" applyAlignment="1">
      <alignment horizontal="center" vertical="center" wrapText="1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22" fillId="2" borderId="2" xfId="1" applyFont="1" applyFill="1" applyBorder="1" applyAlignment="1">
      <alignment horizontal="center"/>
    </xf>
    <xf numFmtId="0" fontId="22" fillId="2" borderId="3" xfId="1" applyFont="1" applyFill="1" applyBorder="1" applyAlignment="1">
      <alignment horizontal="center" vertical="center" wrapText="1"/>
    </xf>
    <xf numFmtId="0" fontId="22" fillId="2" borderId="4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center" wrapText="1"/>
    </xf>
    <xf numFmtId="0" fontId="13" fillId="2" borderId="0" xfId="1" applyFont="1" applyFill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/>
    </xf>
    <xf numFmtId="0" fontId="22" fillId="2" borderId="0" xfId="1" applyFont="1" applyFill="1" applyAlignment="1">
      <alignment horizontal="right" wrapText="1"/>
    </xf>
    <xf numFmtId="0" fontId="5" fillId="2" borderId="0" xfId="1" applyFont="1" applyFill="1" applyAlignment="1">
      <alignment horizontal="center" wrapText="1"/>
    </xf>
    <xf numFmtId="0" fontId="25" fillId="2" borderId="0" xfId="1" applyFont="1" applyFill="1" applyAlignment="1">
      <alignment horizontal="center" vertical="center" wrapText="1"/>
    </xf>
    <xf numFmtId="0" fontId="2" fillId="2" borderId="2" xfId="1" applyFill="1" applyBorder="1" applyAlignment="1">
      <alignment horizontal="center"/>
    </xf>
    <xf numFmtId="0" fontId="2" fillId="2" borderId="0" xfId="1" applyFill="1" applyAlignment="1">
      <alignment horizontal="right" wrapText="1"/>
    </xf>
    <xf numFmtId="0" fontId="29" fillId="2" borderId="2" xfId="3" applyFill="1" applyBorder="1" applyAlignment="1">
      <alignment horizontal="center" wrapText="1"/>
    </xf>
    <xf numFmtId="0" fontId="43" fillId="2" borderId="3" xfId="1" applyFont="1" applyFill="1" applyBorder="1" applyAlignment="1">
      <alignment horizontal="center" vertical="center" wrapText="1"/>
    </xf>
    <xf numFmtId="0" fontId="43" fillId="2" borderId="4" xfId="1" applyFont="1" applyFill="1" applyBorder="1" applyAlignment="1">
      <alignment horizontal="center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30" fillId="2" borderId="2" xfId="1" applyFont="1" applyFill="1" applyBorder="1" applyAlignment="1">
      <alignment horizontal="center"/>
    </xf>
    <xf numFmtId="0" fontId="31" fillId="2" borderId="2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left" vertical="top" wrapText="1"/>
    </xf>
    <xf numFmtId="0" fontId="19" fillId="2" borderId="9" xfId="0" applyFont="1" applyFill="1" applyBorder="1" applyAlignment="1">
      <alignment horizontal="center"/>
    </xf>
    <xf numFmtId="0" fontId="22" fillId="2" borderId="3" xfId="1" applyFont="1" applyFill="1" applyBorder="1" applyAlignment="1">
      <alignment horizontal="left" vertical="center" wrapText="1"/>
    </xf>
    <xf numFmtId="0" fontId="22" fillId="2" borderId="4" xfId="1" applyFont="1" applyFill="1" applyBorder="1" applyAlignment="1">
      <alignment horizontal="left" vertical="center" wrapText="1"/>
    </xf>
  </cellXfs>
  <cellStyles count="4">
    <cellStyle name="Calculation 2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G18" sqref="G18"/>
    </sheetView>
  </sheetViews>
  <sheetFormatPr defaultRowHeight="15" x14ac:dyDescent="0.25"/>
  <cols>
    <col min="1" max="1" width="4.42578125" style="66" customWidth="1"/>
    <col min="2" max="2" width="22.42578125" style="66" customWidth="1"/>
    <col min="3" max="3" width="12.140625" style="66" customWidth="1"/>
    <col min="4" max="4" width="16.140625" style="66" customWidth="1"/>
    <col min="5" max="5" width="9.42578125" style="66" customWidth="1"/>
    <col min="6" max="6" width="10.42578125" style="66" customWidth="1"/>
    <col min="7" max="7" width="11.140625" style="66" customWidth="1"/>
    <col min="8" max="8" width="10.5703125" style="66" customWidth="1"/>
    <col min="9" max="9" width="10.28515625" style="66" customWidth="1"/>
    <col min="10" max="10" width="13.85546875" style="66" customWidth="1"/>
    <col min="11" max="11" width="12" style="66" customWidth="1"/>
    <col min="12" max="12" width="11.28515625" style="66" customWidth="1"/>
    <col min="13" max="13" width="13" style="66" customWidth="1"/>
    <col min="14" max="14" width="19.5703125" style="66" customWidth="1"/>
    <col min="15" max="15" width="24.28515625" style="66" customWidth="1"/>
    <col min="16" max="16384" width="9.140625" style="66"/>
  </cols>
  <sheetData>
    <row r="1" spans="1:13" ht="15.75" customHeight="1" x14ac:dyDescent="0.25">
      <c r="A1" s="27"/>
      <c r="B1" s="140" t="s">
        <v>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3" ht="15.75" customHeight="1" x14ac:dyDescent="0.25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15.75" customHeight="1" x14ac:dyDescent="0.25">
      <c r="A3" s="92"/>
      <c r="B3" s="142" t="s">
        <v>69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3" ht="25.5" customHeight="1" x14ac:dyDescent="0.25">
      <c r="A4" s="27"/>
      <c r="B4" s="143" t="s">
        <v>68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25.5" customHeight="1" x14ac:dyDescent="0.25">
      <c r="A5" s="145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</row>
    <row r="6" spans="1:13" ht="97.5" customHeight="1" x14ac:dyDescent="0.25">
      <c r="A6" s="138" t="s">
        <v>2</v>
      </c>
      <c r="B6" s="138"/>
      <c r="C6" s="87" t="s">
        <v>4</v>
      </c>
      <c r="D6" s="28" t="s">
        <v>5</v>
      </c>
      <c r="E6" s="28" t="s">
        <v>124</v>
      </c>
      <c r="F6" s="28" t="s">
        <v>6</v>
      </c>
      <c r="G6" s="28" t="s">
        <v>7</v>
      </c>
      <c r="H6" s="28" t="s">
        <v>8</v>
      </c>
      <c r="I6" s="28" t="s">
        <v>9</v>
      </c>
      <c r="J6" s="28" t="s">
        <v>10</v>
      </c>
      <c r="K6" s="28" t="s">
        <v>11</v>
      </c>
      <c r="L6" s="28" t="s">
        <v>12</v>
      </c>
      <c r="M6" s="28" t="s">
        <v>13</v>
      </c>
    </row>
    <row r="7" spans="1:13" ht="29.25" customHeight="1" x14ac:dyDescent="0.25">
      <c r="A7" s="139"/>
      <c r="B7" s="139"/>
      <c r="C7" s="30">
        <v>1</v>
      </c>
      <c r="D7" s="30">
        <v>2</v>
      </c>
      <c r="E7" s="30">
        <v>3</v>
      </c>
      <c r="F7" s="30">
        <v>4</v>
      </c>
      <c r="G7" s="30">
        <v>5</v>
      </c>
      <c r="H7" s="30">
        <v>6</v>
      </c>
      <c r="I7" s="30">
        <v>7</v>
      </c>
      <c r="J7" s="30">
        <v>8</v>
      </c>
      <c r="K7" s="30">
        <v>9</v>
      </c>
      <c r="L7" s="30">
        <v>10</v>
      </c>
      <c r="M7" s="30">
        <v>11</v>
      </c>
    </row>
    <row r="8" spans="1:13" ht="32.25" customHeight="1" x14ac:dyDescent="0.25">
      <c r="A8" s="29"/>
      <c r="B8" s="28" t="s">
        <v>15</v>
      </c>
      <c r="C8" s="28">
        <f>SUM(Աջափնյակ:Արագածոտն!C19)</f>
        <v>2773</v>
      </c>
      <c r="D8" s="28">
        <f>SUM(Աջափնյակ:Արագածոտն!D19)</f>
        <v>93472</v>
      </c>
      <c r="E8" s="28">
        <f>SUM(Աջափնյակ:Արագածոտն!E19)</f>
        <v>126</v>
      </c>
      <c r="F8" s="28">
        <f>SUM(Աջափնյակ:Արագածոտն!F19)</f>
        <v>7601</v>
      </c>
      <c r="G8" s="28">
        <f>SUM(Աջափնյակ:Արագածոտն!G19)</f>
        <v>7418</v>
      </c>
      <c r="H8" s="28">
        <f>SUM(Աջափնյակ:Արագածոտն!H19)</f>
        <v>3575</v>
      </c>
      <c r="I8" s="28">
        <f>SUM(Աջափնյակ:Արագածոտն!I19)</f>
        <v>77525</v>
      </c>
      <c r="J8" s="28">
        <f>SUM(Աջափնյակ:Արագածոտն!J19)</f>
        <v>2403</v>
      </c>
      <c r="K8" s="28">
        <f>SUM(Աջափնյակ:Արագածոտն!K19)</f>
        <v>33301</v>
      </c>
      <c r="L8" s="28">
        <f>SUM(Աջափնյակ:Արագածոտն!L19)</f>
        <v>21872</v>
      </c>
      <c r="M8" s="28">
        <f>SUM(Աջափնյակ:Արագածոտն!M19)</f>
        <v>19942</v>
      </c>
    </row>
    <row r="9" spans="1:13" x14ac:dyDescent="0.2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</row>
    <row r="10" spans="1:13" x14ac:dyDescent="0.25">
      <c r="D10" s="98"/>
      <c r="F10" s="98"/>
      <c r="G10" s="98"/>
      <c r="I10" s="98"/>
      <c r="J10" s="98"/>
      <c r="K10" s="98"/>
      <c r="L10" s="98"/>
    </row>
    <row r="12" spans="1:13" x14ac:dyDescent="0.25">
      <c r="B12" s="137" t="s">
        <v>138</v>
      </c>
      <c r="C12" s="137"/>
      <c r="D12" s="137"/>
    </row>
    <row r="13" spans="1:13" ht="15.75" x14ac:dyDescent="0.25">
      <c r="B13" s="137"/>
      <c r="C13" s="137"/>
      <c r="D13" s="137"/>
      <c r="E13" s="100"/>
      <c r="F13" s="100"/>
      <c r="G13" s="100"/>
      <c r="H13" s="101"/>
      <c r="I13" s="100"/>
      <c r="J13" s="100"/>
      <c r="K13" s="100"/>
      <c r="L13" s="100"/>
      <c r="M13" s="100"/>
    </row>
    <row r="14" spans="1:13" ht="15.75" x14ac:dyDescent="0.25">
      <c r="B14" s="137"/>
      <c r="C14" s="137"/>
      <c r="D14" s="137"/>
      <c r="E14" s="100"/>
      <c r="F14" s="100"/>
      <c r="G14" s="100"/>
      <c r="H14" s="101"/>
      <c r="I14" s="100"/>
      <c r="J14" s="101"/>
      <c r="K14" s="101"/>
      <c r="L14" s="67"/>
      <c r="M14" s="67"/>
    </row>
    <row r="15" spans="1:13" ht="15.75" x14ac:dyDescent="0.25">
      <c r="B15" s="137"/>
      <c r="C15" s="137"/>
      <c r="D15" s="137"/>
      <c r="E15" s="100"/>
      <c r="F15" s="100"/>
      <c r="G15" s="103"/>
      <c r="H15" s="101"/>
      <c r="I15" s="100"/>
      <c r="J15" s="101"/>
      <c r="K15" s="101"/>
      <c r="L15" s="67"/>
      <c r="M15" s="67"/>
    </row>
  </sheetData>
  <mergeCells count="8">
    <mergeCell ref="B12:D15"/>
    <mergeCell ref="A6:A7"/>
    <mergeCell ref="B6:B7"/>
    <mergeCell ref="B1:M1"/>
    <mergeCell ref="A2:M2"/>
    <mergeCell ref="B3:M3"/>
    <mergeCell ref="B4:M4"/>
    <mergeCell ref="A5:M5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H27" sqref="H27"/>
    </sheetView>
  </sheetViews>
  <sheetFormatPr defaultRowHeight="15" x14ac:dyDescent="0.25"/>
  <cols>
    <col min="1" max="1" width="6" style="66" customWidth="1"/>
    <col min="2" max="2" width="15.42578125" style="66" customWidth="1"/>
    <col min="3" max="3" width="14.140625" style="66" customWidth="1"/>
    <col min="4" max="5" width="15" style="66" customWidth="1"/>
    <col min="6" max="6" width="11.28515625" style="66" customWidth="1"/>
    <col min="7" max="7" width="14.42578125" style="66" customWidth="1"/>
    <col min="8" max="8" width="19.28515625" style="66" customWidth="1"/>
    <col min="9" max="9" width="16" style="66" customWidth="1"/>
    <col min="10" max="10" width="12.28515625" style="66" customWidth="1"/>
    <col min="11" max="11" width="12.5703125" style="66" customWidth="1"/>
    <col min="12" max="12" width="15.42578125" style="66" customWidth="1"/>
    <col min="13" max="13" width="13.140625" style="66" customWidth="1"/>
    <col min="14" max="16384" width="9.140625" style="66"/>
  </cols>
  <sheetData>
    <row r="1" spans="1:16" ht="21.75" customHeight="1" x14ac:dyDescent="0.25">
      <c r="A1" s="31"/>
      <c r="B1" s="165" t="s">
        <v>0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92"/>
      <c r="O1" s="92"/>
      <c r="P1" s="31"/>
    </row>
    <row r="2" spans="1:16" ht="24" customHeight="1" x14ac:dyDescent="0.25">
      <c r="A2" s="168" t="s">
        <v>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92"/>
      <c r="O2" s="92"/>
      <c r="P2" s="31"/>
    </row>
    <row r="3" spans="1:16" ht="29.25" customHeight="1" x14ac:dyDescent="0.25">
      <c r="A3" s="92"/>
      <c r="B3" s="166" t="s">
        <v>64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92"/>
      <c r="O3" s="92"/>
      <c r="P3" s="31"/>
    </row>
    <row r="4" spans="1:16" ht="23.25" customHeight="1" x14ac:dyDescent="0.25">
      <c r="A4" s="31"/>
      <c r="B4" s="144" t="s">
        <v>82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31"/>
      <c r="O4" s="31"/>
      <c r="P4" s="31"/>
    </row>
    <row r="5" spans="1:16" ht="21.75" customHeight="1" x14ac:dyDescent="0.25">
      <c r="A5" s="145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31"/>
      <c r="O5" s="31"/>
      <c r="P5" s="31"/>
    </row>
    <row r="6" spans="1:16" ht="81" customHeight="1" x14ac:dyDescent="0.25">
      <c r="A6" s="138" t="s">
        <v>2</v>
      </c>
      <c r="B6" s="138" t="s">
        <v>3</v>
      </c>
      <c r="C6" s="87" t="s">
        <v>4</v>
      </c>
      <c r="D6" s="28" t="s">
        <v>5</v>
      </c>
      <c r="E6" s="28" t="s">
        <v>24</v>
      </c>
      <c r="F6" s="28" t="s">
        <v>6</v>
      </c>
      <c r="G6" s="28" t="s">
        <v>7</v>
      </c>
      <c r="H6" s="28" t="s">
        <v>8</v>
      </c>
      <c r="I6" s="28" t="s">
        <v>9</v>
      </c>
      <c r="J6" s="28" t="s">
        <v>10</v>
      </c>
      <c r="K6" s="28" t="s">
        <v>11</v>
      </c>
      <c r="L6" s="28" t="s">
        <v>12</v>
      </c>
      <c r="M6" s="28" t="s">
        <v>13</v>
      </c>
      <c r="N6" s="33"/>
      <c r="O6" s="33"/>
      <c r="P6" s="33"/>
    </row>
    <row r="7" spans="1:16" ht="15.75" x14ac:dyDescent="0.25">
      <c r="A7" s="139"/>
      <c r="B7" s="139"/>
      <c r="C7" s="81">
        <v>1</v>
      </c>
      <c r="D7" s="30">
        <v>2</v>
      </c>
      <c r="E7" s="81">
        <v>3</v>
      </c>
      <c r="F7" s="30">
        <v>4</v>
      </c>
      <c r="G7" s="30">
        <v>5</v>
      </c>
      <c r="H7" s="81">
        <v>6</v>
      </c>
      <c r="I7" s="30">
        <v>7</v>
      </c>
      <c r="J7" s="30">
        <v>8</v>
      </c>
      <c r="K7" s="81">
        <v>9</v>
      </c>
      <c r="L7" s="30">
        <v>10</v>
      </c>
      <c r="M7" s="81">
        <v>11</v>
      </c>
      <c r="N7" s="33"/>
      <c r="O7" s="33"/>
      <c r="P7" s="33"/>
    </row>
    <row r="8" spans="1:16" ht="15.75" x14ac:dyDescent="0.25">
      <c r="A8" s="34">
        <v>1</v>
      </c>
      <c r="B8" s="117" t="s">
        <v>63</v>
      </c>
      <c r="C8" s="29">
        <v>0</v>
      </c>
      <c r="D8" s="35">
        <v>127</v>
      </c>
      <c r="E8" s="35">
        <v>0</v>
      </c>
      <c r="F8" s="35">
        <v>3</v>
      </c>
      <c r="G8" s="20">
        <v>22</v>
      </c>
      <c r="H8" s="35">
        <v>0</v>
      </c>
      <c r="I8" s="20">
        <v>102</v>
      </c>
      <c r="J8" s="36">
        <v>5</v>
      </c>
      <c r="K8" s="36">
        <v>62</v>
      </c>
      <c r="L8" s="36">
        <v>16</v>
      </c>
      <c r="M8" s="35">
        <v>19</v>
      </c>
      <c r="N8" s="33"/>
      <c r="O8" s="33"/>
      <c r="P8" s="33"/>
    </row>
    <row r="9" spans="1:16" ht="15.75" x14ac:dyDescent="0.25">
      <c r="A9" s="34">
        <v>2</v>
      </c>
      <c r="B9" s="117" t="s">
        <v>62</v>
      </c>
      <c r="C9" s="29">
        <v>35</v>
      </c>
      <c r="D9" s="35">
        <v>951</v>
      </c>
      <c r="E9" s="35">
        <v>0</v>
      </c>
      <c r="F9" s="35">
        <v>6</v>
      </c>
      <c r="G9" s="20">
        <v>169</v>
      </c>
      <c r="H9" s="35">
        <v>3</v>
      </c>
      <c r="I9" s="20">
        <v>808</v>
      </c>
      <c r="J9" s="36">
        <v>55</v>
      </c>
      <c r="K9" s="36">
        <v>580</v>
      </c>
      <c r="L9" s="36">
        <v>0</v>
      </c>
      <c r="M9" s="35">
        <v>173</v>
      </c>
      <c r="N9" s="33"/>
      <c r="O9" s="33"/>
      <c r="P9" s="33"/>
    </row>
    <row r="10" spans="1:16" ht="15.75" x14ac:dyDescent="0.25">
      <c r="A10" s="34">
        <v>3</v>
      </c>
      <c r="B10" s="117" t="s">
        <v>61</v>
      </c>
      <c r="C10" s="29">
        <v>0</v>
      </c>
      <c r="D10" s="35">
        <v>1141</v>
      </c>
      <c r="E10" s="35">
        <v>1</v>
      </c>
      <c r="F10" s="35">
        <v>47</v>
      </c>
      <c r="G10" s="20">
        <v>230</v>
      </c>
      <c r="H10" s="35">
        <v>0</v>
      </c>
      <c r="I10" s="20">
        <v>863</v>
      </c>
      <c r="J10" s="36">
        <v>41</v>
      </c>
      <c r="K10" s="36">
        <v>697</v>
      </c>
      <c r="L10" s="36">
        <v>0</v>
      </c>
      <c r="M10" s="35">
        <v>125</v>
      </c>
      <c r="N10" s="33"/>
      <c r="O10" s="33"/>
      <c r="P10" s="33"/>
    </row>
    <row r="11" spans="1:16" ht="15.75" x14ac:dyDescent="0.25">
      <c r="A11" s="34">
        <v>4</v>
      </c>
      <c r="B11" s="117" t="s">
        <v>60</v>
      </c>
      <c r="C11" s="29">
        <v>0</v>
      </c>
      <c r="D11" s="35">
        <v>855</v>
      </c>
      <c r="E11" s="35">
        <v>0</v>
      </c>
      <c r="F11" s="35">
        <v>10</v>
      </c>
      <c r="G11" s="20">
        <v>171</v>
      </c>
      <c r="H11" s="35">
        <v>0</v>
      </c>
      <c r="I11" s="20">
        <v>674</v>
      </c>
      <c r="J11" s="36">
        <v>59</v>
      </c>
      <c r="K11" s="36">
        <v>388</v>
      </c>
      <c r="L11" s="36">
        <v>159</v>
      </c>
      <c r="M11" s="35">
        <v>68</v>
      </c>
      <c r="N11" s="33"/>
      <c r="O11" s="33"/>
      <c r="P11" s="33"/>
    </row>
    <row r="12" spans="1:16" ht="15.75" x14ac:dyDescent="0.25">
      <c r="A12" s="34">
        <v>5</v>
      </c>
      <c r="B12" s="117" t="s">
        <v>59</v>
      </c>
      <c r="C12" s="29">
        <v>0</v>
      </c>
      <c r="D12" s="35">
        <v>759</v>
      </c>
      <c r="E12" s="35">
        <v>0</v>
      </c>
      <c r="F12" s="35">
        <v>54</v>
      </c>
      <c r="G12" s="20">
        <v>0</v>
      </c>
      <c r="H12" s="35">
        <v>0</v>
      </c>
      <c r="I12" s="20">
        <v>705</v>
      </c>
      <c r="J12" s="36">
        <v>31</v>
      </c>
      <c r="K12" s="36">
        <v>400</v>
      </c>
      <c r="L12" s="36">
        <v>221</v>
      </c>
      <c r="M12" s="35">
        <v>53</v>
      </c>
      <c r="N12" s="33"/>
      <c r="O12" s="33"/>
      <c r="P12" s="33"/>
    </row>
    <row r="13" spans="1:16" ht="15.75" hidden="1" x14ac:dyDescent="0.25">
      <c r="A13" s="34">
        <v>6</v>
      </c>
      <c r="B13" s="117"/>
      <c r="C13" s="29"/>
      <c r="D13" s="35"/>
      <c r="E13" s="35"/>
      <c r="F13" s="35"/>
      <c r="G13" s="20"/>
      <c r="H13" s="35"/>
      <c r="I13" s="20"/>
      <c r="J13" s="36"/>
      <c r="K13" s="36"/>
      <c r="L13" s="36"/>
      <c r="M13" s="35"/>
      <c r="N13" s="33"/>
      <c r="O13" s="33"/>
      <c r="P13" s="33"/>
    </row>
    <row r="14" spans="1:16" ht="15.75" hidden="1" x14ac:dyDescent="0.25">
      <c r="A14" s="34">
        <v>7</v>
      </c>
      <c r="B14" s="117"/>
      <c r="C14" s="29"/>
      <c r="D14" s="35"/>
      <c r="E14" s="35"/>
      <c r="F14" s="35"/>
      <c r="G14" s="20"/>
      <c r="H14" s="35"/>
      <c r="I14" s="20"/>
      <c r="J14" s="36"/>
      <c r="K14" s="36"/>
      <c r="L14" s="36"/>
      <c r="M14" s="35"/>
      <c r="N14" s="33"/>
      <c r="O14" s="33"/>
      <c r="P14" s="33"/>
    </row>
    <row r="15" spans="1:16" ht="15.75" hidden="1" x14ac:dyDescent="0.25">
      <c r="A15" s="34">
        <v>8</v>
      </c>
      <c r="B15" s="117"/>
      <c r="C15" s="29"/>
      <c r="D15" s="29"/>
      <c r="E15" s="29"/>
      <c r="F15" s="29"/>
      <c r="G15" s="20"/>
      <c r="H15" s="29"/>
      <c r="I15" s="20"/>
      <c r="J15" s="29"/>
      <c r="K15" s="29"/>
      <c r="L15" s="29"/>
      <c r="M15" s="29"/>
      <c r="N15" s="33"/>
      <c r="O15" s="33"/>
      <c r="P15" s="33"/>
    </row>
    <row r="16" spans="1:16" ht="15.75" hidden="1" x14ac:dyDescent="0.25">
      <c r="A16" s="34">
        <v>9</v>
      </c>
      <c r="B16" s="117"/>
      <c r="C16" s="29"/>
      <c r="D16" s="35"/>
      <c r="E16" s="35"/>
      <c r="F16" s="35"/>
      <c r="G16" s="20"/>
      <c r="H16" s="35"/>
      <c r="I16" s="20"/>
      <c r="J16" s="36"/>
      <c r="K16" s="36"/>
      <c r="L16" s="36"/>
      <c r="M16" s="35"/>
      <c r="N16" s="33"/>
      <c r="O16" s="33"/>
      <c r="P16" s="33"/>
    </row>
    <row r="17" spans="1:16" ht="16.5" hidden="1" customHeight="1" x14ac:dyDescent="0.25">
      <c r="A17" s="34">
        <v>10</v>
      </c>
      <c r="B17" s="117"/>
      <c r="C17" s="29"/>
      <c r="D17" s="36"/>
      <c r="E17" s="36"/>
      <c r="F17" s="36"/>
      <c r="G17" s="20"/>
      <c r="H17" s="36"/>
      <c r="I17" s="20"/>
      <c r="J17" s="36"/>
      <c r="K17" s="36"/>
      <c r="L17" s="36"/>
      <c r="M17" s="35"/>
      <c r="N17" s="33"/>
      <c r="O17" s="33"/>
      <c r="P17" s="33"/>
    </row>
    <row r="18" spans="1:16" ht="15.75" hidden="1" x14ac:dyDescent="0.25">
      <c r="A18" s="34">
        <v>11</v>
      </c>
      <c r="B18" s="117"/>
      <c r="C18" s="29"/>
      <c r="D18" s="36"/>
      <c r="E18" s="36"/>
      <c r="F18" s="36"/>
      <c r="G18" s="20"/>
      <c r="H18" s="36"/>
      <c r="I18" s="20"/>
      <c r="J18" s="36"/>
      <c r="K18" s="36"/>
      <c r="L18" s="36"/>
      <c r="M18" s="35"/>
      <c r="N18" s="33"/>
      <c r="O18" s="33"/>
      <c r="P18" s="33"/>
    </row>
    <row r="19" spans="1:16" ht="15.75" x14ac:dyDescent="0.25">
      <c r="A19" s="29"/>
      <c r="B19" s="120" t="s">
        <v>14</v>
      </c>
      <c r="C19" s="35">
        <v>35</v>
      </c>
      <c r="D19" s="35">
        <v>3833</v>
      </c>
      <c r="E19" s="35">
        <v>1</v>
      </c>
      <c r="F19" s="35">
        <v>120</v>
      </c>
      <c r="G19" s="82">
        <v>592</v>
      </c>
      <c r="H19" s="35">
        <v>3</v>
      </c>
      <c r="I19" s="20">
        <v>3152</v>
      </c>
      <c r="J19" s="35">
        <v>191</v>
      </c>
      <c r="K19" s="35">
        <v>2127</v>
      </c>
      <c r="L19" s="35">
        <v>396</v>
      </c>
      <c r="M19" s="35">
        <v>438</v>
      </c>
      <c r="N19" s="33"/>
      <c r="O19" s="33"/>
      <c r="P19" s="33"/>
    </row>
    <row r="20" spans="1:16" x14ac:dyDescent="0.25">
      <c r="G20" s="67"/>
      <c r="I20" s="67"/>
    </row>
  </sheetData>
  <mergeCells count="7">
    <mergeCell ref="A6:A7"/>
    <mergeCell ref="B6:B7"/>
    <mergeCell ref="B1:M1"/>
    <mergeCell ref="B3:M3"/>
    <mergeCell ref="B4:M4"/>
    <mergeCell ref="A5:M5"/>
    <mergeCell ref="A2:M2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D22" sqref="D22"/>
    </sheetView>
  </sheetViews>
  <sheetFormatPr defaultRowHeight="15" x14ac:dyDescent="0.25"/>
  <cols>
    <col min="1" max="1" width="6" style="32" customWidth="1"/>
    <col min="2" max="2" width="19.7109375" style="32" customWidth="1"/>
    <col min="3" max="3" width="14.85546875" style="32" customWidth="1"/>
    <col min="4" max="4" width="20" style="32" customWidth="1"/>
    <col min="5" max="5" width="11.7109375" style="32" customWidth="1"/>
    <col min="6" max="6" width="11.5703125" style="32" customWidth="1"/>
    <col min="7" max="7" width="11.42578125" style="32" customWidth="1"/>
    <col min="8" max="8" width="13.140625" style="32" customWidth="1"/>
    <col min="9" max="9" width="19.5703125" style="32" customWidth="1"/>
    <col min="10" max="10" width="16.42578125" style="32" customWidth="1"/>
    <col min="11" max="11" width="15.42578125" style="32" customWidth="1"/>
    <col min="12" max="12" width="15.7109375" style="32" customWidth="1"/>
    <col min="13" max="13" width="17.42578125" style="32" customWidth="1"/>
    <col min="14" max="16384" width="9.140625" style="32"/>
  </cols>
  <sheetData>
    <row r="1" spans="1:16" ht="21.75" customHeight="1" x14ac:dyDescent="0.25">
      <c r="A1" s="31"/>
      <c r="B1" s="165" t="s">
        <v>0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92"/>
      <c r="O1" s="92"/>
      <c r="P1" s="31"/>
    </row>
    <row r="2" spans="1:16" ht="16.5" customHeight="1" x14ac:dyDescent="0.25">
      <c r="A2" s="168" t="s">
        <v>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92"/>
      <c r="O2" s="92"/>
      <c r="P2" s="31"/>
    </row>
    <row r="3" spans="1:16" ht="29.25" customHeight="1" x14ac:dyDescent="0.25">
      <c r="A3" s="92"/>
      <c r="B3" s="166" t="s">
        <v>49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92"/>
      <c r="O3" s="92"/>
      <c r="P3" s="31"/>
    </row>
    <row r="4" spans="1:16" ht="23.25" customHeight="1" x14ac:dyDescent="0.3">
      <c r="A4" s="83"/>
      <c r="B4" s="144" t="s">
        <v>82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31"/>
      <c r="O4" s="31"/>
      <c r="P4" s="31"/>
    </row>
    <row r="5" spans="1:16" ht="21.75" customHeight="1" x14ac:dyDescent="0.3">
      <c r="A5" s="174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31"/>
      <c r="O5" s="31"/>
      <c r="P5" s="31"/>
    </row>
    <row r="6" spans="1:16" ht="127.5" customHeight="1" x14ac:dyDescent="0.25">
      <c r="A6" s="170" t="s">
        <v>2</v>
      </c>
      <c r="B6" s="172" t="s">
        <v>3</v>
      </c>
      <c r="C6" s="93" t="s">
        <v>4</v>
      </c>
      <c r="D6" s="72" t="s">
        <v>5</v>
      </c>
      <c r="E6" s="72" t="s">
        <v>124</v>
      </c>
      <c r="F6" s="72" t="s">
        <v>6</v>
      </c>
      <c r="G6" s="72" t="s">
        <v>7</v>
      </c>
      <c r="H6" s="72" t="s">
        <v>8</v>
      </c>
      <c r="I6" s="72" t="s">
        <v>9</v>
      </c>
      <c r="J6" s="72" t="s">
        <v>10</v>
      </c>
      <c r="K6" s="72" t="s">
        <v>11</v>
      </c>
      <c r="L6" s="72" t="s">
        <v>12</v>
      </c>
      <c r="M6" s="72" t="s">
        <v>13</v>
      </c>
      <c r="N6" s="33"/>
      <c r="O6" s="33"/>
      <c r="P6" s="33"/>
    </row>
    <row r="7" spans="1:16" x14ac:dyDescent="0.25">
      <c r="A7" s="171"/>
      <c r="B7" s="173"/>
      <c r="C7" s="85">
        <v>1</v>
      </c>
      <c r="D7" s="85">
        <v>2</v>
      </c>
      <c r="E7" s="85">
        <v>3</v>
      </c>
      <c r="F7" s="85">
        <v>4</v>
      </c>
      <c r="G7" s="85">
        <v>5</v>
      </c>
      <c r="H7" s="85">
        <v>6</v>
      </c>
      <c r="I7" s="85">
        <v>7</v>
      </c>
      <c r="J7" s="85">
        <v>8</v>
      </c>
      <c r="K7" s="85">
        <v>9</v>
      </c>
      <c r="L7" s="85">
        <v>10</v>
      </c>
      <c r="M7" s="85">
        <v>11</v>
      </c>
      <c r="N7" s="33"/>
      <c r="O7" s="33"/>
      <c r="P7" s="33"/>
    </row>
    <row r="8" spans="1:16" ht="23.25" customHeight="1" x14ac:dyDescent="0.25">
      <c r="A8" s="94">
        <v>1</v>
      </c>
      <c r="B8" s="116" t="s">
        <v>48</v>
      </c>
      <c r="C8" s="95">
        <v>2</v>
      </c>
      <c r="D8" s="96">
        <v>1545</v>
      </c>
      <c r="E8" s="96"/>
      <c r="F8" s="96"/>
      <c r="G8" s="96"/>
      <c r="H8" s="95">
        <v>17</v>
      </c>
      <c r="I8" s="96">
        <v>1530</v>
      </c>
      <c r="J8" s="96">
        <v>29</v>
      </c>
      <c r="K8" s="96">
        <v>684</v>
      </c>
      <c r="L8" s="96">
        <v>817</v>
      </c>
      <c r="M8" s="95"/>
      <c r="N8" s="33"/>
      <c r="O8" s="33"/>
      <c r="P8" s="33"/>
    </row>
    <row r="9" spans="1:16" ht="27.75" customHeight="1" x14ac:dyDescent="0.25">
      <c r="A9" s="94">
        <v>2</v>
      </c>
      <c r="B9" s="116" t="s">
        <v>47</v>
      </c>
      <c r="C9" s="95">
        <v>93</v>
      </c>
      <c r="D9" s="96">
        <v>2041</v>
      </c>
      <c r="E9" s="96">
        <v>4</v>
      </c>
      <c r="F9" s="96">
        <v>3</v>
      </c>
      <c r="G9" s="96"/>
      <c r="H9" s="95">
        <v>436</v>
      </c>
      <c r="I9" s="96">
        <v>1691</v>
      </c>
      <c r="J9" s="96">
        <v>31</v>
      </c>
      <c r="K9" s="96">
        <v>497</v>
      </c>
      <c r="L9" s="96">
        <v>277</v>
      </c>
      <c r="M9" s="95">
        <v>886</v>
      </c>
      <c r="N9" s="33"/>
      <c r="O9" s="33"/>
      <c r="P9" s="33"/>
    </row>
    <row r="10" spans="1:16" ht="27.75" customHeight="1" x14ac:dyDescent="0.25">
      <c r="A10" s="94">
        <v>3</v>
      </c>
      <c r="B10" s="116" t="s">
        <v>46</v>
      </c>
      <c r="C10" s="95">
        <v>7</v>
      </c>
      <c r="D10" s="96">
        <v>1472</v>
      </c>
      <c r="E10" s="96"/>
      <c r="F10" s="96">
        <v>291</v>
      </c>
      <c r="G10" s="96">
        <v>391</v>
      </c>
      <c r="H10" s="95">
        <v>18</v>
      </c>
      <c r="I10" s="96">
        <v>779</v>
      </c>
      <c r="J10" s="96">
        <v>86</v>
      </c>
      <c r="K10" s="96">
        <v>418</v>
      </c>
      <c r="L10" s="96">
        <v>142</v>
      </c>
      <c r="M10" s="95">
        <v>133</v>
      </c>
      <c r="N10" s="33"/>
      <c r="O10" s="33"/>
      <c r="P10" s="33"/>
    </row>
    <row r="11" spans="1:16" ht="24.75" customHeight="1" x14ac:dyDescent="0.25">
      <c r="A11" s="94">
        <v>4</v>
      </c>
      <c r="B11" s="116" t="s">
        <v>45</v>
      </c>
      <c r="C11" s="95"/>
      <c r="D11" s="96">
        <v>1183</v>
      </c>
      <c r="E11" s="96"/>
      <c r="F11" s="96"/>
      <c r="G11" s="96"/>
      <c r="H11" s="95"/>
      <c r="I11" s="96">
        <v>1183</v>
      </c>
      <c r="J11" s="96">
        <v>158</v>
      </c>
      <c r="K11" s="96">
        <v>403</v>
      </c>
      <c r="L11" s="96">
        <v>270</v>
      </c>
      <c r="M11" s="95">
        <v>352</v>
      </c>
      <c r="N11" s="33"/>
      <c r="O11" s="33"/>
      <c r="P11" s="33"/>
    </row>
    <row r="12" spans="1:16" ht="24.75" customHeight="1" x14ac:dyDescent="0.25">
      <c r="A12" s="94">
        <v>5</v>
      </c>
      <c r="B12" s="116" t="s">
        <v>44</v>
      </c>
      <c r="C12" s="95"/>
      <c r="D12" s="96">
        <v>1596</v>
      </c>
      <c r="E12" s="96"/>
      <c r="F12" s="96">
        <v>40</v>
      </c>
      <c r="G12" s="96">
        <v>1</v>
      </c>
      <c r="H12" s="95">
        <v>132</v>
      </c>
      <c r="I12" s="96">
        <v>1423</v>
      </c>
      <c r="J12" s="96">
        <v>55</v>
      </c>
      <c r="K12" s="96">
        <v>375</v>
      </c>
      <c r="L12" s="96">
        <v>861</v>
      </c>
      <c r="M12" s="95">
        <v>132</v>
      </c>
      <c r="N12" s="33"/>
      <c r="O12" s="33"/>
      <c r="P12" s="33"/>
    </row>
    <row r="13" spans="1:16" ht="26.25" hidden="1" customHeight="1" x14ac:dyDescent="0.25">
      <c r="A13" s="94"/>
      <c r="B13" s="116"/>
      <c r="C13" s="95"/>
      <c r="D13" s="96"/>
      <c r="E13" s="96"/>
      <c r="F13" s="96"/>
      <c r="G13" s="96"/>
      <c r="H13" s="95"/>
      <c r="I13" s="96"/>
      <c r="J13" s="96"/>
      <c r="K13" s="96"/>
      <c r="L13" s="96"/>
      <c r="M13" s="95"/>
      <c r="N13" s="33"/>
      <c r="O13" s="33"/>
      <c r="P13" s="33"/>
    </row>
    <row r="14" spans="1:16" ht="23.25" customHeight="1" x14ac:dyDescent="0.25">
      <c r="A14" s="94">
        <v>6</v>
      </c>
      <c r="B14" s="128" t="s">
        <v>43</v>
      </c>
      <c r="C14" s="96"/>
      <c r="D14" s="96">
        <v>1634</v>
      </c>
      <c r="E14" s="96"/>
      <c r="F14" s="96">
        <v>136</v>
      </c>
      <c r="G14" s="96"/>
      <c r="H14" s="95"/>
      <c r="I14" s="96">
        <v>1498</v>
      </c>
      <c r="J14" s="96">
        <v>78</v>
      </c>
      <c r="K14" s="96">
        <v>728</v>
      </c>
      <c r="L14" s="96">
        <v>523</v>
      </c>
      <c r="M14" s="95">
        <v>169</v>
      </c>
      <c r="N14" s="33"/>
      <c r="O14" s="33"/>
      <c r="P14" s="33"/>
    </row>
    <row r="15" spans="1:16" hidden="1" x14ac:dyDescent="0.25">
      <c r="A15" s="94"/>
      <c r="B15" s="127"/>
      <c r="C15" s="96"/>
      <c r="D15" s="96"/>
      <c r="E15" s="96"/>
      <c r="F15" s="96"/>
      <c r="G15" s="96"/>
      <c r="H15" s="95"/>
      <c r="I15" s="96"/>
      <c r="J15" s="96"/>
      <c r="K15" s="96"/>
      <c r="L15" s="96"/>
      <c r="M15" s="95"/>
      <c r="N15" s="33"/>
      <c r="O15" s="33"/>
      <c r="P15" s="33"/>
    </row>
    <row r="16" spans="1:16" hidden="1" x14ac:dyDescent="0.25">
      <c r="A16" s="94"/>
      <c r="B16" s="127"/>
      <c r="C16" s="96"/>
      <c r="D16" s="96"/>
      <c r="E16" s="96"/>
      <c r="F16" s="96"/>
      <c r="G16" s="96"/>
      <c r="H16" s="95"/>
      <c r="I16" s="96"/>
      <c r="J16" s="96"/>
      <c r="K16" s="96"/>
      <c r="L16" s="96"/>
      <c r="M16" s="95"/>
      <c r="N16" s="33"/>
      <c r="O16" s="33"/>
      <c r="P16" s="33"/>
    </row>
    <row r="17" spans="1:16" ht="16.5" hidden="1" customHeight="1" x14ac:dyDescent="0.25">
      <c r="A17" s="94"/>
      <c r="B17" s="127"/>
      <c r="C17" s="96"/>
      <c r="D17" s="96"/>
      <c r="E17" s="96"/>
      <c r="F17" s="96"/>
      <c r="G17" s="96"/>
      <c r="H17" s="95"/>
      <c r="I17" s="96"/>
      <c r="J17" s="96"/>
      <c r="K17" s="96"/>
      <c r="L17" s="96"/>
      <c r="M17" s="95"/>
      <c r="N17" s="33"/>
      <c r="O17" s="33"/>
      <c r="P17" s="33"/>
    </row>
    <row r="18" spans="1:16" hidden="1" x14ac:dyDescent="0.25">
      <c r="A18" s="94"/>
      <c r="B18" s="127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33"/>
      <c r="O18" s="33"/>
      <c r="P18" s="33"/>
    </row>
    <row r="19" spans="1:16" x14ac:dyDescent="0.25">
      <c r="A19" s="47"/>
      <c r="B19" s="127" t="s">
        <v>14</v>
      </c>
      <c r="C19" s="96">
        <v>102</v>
      </c>
      <c r="D19" s="96">
        <v>9471</v>
      </c>
      <c r="E19" s="96">
        <v>4</v>
      </c>
      <c r="F19" s="96">
        <f>SUM(F8:F18)</f>
        <v>470</v>
      </c>
      <c r="G19" s="96">
        <v>392</v>
      </c>
      <c r="H19" s="96">
        <f t="shared" ref="H19:M19" si="0">SUM(H8:H18)</f>
        <v>603</v>
      </c>
      <c r="I19" s="96">
        <f t="shared" si="0"/>
        <v>8104</v>
      </c>
      <c r="J19" s="96">
        <f t="shared" si="0"/>
        <v>437</v>
      </c>
      <c r="K19" s="96">
        <f t="shared" si="0"/>
        <v>3105</v>
      </c>
      <c r="L19" s="96">
        <f t="shared" si="0"/>
        <v>2890</v>
      </c>
      <c r="M19" s="96">
        <f t="shared" si="0"/>
        <v>1672</v>
      </c>
      <c r="N19" s="33"/>
      <c r="O19" s="33"/>
      <c r="P19" s="33"/>
    </row>
    <row r="20" spans="1:16" x14ac:dyDescent="0.25">
      <c r="G20" s="37"/>
      <c r="I20" s="37"/>
    </row>
    <row r="21" spans="1:16" x14ac:dyDescent="0.25">
      <c r="H21" s="169"/>
      <c r="I21" s="84"/>
    </row>
    <row r="22" spans="1:16" ht="25.5" customHeight="1" x14ac:dyDescent="0.25">
      <c r="H22" s="169"/>
    </row>
  </sheetData>
  <mergeCells count="8">
    <mergeCell ref="H21:H22"/>
    <mergeCell ref="A6:A7"/>
    <mergeCell ref="B6:B7"/>
    <mergeCell ref="B1:M1"/>
    <mergeCell ref="B3:M3"/>
    <mergeCell ref="B4:M4"/>
    <mergeCell ref="A5:M5"/>
    <mergeCell ref="A2:M2"/>
  </mergeCells>
  <pageMargins left="0.7" right="0.7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28"/>
  <sheetViews>
    <sheetView topLeftCell="A4" zoomScale="98" zoomScaleNormal="98" workbookViewId="0">
      <selection activeCell="G21" sqref="G21"/>
    </sheetView>
  </sheetViews>
  <sheetFormatPr defaultRowHeight="15" x14ac:dyDescent="0.25"/>
  <cols>
    <col min="1" max="1" width="6" style="32" customWidth="1"/>
    <col min="2" max="2" width="21" style="32" customWidth="1"/>
    <col min="3" max="3" width="14.140625" style="32" customWidth="1"/>
    <col min="4" max="4" width="15" style="32" customWidth="1"/>
    <col min="5" max="5" width="18.42578125" style="32" customWidth="1"/>
    <col min="6" max="6" width="11.28515625" style="32" customWidth="1"/>
    <col min="7" max="7" width="12.28515625" style="32" customWidth="1"/>
    <col min="8" max="8" width="20" style="32" customWidth="1"/>
    <col min="9" max="9" width="15.140625" style="32" customWidth="1"/>
    <col min="10" max="10" width="13.85546875" style="32" customWidth="1"/>
    <col min="11" max="11" width="12.5703125" style="32" customWidth="1"/>
    <col min="12" max="12" width="15.42578125" style="32" customWidth="1"/>
    <col min="13" max="13" width="13.140625" style="32" customWidth="1"/>
    <col min="14" max="16384" width="9.140625" style="32"/>
  </cols>
  <sheetData>
    <row r="1" spans="1:16" ht="15.75" customHeight="1" x14ac:dyDescent="0.25">
      <c r="A1" s="31"/>
      <c r="B1" s="165" t="s">
        <v>0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92"/>
      <c r="O1" s="92"/>
      <c r="P1" s="31"/>
    </row>
    <row r="2" spans="1:16" ht="60.75" customHeight="1" x14ac:dyDescent="0.25">
      <c r="A2" s="92"/>
      <c r="B2" s="166" t="s">
        <v>95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92"/>
      <c r="O2" s="92"/>
      <c r="P2" s="31"/>
    </row>
    <row r="3" spans="1:16" ht="23.25" customHeight="1" x14ac:dyDescent="0.25">
      <c r="A3" s="31"/>
      <c r="B3" s="144" t="s">
        <v>50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31"/>
      <c r="O3" s="31"/>
      <c r="P3" s="31"/>
    </row>
    <row r="4" spans="1:16" ht="21.75" customHeight="1" x14ac:dyDescent="0.25">
      <c r="A4" s="163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31"/>
      <c r="O4" s="31"/>
      <c r="P4" s="31"/>
    </row>
    <row r="5" spans="1:16" ht="81" customHeight="1" x14ac:dyDescent="0.25">
      <c r="A5" s="138" t="s">
        <v>2</v>
      </c>
      <c r="B5" s="138" t="s">
        <v>3</v>
      </c>
      <c r="C5" s="87" t="s">
        <v>4</v>
      </c>
      <c r="D5" s="28" t="s">
        <v>5</v>
      </c>
      <c r="E5" s="28" t="s">
        <v>24</v>
      </c>
      <c r="F5" s="28" t="s">
        <v>6</v>
      </c>
      <c r="G5" s="28" t="s">
        <v>7</v>
      </c>
      <c r="H5" s="28" t="s">
        <v>8</v>
      </c>
      <c r="I5" s="28" t="s">
        <v>9</v>
      </c>
      <c r="J5" s="28" t="s">
        <v>10</v>
      </c>
      <c r="K5" s="28" t="s">
        <v>11</v>
      </c>
      <c r="L5" s="28" t="s">
        <v>12</v>
      </c>
      <c r="M5" s="28" t="s">
        <v>13</v>
      </c>
      <c r="N5" s="33"/>
      <c r="O5" s="33"/>
      <c r="P5" s="33"/>
    </row>
    <row r="6" spans="1:16" ht="22.5" customHeight="1" x14ac:dyDescent="0.25">
      <c r="A6" s="139"/>
      <c r="B6" s="139"/>
      <c r="C6" s="81">
        <v>1</v>
      </c>
      <c r="D6" s="30">
        <v>2</v>
      </c>
      <c r="E6" s="81">
        <v>3</v>
      </c>
      <c r="F6" s="30">
        <v>4</v>
      </c>
      <c r="G6" s="30">
        <v>5</v>
      </c>
      <c r="H6" s="81">
        <v>6</v>
      </c>
      <c r="I6" s="30">
        <v>7</v>
      </c>
      <c r="J6" s="30">
        <v>8</v>
      </c>
      <c r="K6" s="81">
        <v>9</v>
      </c>
      <c r="L6" s="30">
        <v>10</v>
      </c>
      <c r="M6" s="81">
        <v>11</v>
      </c>
      <c r="N6" s="33"/>
      <c r="O6" s="33"/>
      <c r="P6" s="33"/>
    </row>
    <row r="7" spans="1:16" ht="36" customHeight="1" x14ac:dyDescent="0.25">
      <c r="A7" s="34">
        <v>1</v>
      </c>
      <c r="B7" s="26" t="s">
        <v>86</v>
      </c>
      <c r="C7" s="20">
        <v>0</v>
      </c>
      <c r="D7" s="20">
        <v>74</v>
      </c>
      <c r="E7" s="20"/>
      <c r="F7" s="20">
        <v>0</v>
      </c>
      <c r="G7" s="20">
        <v>0</v>
      </c>
      <c r="H7" s="20">
        <v>0</v>
      </c>
      <c r="I7" s="20">
        <v>74</v>
      </c>
      <c r="J7" s="70">
        <v>4</v>
      </c>
      <c r="K7" s="70">
        <v>24</v>
      </c>
      <c r="L7" s="70">
        <v>6</v>
      </c>
      <c r="M7" s="20">
        <v>40</v>
      </c>
      <c r="N7" s="33"/>
      <c r="O7" s="33"/>
      <c r="P7" s="33"/>
    </row>
    <row r="8" spans="1:16" ht="37.5" customHeight="1" x14ac:dyDescent="0.25">
      <c r="A8" s="34">
        <v>2</v>
      </c>
      <c r="B8" s="129" t="s">
        <v>87</v>
      </c>
      <c r="C8" s="20">
        <v>15</v>
      </c>
      <c r="D8" s="20">
        <v>246</v>
      </c>
      <c r="E8" s="20">
        <v>0</v>
      </c>
      <c r="F8" s="20">
        <v>13</v>
      </c>
      <c r="G8" s="70">
        <v>0</v>
      </c>
      <c r="H8" s="70">
        <v>0</v>
      </c>
      <c r="I8" s="70">
        <v>248</v>
      </c>
      <c r="J8" s="20">
        <v>16</v>
      </c>
      <c r="K8" s="28">
        <v>110</v>
      </c>
      <c r="L8" s="28">
        <v>85</v>
      </c>
      <c r="M8" s="28">
        <v>37</v>
      </c>
      <c r="N8" s="33"/>
      <c r="O8" s="33"/>
      <c r="P8" s="33"/>
    </row>
    <row r="9" spans="1:16" ht="38.25" customHeight="1" x14ac:dyDescent="0.25">
      <c r="A9" s="34">
        <v>3</v>
      </c>
      <c r="B9" s="26" t="s">
        <v>88</v>
      </c>
      <c r="C9" s="20">
        <v>77</v>
      </c>
      <c r="D9" s="20">
        <v>824</v>
      </c>
      <c r="E9" s="20">
        <v>5</v>
      </c>
      <c r="F9" s="20">
        <v>7</v>
      </c>
      <c r="G9" s="70">
        <v>98</v>
      </c>
      <c r="H9" s="70">
        <v>60</v>
      </c>
      <c r="I9" s="70">
        <v>731</v>
      </c>
      <c r="J9" s="20">
        <v>22</v>
      </c>
      <c r="K9" s="28">
        <v>438</v>
      </c>
      <c r="L9" s="28">
        <v>160</v>
      </c>
      <c r="M9" s="28">
        <v>111</v>
      </c>
    </row>
    <row r="10" spans="1:16" ht="36" customHeight="1" x14ac:dyDescent="0.25">
      <c r="A10" s="34">
        <v>4</v>
      </c>
      <c r="B10" s="26" t="s">
        <v>89</v>
      </c>
      <c r="C10" s="28">
        <v>47</v>
      </c>
      <c r="D10" s="28">
        <v>926</v>
      </c>
      <c r="E10" s="28"/>
      <c r="F10" s="28">
        <v>4</v>
      </c>
      <c r="G10" s="20">
        <v>0</v>
      </c>
      <c r="H10" s="28">
        <v>0</v>
      </c>
      <c r="I10" s="20">
        <v>969</v>
      </c>
      <c r="J10" s="28">
        <v>25</v>
      </c>
      <c r="K10" s="28">
        <v>407</v>
      </c>
      <c r="L10" s="28">
        <v>226</v>
      </c>
      <c r="M10" s="28">
        <v>307</v>
      </c>
      <c r="N10" s="33"/>
      <c r="O10" s="33"/>
      <c r="P10" s="33"/>
    </row>
    <row r="11" spans="1:16" ht="36" customHeight="1" x14ac:dyDescent="0.25">
      <c r="A11" s="34">
        <v>5</v>
      </c>
      <c r="B11" s="26" t="s">
        <v>90</v>
      </c>
      <c r="C11" s="70"/>
      <c r="D11" s="20">
        <v>1171</v>
      </c>
      <c r="E11" s="20"/>
      <c r="F11" s="20">
        <v>48</v>
      </c>
      <c r="G11" s="70"/>
      <c r="H11" s="70"/>
      <c r="I11" s="70">
        <v>1123</v>
      </c>
      <c r="J11" s="20">
        <v>32</v>
      </c>
      <c r="K11" s="28">
        <v>304</v>
      </c>
      <c r="L11" s="28"/>
      <c r="M11" s="28">
        <v>787</v>
      </c>
    </row>
    <row r="12" spans="1:16" ht="27.75" customHeight="1" x14ac:dyDescent="0.25">
      <c r="A12" s="34">
        <v>6</v>
      </c>
      <c r="B12" s="26" t="s">
        <v>91</v>
      </c>
      <c r="C12" s="70">
        <v>69</v>
      </c>
      <c r="D12" s="20">
        <v>970</v>
      </c>
      <c r="E12" s="20">
        <v>2</v>
      </c>
      <c r="F12" s="20">
        <v>8</v>
      </c>
      <c r="G12" s="70">
        <v>0</v>
      </c>
      <c r="H12" s="70">
        <v>0</v>
      </c>
      <c r="I12" s="70">
        <v>1029</v>
      </c>
      <c r="J12" s="20">
        <v>48</v>
      </c>
      <c r="K12" s="28">
        <v>447</v>
      </c>
      <c r="L12" s="28">
        <v>246</v>
      </c>
      <c r="M12" s="28">
        <v>288</v>
      </c>
    </row>
    <row r="13" spans="1:16" ht="30.75" customHeight="1" x14ac:dyDescent="0.25">
      <c r="A13" s="34">
        <v>7</v>
      </c>
      <c r="B13" s="26" t="s">
        <v>92</v>
      </c>
      <c r="C13" s="28">
        <v>0</v>
      </c>
      <c r="D13" s="28">
        <v>874</v>
      </c>
      <c r="E13" s="28"/>
      <c r="F13" s="28">
        <v>4</v>
      </c>
      <c r="G13" s="20">
        <v>219</v>
      </c>
      <c r="H13" s="28">
        <v>30</v>
      </c>
      <c r="I13" s="20">
        <v>621</v>
      </c>
      <c r="J13" s="28">
        <v>16</v>
      </c>
      <c r="K13" s="28">
        <v>105</v>
      </c>
      <c r="L13" s="28">
        <v>72</v>
      </c>
      <c r="M13" s="28">
        <v>425</v>
      </c>
    </row>
    <row r="14" spans="1:16" ht="30.75" customHeight="1" x14ac:dyDescent="0.25">
      <c r="A14" s="34">
        <v>8</v>
      </c>
      <c r="B14" s="26" t="s">
        <v>93</v>
      </c>
      <c r="C14" s="20"/>
      <c r="D14" s="20">
        <v>949</v>
      </c>
      <c r="E14" s="20"/>
      <c r="F14" s="20">
        <v>0</v>
      </c>
      <c r="G14" s="20">
        <v>0</v>
      </c>
      <c r="H14" s="20">
        <v>0</v>
      </c>
      <c r="I14" s="20">
        <v>949</v>
      </c>
      <c r="J14" s="70">
        <v>42</v>
      </c>
      <c r="K14" s="70">
        <v>459</v>
      </c>
      <c r="L14" s="70">
        <v>291</v>
      </c>
      <c r="M14" s="20">
        <v>157</v>
      </c>
      <c r="N14" s="33"/>
      <c r="O14" s="33"/>
      <c r="P14" s="33"/>
    </row>
    <row r="15" spans="1:16" ht="32.25" customHeight="1" x14ac:dyDescent="0.25">
      <c r="A15" s="34">
        <v>9</v>
      </c>
      <c r="B15" s="26" t="s">
        <v>94</v>
      </c>
      <c r="C15" s="20"/>
      <c r="D15" s="20">
        <v>1277</v>
      </c>
      <c r="E15" s="20"/>
      <c r="F15" s="20">
        <v>159</v>
      </c>
      <c r="G15" s="20">
        <v>35</v>
      </c>
      <c r="H15" s="20"/>
      <c r="I15" s="20">
        <v>1083</v>
      </c>
      <c r="J15" s="70">
        <v>33</v>
      </c>
      <c r="K15" s="70">
        <v>562</v>
      </c>
      <c r="L15" s="70">
        <v>328</v>
      </c>
      <c r="M15" s="20">
        <v>160</v>
      </c>
      <c r="N15" s="33"/>
      <c r="O15" s="33"/>
      <c r="P15" s="33"/>
    </row>
    <row r="16" spans="1:16" ht="31.5" hidden="1" customHeight="1" x14ac:dyDescent="0.25">
      <c r="A16" s="34">
        <v>10</v>
      </c>
      <c r="B16" s="26"/>
      <c r="C16" s="70"/>
      <c r="D16" s="70"/>
      <c r="E16" s="70"/>
      <c r="F16" s="70"/>
      <c r="G16" s="20"/>
      <c r="H16" s="70"/>
      <c r="I16" s="20"/>
      <c r="J16" s="70"/>
      <c r="K16" s="70"/>
      <c r="L16" s="70"/>
      <c r="M16" s="20"/>
      <c r="N16" s="33"/>
      <c r="O16" s="33"/>
      <c r="P16" s="33"/>
    </row>
    <row r="17" spans="1:19" ht="31.5" hidden="1" customHeight="1" x14ac:dyDescent="0.25">
      <c r="A17" s="34"/>
      <c r="B17" s="26"/>
      <c r="C17" s="70"/>
      <c r="D17" s="70"/>
      <c r="E17" s="70"/>
      <c r="F17" s="70"/>
      <c r="G17" s="20"/>
      <c r="H17" s="70"/>
      <c r="I17" s="20"/>
      <c r="J17" s="70"/>
      <c r="K17" s="70"/>
      <c r="L17" s="70"/>
      <c r="M17" s="20"/>
      <c r="N17" s="33"/>
      <c r="O17" s="33"/>
      <c r="P17" s="33"/>
    </row>
    <row r="18" spans="1:19" ht="29.25" hidden="1" customHeight="1" x14ac:dyDescent="0.25">
      <c r="A18" s="34">
        <v>11</v>
      </c>
      <c r="B18" s="26"/>
      <c r="C18" s="70"/>
      <c r="D18" s="70"/>
      <c r="E18" s="70"/>
      <c r="F18" s="70"/>
      <c r="G18" s="20"/>
      <c r="H18" s="70"/>
      <c r="I18" s="20"/>
      <c r="J18" s="70"/>
      <c r="K18" s="70"/>
      <c r="L18" s="70"/>
      <c r="M18" s="20"/>
      <c r="N18" s="33"/>
      <c r="O18" s="33"/>
      <c r="P18" s="33"/>
    </row>
    <row r="19" spans="1:19" ht="33" customHeight="1" x14ac:dyDescent="0.25">
      <c r="A19" s="35"/>
      <c r="B19" s="26" t="s">
        <v>14</v>
      </c>
      <c r="C19" s="20">
        <f t="shared" ref="C19:M19" si="0">SUM(C7:C18)</f>
        <v>208</v>
      </c>
      <c r="D19" s="20">
        <f t="shared" si="0"/>
        <v>7311</v>
      </c>
      <c r="E19" s="20">
        <f t="shared" si="0"/>
        <v>7</v>
      </c>
      <c r="F19" s="20">
        <f t="shared" si="0"/>
        <v>243</v>
      </c>
      <c r="G19" s="20">
        <f t="shared" si="0"/>
        <v>352</v>
      </c>
      <c r="H19" s="20">
        <f t="shared" si="0"/>
        <v>90</v>
      </c>
      <c r="I19" s="20">
        <f t="shared" si="0"/>
        <v>6827</v>
      </c>
      <c r="J19" s="20">
        <f t="shared" si="0"/>
        <v>238</v>
      </c>
      <c r="K19" s="20">
        <f t="shared" si="0"/>
        <v>2856</v>
      </c>
      <c r="L19" s="20">
        <f t="shared" si="0"/>
        <v>1414</v>
      </c>
      <c r="M19" s="20">
        <f t="shared" si="0"/>
        <v>2312</v>
      </c>
      <c r="N19" s="33"/>
      <c r="O19" s="33"/>
      <c r="P19" s="33"/>
    </row>
    <row r="20" spans="1:19" x14ac:dyDescent="0.25">
      <c r="A20" s="37"/>
      <c r="B20" s="135"/>
      <c r="C20" s="37"/>
      <c r="G20" s="37"/>
      <c r="I20" s="37"/>
    </row>
    <row r="21" spans="1:19" ht="69" customHeight="1" x14ac:dyDescent="0.25">
      <c r="B21" s="176" t="s">
        <v>138</v>
      </c>
      <c r="C21" s="176"/>
      <c r="D21" s="134"/>
      <c r="E21" s="135"/>
      <c r="F21" s="136"/>
      <c r="G21" s="100"/>
      <c r="H21" s="136"/>
      <c r="I21" s="100"/>
      <c r="J21" s="136"/>
      <c r="K21" s="136"/>
      <c r="L21" s="136"/>
      <c r="M21" s="136"/>
      <c r="N21" s="37"/>
      <c r="O21" s="37"/>
      <c r="P21" s="37"/>
      <c r="Q21" s="37"/>
      <c r="R21" s="37"/>
      <c r="S21" s="37"/>
    </row>
    <row r="22" spans="1:19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19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</row>
    <row r="24" spans="1:19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</row>
    <row r="26" spans="1:19" x14ac:dyDescent="0.25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19" x14ac:dyDescent="0.25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19" x14ac:dyDescent="0.25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</sheetData>
  <mergeCells count="7">
    <mergeCell ref="B21:C21"/>
    <mergeCell ref="A5:A6"/>
    <mergeCell ref="B5:B6"/>
    <mergeCell ref="B1:M1"/>
    <mergeCell ref="B2:M2"/>
    <mergeCell ref="B3:M3"/>
    <mergeCell ref="A4:M4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20"/>
  <sheetViews>
    <sheetView zoomScaleNormal="100" zoomScaleSheetLayoutView="90" workbookViewId="0">
      <selection activeCell="E25" sqref="E25"/>
    </sheetView>
  </sheetViews>
  <sheetFormatPr defaultRowHeight="14.25" x14ac:dyDescent="0.2"/>
  <cols>
    <col min="1" max="1" width="6" style="2" customWidth="1"/>
    <col min="2" max="2" width="29.42578125" style="2" customWidth="1"/>
    <col min="3" max="3" width="14.140625" style="2" customWidth="1"/>
    <col min="4" max="5" width="15" style="2" customWidth="1"/>
    <col min="6" max="6" width="11.28515625" style="2" customWidth="1"/>
    <col min="7" max="7" width="14.42578125" style="2" customWidth="1"/>
    <col min="8" max="8" width="19.5703125" style="2" customWidth="1"/>
    <col min="9" max="9" width="15.7109375" style="2" customWidth="1"/>
    <col min="10" max="10" width="12.85546875" style="2" customWidth="1"/>
    <col min="11" max="11" width="12.5703125" style="2" customWidth="1"/>
    <col min="12" max="12" width="15.42578125" style="2" customWidth="1"/>
    <col min="13" max="13" width="13.140625" style="2" customWidth="1"/>
    <col min="14" max="16384" width="9.140625" style="2"/>
  </cols>
  <sheetData>
    <row r="1" spans="1:13" ht="21.75" customHeight="1" x14ac:dyDescent="0.2">
      <c r="A1" s="14"/>
      <c r="B1" s="151" t="s">
        <v>0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29.25" customHeight="1" x14ac:dyDescent="0.2">
      <c r="A2" s="88"/>
      <c r="B2" s="152" t="s">
        <v>105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ht="23.25" customHeight="1" x14ac:dyDescent="0.2">
      <c r="A3" s="14"/>
      <c r="B3" s="153" t="s">
        <v>50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 ht="21.75" customHeight="1" x14ac:dyDescent="0.2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1:13" ht="81" customHeight="1" x14ac:dyDescent="0.2">
      <c r="A5" s="155" t="s">
        <v>2</v>
      </c>
      <c r="B5" s="155" t="s">
        <v>3</v>
      </c>
      <c r="C5" s="89" t="s">
        <v>4</v>
      </c>
      <c r="D5" s="12" t="s">
        <v>5</v>
      </c>
      <c r="E5" s="12" t="s">
        <v>24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</row>
    <row r="6" spans="1:13" ht="26.25" customHeight="1" x14ac:dyDescent="0.2">
      <c r="A6" s="156"/>
      <c r="B6" s="156"/>
      <c r="C6" s="79">
        <v>1</v>
      </c>
      <c r="D6" s="79">
        <v>2</v>
      </c>
      <c r="E6" s="79">
        <v>3</v>
      </c>
      <c r="F6" s="79">
        <v>4</v>
      </c>
      <c r="G6" s="79">
        <v>5</v>
      </c>
      <c r="H6" s="79">
        <v>6</v>
      </c>
      <c r="I6" s="79">
        <v>7</v>
      </c>
      <c r="J6" s="79">
        <v>8</v>
      </c>
      <c r="K6" s="79">
        <v>9</v>
      </c>
      <c r="L6" s="79">
        <v>10</v>
      </c>
      <c r="M6" s="79">
        <v>11</v>
      </c>
    </row>
    <row r="7" spans="1:13" ht="15.75" x14ac:dyDescent="0.2">
      <c r="A7" s="9">
        <v>1</v>
      </c>
      <c r="B7" s="130" t="s">
        <v>96</v>
      </c>
      <c r="C7" s="16">
        <v>14</v>
      </c>
      <c r="D7" s="11">
        <v>900</v>
      </c>
      <c r="E7" s="11">
        <v>3</v>
      </c>
      <c r="F7" s="11"/>
      <c r="G7" s="11">
        <f>173+10</f>
        <v>183</v>
      </c>
      <c r="H7" s="11"/>
      <c r="I7" s="11">
        <v>728</v>
      </c>
      <c r="J7" s="104">
        <v>29</v>
      </c>
      <c r="K7" s="104">
        <f>321+2</f>
        <v>323</v>
      </c>
      <c r="L7" s="104">
        <f>248+2</f>
        <v>250</v>
      </c>
      <c r="M7" s="11">
        <v>126</v>
      </c>
    </row>
    <row r="8" spans="1:13" ht="15" hidden="1" x14ac:dyDescent="0.2">
      <c r="A8" s="9"/>
      <c r="B8" s="13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ht="15" x14ac:dyDescent="0.2">
      <c r="A9" s="9">
        <v>2</v>
      </c>
      <c r="B9" s="130" t="s">
        <v>97</v>
      </c>
      <c r="C9" s="16"/>
      <c r="D9" s="16">
        <v>905</v>
      </c>
      <c r="E9" s="16"/>
      <c r="F9" s="16">
        <v>161</v>
      </c>
      <c r="G9" s="16">
        <v>177</v>
      </c>
      <c r="H9" s="16">
        <v>26</v>
      </c>
      <c r="I9" s="16">
        <v>541</v>
      </c>
      <c r="J9" s="16">
        <v>15</v>
      </c>
      <c r="K9" s="16">
        <v>200</v>
      </c>
      <c r="L9" s="16">
        <v>206</v>
      </c>
      <c r="M9" s="16">
        <v>120</v>
      </c>
    </row>
    <row r="10" spans="1:13" ht="15" x14ac:dyDescent="0.2">
      <c r="A10" s="9">
        <v>3</v>
      </c>
      <c r="B10" s="130" t="s">
        <v>98</v>
      </c>
      <c r="C10" s="16"/>
      <c r="D10" s="16">
        <v>764</v>
      </c>
      <c r="E10" s="16">
        <v>1</v>
      </c>
      <c r="F10" s="16">
        <v>21</v>
      </c>
      <c r="G10" s="16">
        <v>173</v>
      </c>
      <c r="H10" s="16"/>
      <c r="I10" s="16">
        <v>569</v>
      </c>
      <c r="J10" s="16">
        <v>17</v>
      </c>
      <c r="K10" s="16">
        <v>225</v>
      </c>
      <c r="L10" s="16">
        <v>220</v>
      </c>
      <c r="M10" s="16">
        <v>107</v>
      </c>
    </row>
    <row r="11" spans="1:13" ht="15" x14ac:dyDescent="0.2">
      <c r="A11" s="9">
        <v>4</v>
      </c>
      <c r="B11" s="130" t="s">
        <v>99</v>
      </c>
      <c r="C11" s="16"/>
      <c r="D11" s="16">
        <v>553</v>
      </c>
      <c r="E11" s="16"/>
      <c r="F11" s="16">
        <v>38</v>
      </c>
      <c r="G11" s="16">
        <v>88</v>
      </c>
      <c r="H11" s="16">
        <v>1</v>
      </c>
      <c r="I11" s="16">
        <v>426</v>
      </c>
      <c r="J11" s="16">
        <v>14</v>
      </c>
      <c r="K11" s="16">
        <v>162</v>
      </c>
      <c r="L11" s="16">
        <v>159</v>
      </c>
      <c r="M11" s="16">
        <v>91</v>
      </c>
    </row>
    <row r="12" spans="1:13" ht="15.75" x14ac:dyDescent="0.25">
      <c r="A12" s="9">
        <v>5</v>
      </c>
      <c r="B12" s="130" t="s">
        <v>100</v>
      </c>
      <c r="C12" s="16"/>
      <c r="D12" s="48">
        <v>728</v>
      </c>
      <c r="E12" s="48">
        <v>4</v>
      </c>
      <c r="F12" s="48">
        <v>20</v>
      </c>
      <c r="G12" s="11">
        <v>125</v>
      </c>
      <c r="H12" s="48"/>
      <c r="I12" s="11">
        <v>579</v>
      </c>
      <c r="J12" s="105">
        <v>33</v>
      </c>
      <c r="K12" s="105">
        <v>240</v>
      </c>
      <c r="L12" s="105">
        <v>276</v>
      </c>
      <c r="M12" s="48">
        <v>30</v>
      </c>
    </row>
    <row r="13" spans="1:13" ht="15" x14ac:dyDescent="0.2">
      <c r="A13" s="9">
        <v>6</v>
      </c>
      <c r="B13" s="10" t="s">
        <v>101</v>
      </c>
      <c r="C13" s="15">
        <v>47</v>
      </c>
      <c r="D13" s="15">
        <v>544</v>
      </c>
      <c r="E13" s="15">
        <v>1</v>
      </c>
      <c r="F13" s="15">
        <v>96</v>
      </c>
      <c r="G13" s="16">
        <v>158</v>
      </c>
      <c r="H13" s="15"/>
      <c r="I13" s="16">
        <f>334+2</f>
        <v>336</v>
      </c>
      <c r="J13" s="15">
        <v>21</v>
      </c>
      <c r="K13" s="15">
        <f>151+2</f>
        <v>153</v>
      </c>
      <c r="L13" s="15">
        <v>162</v>
      </c>
      <c r="M13" s="15"/>
    </row>
    <row r="14" spans="1:13" ht="15" x14ac:dyDescent="0.2">
      <c r="A14" s="9">
        <v>7</v>
      </c>
      <c r="B14" s="10" t="s">
        <v>102</v>
      </c>
      <c r="C14" s="15">
        <v>29</v>
      </c>
      <c r="D14" s="15">
        <v>1081</v>
      </c>
      <c r="E14" s="15">
        <v>1</v>
      </c>
      <c r="F14" s="15">
        <v>356</v>
      </c>
      <c r="G14" s="16">
        <f>206+20</f>
        <v>226</v>
      </c>
      <c r="H14" s="15">
        <v>12</v>
      </c>
      <c r="I14" s="16">
        <v>515</v>
      </c>
      <c r="J14" s="15">
        <v>19</v>
      </c>
      <c r="K14" s="15">
        <v>180</v>
      </c>
      <c r="L14" s="15">
        <v>216</v>
      </c>
      <c r="M14" s="15">
        <f>95+5</f>
        <v>100</v>
      </c>
    </row>
    <row r="15" spans="1:13" ht="15" x14ac:dyDescent="0.2">
      <c r="A15" s="9">
        <v>8</v>
      </c>
      <c r="B15" s="10" t="s">
        <v>103</v>
      </c>
      <c r="C15" s="15"/>
      <c r="D15" s="15">
        <v>650</v>
      </c>
      <c r="E15" s="15">
        <v>2</v>
      </c>
      <c r="F15" s="15">
        <v>81</v>
      </c>
      <c r="G15" s="15">
        <v>125</v>
      </c>
      <c r="H15" s="15"/>
      <c r="I15" s="15">
        <v>442</v>
      </c>
      <c r="J15" s="15">
        <v>18</v>
      </c>
      <c r="K15" s="15">
        <v>101</v>
      </c>
      <c r="L15" s="15">
        <v>155</v>
      </c>
      <c r="M15" s="15">
        <v>168</v>
      </c>
    </row>
    <row r="16" spans="1:13" ht="16.5" customHeight="1" x14ac:dyDescent="0.2">
      <c r="A16" s="9">
        <v>9</v>
      </c>
      <c r="B16" s="10" t="s">
        <v>104</v>
      </c>
      <c r="C16" s="15"/>
      <c r="D16" s="15">
        <v>46</v>
      </c>
      <c r="E16" s="15"/>
      <c r="F16" s="15">
        <v>29</v>
      </c>
      <c r="G16" s="16"/>
      <c r="H16" s="15"/>
      <c r="I16" s="16">
        <v>17</v>
      </c>
      <c r="J16" s="15"/>
      <c r="K16" s="15"/>
      <c r="L16" s="15"/>
      <c r="M16" s="15">
        <v>17</v>
      </c>
    </row>
    <row r="17" spans="1:13" ht="15" hidden="1" x14ac:dyDescent="0.2">
      <c r="A17" s="9">
        <v>11</v>
      </c>
      <c r="B17" s="10"/>
      <c r="C17" s="15"/>
      <c r="D17" s="15"/>
      <c r="E17" s="15"/>
      <c r="F17" s="15"/>
      <c r="G17" s="16"/>
      <c r="H17" s="15"/>
      <c r="I17" s="16"/>
      <c r="J17" s="15"/>
      <c r="K17" s="15"/>
      <c r="L17" s="15"/>
      <c r="M17" s="15"/>
    </row>
    <row r="18" spans="1:13" ht="18" hidden="1" x14ac:dyDescent="0.25">
      <c r="A18" s="9">
        <v>12</v>
      </c>
      <c r="B18" s="10"/>
      <c r="C18" s="21"/>
      <c r="D18" s="21"/>
      <c r="E18" s="21"/>
      <c r="F18" s="21"/>
      <c r="G18" s="25"/>
      <c r="H18" s="21"/>
      <c r="I18" s="25"/>
      <c r="J18" s="21"/>
      <c r="K18" s="21"/>
      <c r="L18" s="21"/>
      <c r="M18" s="21"/>
    </row>
    <row r="19" spans="1:13" ht="15" x14ac:dyDescent="0.2">
      <c r="A19" s="7"/>
      <c r="B19" s="126" t="s">
        <v>14</v>
      </c>
      <c r="C19" s="13">
        <f t="shared" ref="C19:M19" si="0">SUM(C7:C18)</f>
        <v>90</v>
      </c>
      <c r="D19" s="13">
        <f t="shared" si="0"/>
        <v>6171</v>
      </c>
      <c r="E19" s="13">
        <f t="shared" si="0"/>
        <v>12</v>
      </c>
      <c r="F19" s="13">
        <f t="shared" si="0"/>
        <v>802</v>
      </c>
      <c r="G19" s="13">
        <f t="shared" si="0"/>
        <v>1255</v>
      </c>
      <c r="H19" s="13">
        <f t="shared" si="0"/>
        <v>39</v>
      </c>
      <c r="I19" s="13">
        <f t="shared" si="0"/>
        <v>4153</v>
      </c>
      <c r="J19" s="13">
        <f t="shared" si="0"/>
        <v>166</v>
      </c>
      <c r="K19" s="13">
        <f t="shared" si="0"/>
        <v>1584</v>
      </c>
      <c r="L19" s="13">
        <f t="shared" si="0"/>
        <v>1644</v>
      </c>
      <c r="M19" s="13">
        <f t="shared" si="0"/>
        <v>759</v>
      </c>
    </row>
    <row r="20" spans="1:13" ht="18.75" customHeight="1" x14ac:dyDescent="0.2">
      <c r="A20" s="177"/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</row>
  </sheetData>
  <mergeCells count="7">
    <mergeCell ref="A20:M20"/>
    <mergeCell ref="B1:M1"/>
    <mergeCell ref="B2:M2"/>
    <mergeCell ref="B3:M3"/>
    <mergeCell ref="A4:M4"/>
    <mergeCell ref="A5:A6"/>
    <mergeCell ref="B5:B6"/>
  </mergeCells>
  <pageMargins left="0.7" right="0.7" top="0.75" bottom="0.75" header="0.3" footer="0.3"/>
  <pageSetup paperSize="9" scale="66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20"/>
  <sheetViews>
    <sheetView zoomScaleNormal="100" zoomScaleSheetLayoutView="100" workbookViewId="0">
      <selection activeCell="D25" sqref="D25"/>
    </sheetView>
  </sheetViews>
  <sheetFormatPr defaultRowHeight="14.25" x14ac:dyDescent="0.2"/>
  <cols>
    <col min="1" max="1" width="6" style="2" customWidth="1"/>
    <col min="2" max="2" width="28" style="2" customWidth="1"/>
    <col min="3" max="3" width="14.140625" style="2" customWidth="1"/>
    <col min="4" max="5" width="15" style="2" customWidth="1"/>
    <col min="6" max="6" width="11.28515625" style="2" customWidth="1"/>
    <col min="7" max="7" width="14.42578125" style="2" customWidth="1"/>
    <col min="8" max="8" width="16" style="2" customWidth="1"/>
    <col min="9" max="9" width="15.85546875" style="2" customWidth="1"/>
    <col min="10" max="10" width="14.28515625" style="2" customWidth="1"/>
    <col min="11" max="11" width="12.5703125" style="2" customWidth="1"/>
    <col min="12" max="12" width="15.42578125" style="2" customWidth="1"/>
    <col min="13" max="13" width="13.140625" style="2" customWidth="1"/>
    <col min="14" max="16384" width="9.140625" style="2"/>
  </cols>
  <sheetData>
    <row r="1" spans="1:13" ht="21.75" customHeight="1" x14ac:dyDescent="0.2">
      <c r="A1" s="14"/>
      <c r="B1" s="151" t="s">
        <v>0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29.25" customHeight="1" x14ac:dyDescent="0.2">
      <c r="A2" s="88"/>
      <c r="B2" s="152" t="s">
        <v>123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ht="23.25" customHeight="1" x14ac:dyDescent="0.2">
      <c r="A3" s="14"/>
      <c r="B3" s="153" t="s">
        <v>29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 ht="21.75" customHeight="1" x14ac:dyDescent="0.2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1:13" ht="81" customHeight="1" x14ac:dyDescent="0.2">
      <c r="A5" s="155" t="s">
        <v>2</v>
      </c>
      <c r="B5" s="155" t="s">
        <v>3</v>
      </c>
      <c r="C5" s="89" t="s">
        <v>4</v>
      </c>
      <c r="D5" s="12" t="s">
        <v>5</v>
      </c>
      <c r="E5" s="12" t="s">
        <v>24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</row>
    <row r="6" spans="1:13" ht="26.25" customHeight="1" x14ac:dyDescent="0.2">
      <c r="A6" s="156"/>
      <c r="B6" s="156"/>
      <c r="C6" s="80">
        <v>1</v>
      </c>
      <c r="D6" s="80">
        <v>2</v>
      </c>
      <c r="E6" s="80">
        <v>3</v>
      </c>
      <c r="F6" s="80">
        <v>4</v>
      </c>
      <c r="G6" s="80">
        <v>5</v>
      </c>
      <c r="H6" s="80">
        <v>6</v>
      </c>
      <c r="I6" s="80">
        <v>7</v>
      </c>
      <c r="J6" s="80">
        <v>8</v>
      </c>
      <c r="K6" s="80">
        <v>9</v>
      </c>
      <c r="L6" s="80">
        <v>10</v>
      </c>
      <c r="M6" s="80">
        <v>11</v>
      </c>
    </row>
    <row r="7" spans="1:13" ht="15.75" x14ac:dyDescent="0.2">
      <c r="A7" s="9">
        <v>1</v>
      </c>
      <c r="B7" s="124" t="s">
        <v>106</v>
      </c>
      <c r="C7" s="11"/>
      <c r="D7" s="11">
        <v>1175</v>
      </c>
      <c r="E7" s="11">
        <v>8</v>
      </c>
      <c r="F7" s="11">
        <v>1</v>
      </c>
      <c r="G7" s="11">
        <v>1</v>
      </c>
      <c r="H7" s="11"/>
      <c r="I7" s="11">
        <v>1165</v>
      </c>
      <c r="J7" s="11">
        <v>52</v>
      </c>
      <c r="K7" s="11">
        <v>653</v>
      </c>
      <c r="L7" s="11">
        <v>456</v>
      </c>
      <c r="M7" s="11">
        <v>4</v>
      </c>
    </row>
    <row r="8" spans="1:13" ht="15.75" hidden="1" x14ac:dyDescent="0.2">
      <c r="A8" s="9"/>
      <c r="B8" s="124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ht="15.75" hidden="1" x14ac:dyDescent="0.2">
      <c r="A9" s="9"/>
      <c r="B9" s="124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ht="15.75" x14ac:dyDescent="0.2">
      <c r="A10" s="9">
        <v>2</v>
      </c>
      <c r="B10" s="124" t="s">
        <v>107</v>
      </c>
      <c r="C10" s="11">
        <v>2</v>
      </c>
      <c r="D10" s="11">
        <v>633</v>
      </c>
      <c r="E10" s="11"/>
      <c r="F10" s="11">
        <v>62</v>
      </c>
      <c r="G10" s="11"/>
      <c r="H10" s="11"/>
      <c r="I10" s="11">
        <v>573</v>
      </c>
      <c r="J10" s="11">
        <v>19</v>
      </c>
      <c r="K10" s="11">
        <v>287</v>
      </c>
      <c r="L10" s="11">
        <v>209</v>
      </c>
      <c r="M10" s="11">
        <v>56</v>
      </c>
    </row>
    <row r="11" spans="1:13" ht="15.75" x14ac:dyDescent="0.2">
      <c r="A11" s="9">
        <v>3</v>
      </c>
      <c r="B11" s="124" t="s">
        <v>108</v>
      </c>
      <c r="C11" s="11"/>
      <c r="D11" s="11">
        <v>996</v>
      </c>
      <c r="E11" s="11"/>
      <c r="F11" s="11">
        <v>5</v>
      </c>
      <c r="G11" s="11"/>
      <c r="H11" s="11"/>
      <c r="I11" s="11">
        <v>991</v>
      </c>
      <c r="J11" s="11">
        <v>11</v>
      </c>
      <c r="K11" s="11">
        <v>523</v>
      </c>
      <c r="L11" s="11">
        <v>375</v>
      </c>
      <c r="M11" s="11">
        <v>82</v>
      </c>
    </row>
    <row r="12" spans="1:13" ht="15.75" x14ac:dyDescent="0.2">
      <c r="A12" s="9">
        <v>4</v>
      </c>
      <c r="B12" s="124" t="s">
        <v>109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ht="15.75" x14ac:dyDescent="0.2">
      <c r="A13" s="9">
        <v>5</v>
      </c>
      <c r="B13" s="124" t="s">
        <v>110</v>
      </c>
      <c r="C13" s="11"/>
      <c r="D13" s="11">
        <v>341</v>
      </c>
      <c r="E13" s="11"/>
      <c r="F13" s="11">
        <v>2</v>
      </c>
      <c r="G13" s="11"/>
      <c r="H13" s="11"/>
      <c r="I13" s="11">
        <v>339</v>
      </c>
      <c r="J13" s="11">
        <v>16</v>
      </c>
      <c r="K13" s="11">
        <v>114</v>
      </c>
      <c r="L13" s="11">
        <v>86</v>
      </c>
      <c r="M13" s="11">
        <v>123</v>
      </c>
    </row>
    <row r="14" spans="1:13" ht="15.75" hidden="1" x14ac:dyDescent="0.2">
      <c r="A14" s="9"/>
      <c r="B14" s="124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 ht="18" hidden="1" x14ac:dyDescent="0.25">
      <c r="A15" s="9"/>
      <c r="B15" s="13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 ht="16.5" hidden="1" customHeight="1" x14ac:dyDescent="0.25">
      <c r="A16" s="9"/>
      <c r="B16" s="13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ht="15.75" hidden="1" x14ac:dyDescent="0.2">
      <c r="A17" s="9"/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ht="15.75" hidden="1" x14ac:dyDescent="0.2">
      <c r="A18" s="9"/>
      <c r="B18" s="8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15.75" x14ac:dyDescent="0.25">
      <c r="A19" s="7"/>
      <c r="B19" s="120" t="s">
        <v>14</v>
      </c>
      <c r="C19" s="20">
        <f t="shared" ref="C19:J19" si="0">SUM(C7:C18)</f>
        <v>2</v>
      </c>
      <c r="D19" s="20">
        <f t="shared" si="0"/>
        <v>3145</v>
      </c>
      <c r="E19" s="20">
        <f t="shared" si="0"/>
        <v>8</v>
      </c>
      <c r="F19" s="20">
        <f t="shared" si="0"/>
        <v>70</v>
      </c>
      <c r="G19" s="20">
        <f t="shared" si="0"/>
        <v>1</v>
      </c>
      <c r="H19" s="20">
        <f t="shared" si="0"/>
        <v>0</v>
      </c>
      <c r="I19" s="20">
        <f t="shared" si="0"/>
        <v>3068</v>
      </c>
      <c r="J19" s="20">
        <f t="shared" si="0"/>
        <v>98</v>
      </c>
      <c r="K19" s="20">
        <v>1579</v>
      </c>
      <c r="L19" s="20">
        <f>SUM(L7:L18)</f>
        <v>1126</v>
      </c>
      <c r="M19" s="20">
        <f>SUM(M7:M18)</f>
        <v>265</v>
      </c>
    </row>
    <row r="20" spans="1:13" x14ac:dyDescent="0.2">
      <c r="G20" s="4"/>
      <c r="I20" s="4"/>
    </row>
  </sheetData>
  <mergeCells count="6">
    <mergeCell ref="B1:M1"/>
    <mergeCell ref="B2:M2"/>
    <mergeCell ref="B3:M3"/>
    <mergeCell ref="A4:M4"/>
    <mergeCell ref="A5:A6"/>
    <mergeCell ref="B5:B6"/>
  </mergeCells>
  <pageMargins left="0.7" right="0.7" top="0.75" bottom="0.75" header="0.3" footer="0.3"/>
  <pageSetup paperSize="9" scale="7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21"/>
  <sheetViews>
    <sheetView zoomScaleNormal="100" zoomScaleSheetLayoutView="77" workbookViewId="0">
      <selection activeCell="F37" sqref="F37"/>
    </sheetView>
  </sheetViews>
  <sheetFormatPr defaultRowHeight="14.25" x14ac:dyDescent="0.2"/>
  <cols>
    <col min="1" max="1" width="6" style="2" customWidth="1"/>
    <col min="2" max="2" width="23.7109375" style="2" customWidth="1"/>
    <col min="3" max="3" width="14.140625" style="2" customWidth="1"/>
    <col min="4" max="5" width="15" style="2" customWidth="1"/>
    <col min="6" max="6" width="11.28515625" style="2" customWidth="1"/>
    <col min="7" max="7" width="14.42578125" style="2" customWidth="1"/>
    <col min="8" max="8" width="16" style="2" customWidth="1"/>
    <col min="9" max="9" width="16.140625" style="2" customWidth="1"/>
    <col min="10" max="10" width="14.7109375" style="2" customWidth="1"/>
    <col min="11" max="11" width="12.5703125" style="2" customWidth="1"/>
    <col min="12" max="12" width="15.42578125" style="2" customWidth="1"/>
    <col min="13" max="13" width="13.7109375" style="2" customWidth="1"/>
    <col min="14" max="16384" width="9.140625" style="2"/>
  </cols>
  <sheetData>
    <row r="1" spans="1:13" ht="21.75" customHeight="1" x14ac:dyDescent="0.2">
      <c r="A1" s="14"/>
      <c r="B1" s="151" t="s">
        <v>0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29.25" customHeight="1" x14ac:dyDescent="0.2">
      <c r="A2" s="88"/>
      <c r="B2" s="152" t="s">
        <v>122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ht="23.25" customHeight="1" x14ac:dyDescent="0.2">
      <c r="A3" s="14"/>
      <c r="B3" s="153" t="s">
        <v>29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 ht="21.75" customHeight="1" x14ac:dyDescent="0.2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1:13" ht="81" customHeight="1" x14ac:dyDescent="0.2">
      <c r="A5" s="155" t="s">
        <v>2</v>
      </c>
      <c r="B5" s="155" t="s">
        <v>3</v>
      </c>
      <c r="C5" s="89" t="s">
        <v>4</v>
      </c>
      <c r="D5" s="12" t="s">
        <v>5</v>
      </c>
      <c r="E5" s="12" t="s">
        <v>24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</row>
    <row r="6" spans="1:13" ht="18.75" customHeight="1" x14ac:dyDescent="0.2">
      <c r="A6" s="156"/>
      <c r="B6" s="156"/>
      <c r="C6" s="78">
        <v>1</v>
      </c>
      <c r="D6" s="78">
        <v>2</v>
      </c>
      <c r="E6" s="78">
        <v>3</v>
      </c>
      <c r="F6" s="78">
        <v>4</v>
      </c>
      <c r="G6" s="78">
        <v>5</v>
      </c>
      <c r="H6" s="78">
        <v>6</v>
      </c>
      <c r="I6" s="78">
        <v>7</v>
      </c>
      <c r="J6" s="78">
        <v>8</v>
      </c>
      <c r="K6" s="78">
        <v>9</v>
      </c>
      <c r="L6" s="78">
        <v>10</v>
      </c>
      <c r="M6" s="78">
        <v>11</v>
      </c>
    </row>
    <row r="7" spans="1:13" ht="15.75" x14ac:dyDescent="0.25">
      <c r="A7" s="86">
        <v>1</v>
      </c>
      <c r="B7" s="124" t="s">
        <v>111</v>
      </c>
      <c r="C7" s="45"/>
      <c r="D7" s="48">
        <v>1890</v>
      </c>
      <c r="E7" s="48"/>
      <c r="F7" s="48">
        <v>32</v>
      </c>
      <c r="G7" s="11">
        <v>84</v>
      </c>
      <c r="H7" s="48"/>
      <c r="I7" s="11">
        <v>1774</v>
      </c>
      <c r="J7" s="105">
        <v>51</v>
      </c>
      <c r="K7" s="105">
        <v>1126</v>
      </c>
      <c r="L7" s="105">
        <v>311</v>
      </c>
      <c r="M7" s="48">
        <v>286</v>
      </c>
    </row>
    <row r="8" spans="1:13" ht="15.75" x14ac:dyDescent="0.25">
      <c r="A8" s="86">
        <v>2</v>
      </c>
      <c r="B8" s="124" t="s">
        <v>112</v>
      </c>
      <c r="C8" s="45"/>
      <c r="D8" s="48">
        <v>1867</v>
      </c>
      <c r="E8" s="48"/>
      <c r="F8" s="48">
        <v>22</v>
      </c>
      <c r="G8" s="11">
        <v>80</v>
      </c>
      <c r="H8" s="48"/>
      <c r="I8" s="11">
        <v>1765</v>
      </c>
      <c r="J8" s="105">
        <v>35</v>
      </c>
      <c r="K8" s="105">
        <v>1480</v>
      </c>
      <c r="L8" s="105">
        <v>250</v>
      </c>
      <c r="M8" s="48"/>
    </row>
    <row r="9" spans="1:13" ht="15.75" x14ac:dyDescent="0.25">
      <c r="A9" s="86">
        <v>3</v>
      </c>
      <c r="B9" s="124" t="s">
        <v>113</v>
      </c>
      <c r="C9" s="45"/>
      <c r="D9" s="48">
        <v>2080</v>
      </c>
      <c r="E9" s="48"/>
      <c r="F9" s="48">
        <v>46</v>
      </c>
      <c r="G9" s="11"/>
      <c r="H9" s="48"/>
      <c r="I9" s="11">
        <v>2034</v>
      </c>
      <c r="J9" s="105">
        <v>83</v>
      </c>
      <c r="K9" s="105">
        <v>619</v>
      </c>
      <c r="L9" s="105">
        <v>418</v>
      </c>
      <c r="M9" s="48">
        <v>914</v>
      </c>
    </row>
    <row r="10" spans="1:13" ht="15.75" x14ac:dyDescent="0.25">
      <c r="A10" s="86">
        <v>4</v>
      </c>
      <c r="B10" s="124" t="s">
        <v>114</v>
      </c>
      <c r="C10" s="45"/>
      <c r="D10" s="48">
        <v>3100</v>
      </c>
      <c r="E10" s="48"/>
      <c r="F10" s="48">
        <v>282</v>
      </c>
      <c r="G10" s="11">
        <v>450</v>
      </c>
      <c r="H10" s="48"/>
      <c r="I10" s="11">
        <v>2368</v>
      </c>
      <c r="J10" s="105">
        <v>54</v>
      </c>
      <c r="K10" s="105">
        <v>1996</v>
      </c>
      <c r="L10" s="105">
        <v>9</v>
      </c>
      <c r="M10" s="48">
        <v>309</v>
      </c>
    </row>
    <row r="11" spans="1:13" ht="15.75" x14ac:dyDescent="0.25">
      <c r="A11" s="86">
        <v>5</v>
      </c>
      <c r="B11" s="124" t="s">
        <v>115</v>
      </c>
      <c r="C11" s="45"/>
      <c r="D11" s="48">
        <v>1079</v>
      </c>
      <c r="E11" s="48">
        <v>1</v>
      </c>
      <c r="F11" s="48">
        <v>2</v>
      </c>
      <c r="G11" s="11">
        <v>198</v>
      </c>
      <c r="H11" s="106"/>
      <c r="I11" s="11">
        <v>878</v>
      </c>
      <c r="J11" s="105">
        <v>63</v>
      </c>
      <c r="K11" s="105">
        <v>461</v>
      </c>
      <c r="L11" s="105">
        <v>256</v>
      </c>
      <c r="M11" s="48">
        <v>98</v>
      </c>
    </row>
    <row r="12" spans="1:13" ht="18" hidden="1" x14ac:dyDescent="0.25">
      <c r="A12" s="107">
        <v>6</v>
      </c>
      <c r="B12" s="131"/>
      <c r="C12" s="21"/>
      <c r="D12" s="21"/>
      <c r="E12" s="21"/>
      <c r="F12" s="21"/>
      <c r="G12" s="25"/>
      <c r="H12" s="21"/>
      <c r="I12" s="25"/>
      <c r="J12" s="21"/>
      <c r="K12" s="21"/>
      <c r="L12" s="21"/>
      <c r="M12" s="21"/>
    </row>
    <row r="13" spans="1:13" ht="18" hidden="1" x14ac:dyDescent="0.25">
      <c r="A13" s="107">
        <v>7</v>
      </c>
      <c r="B13" s="131"/>
      <c r="C13" s="21"/>
      <c r="D13" s="21"/>
      <c r="E13" s="21"/>
      <c r="F13" s="21"/>
      <c r="G13" s="25"/>
      <c r="H13" s="21"/>
      <c r="I13" s="25"/>
      <c r="J13" s="21"/>
      <c r="K13" s="21"/>
      <c r="L13" s="21"/>
      <c r="M13" s="21"/>
    </row>
    <row r="14" spans="1:13" ht="18" hidden="1" x14ac:dyDescent="0.25">
      <c r="A14" s="107">
        <v>8</v>
      </c>
      <c r="B14" s="131"/>
      <c r="C14" s="21"/>
      <c r="D14" s="21"/>
      <c r="E14" s="21"/>
      <c r="F14" s="21"/>
      <c r="G14" s="25"/>
      <c r="H14" s="21"/>
      <c r="I14" s="25"/>
      <c r="J14" s="21"/>
      <c r="K14" s="21"/>
      <c r="L14" s="21"/>
      <c r="M14" s="21"/>
    </row>
    <row r="15" spans="1:13" ht="18" hidden="1" x14ac:dyDescent="0.25">
      <c r="A15" s="107">
        <v>9</v>
      </c>
      <c r="B15" s="131"/>
      <c r="C15" s="21"/>
      <c r="D15" s="21"/>
      <c r="E15" s="21"/>
      <c r="F15" s="21"/>
      <c r="G15" s="25"/>
      <c r="H15" s="21"/>
      <c r="I15" s="25"/>
      <c r="J15" s="21"/>
      <c r="K15" s="21"/>
      <c r="L15" s="21"/>
      <c r="M15" s="21"/>
    </row>
    <row r="16" spans="1:13" ht="16.5" hidden="1" customHeight="1" x14ac:dyDescent="0.25">
      <c r="A16" s="107">
        <v>10</v>
      </c>
      <c r="B16" s="131"/>
      <c r="C16" s="21"/>
      <c r="D16" s="21"/>
      <c r="E16" s="21"/>
      <c r="F16" s="21"/>
      <c r="G16" s="25"/>
      <c r="H16" s="21"/>
      <c r="I16" s="25"/>
      <c r="J16" s="21"/>
      <c r="K16" s="21"/>
      <c r="L16" s="21"/>
      <c r="M16" s="21"/>
    </row>
    <row r="17" spans="1:13" ht="18" hidden="1" x14ac:dyDescent="0.25">
      <c r="A17" s="107">
        <v>11</v>
      </c>
      <c r="B17" s="131"/>
      <c r="C17" s="21"/>
      <c r="D17" s="21"/>
      <c r="E17" s="21"/>
      <c r="F17" s="21"/>
      <c r="G17" s="25"/>
      <c r="H17" s="21"/>
      <c r="I17" s="25"/>
      <c r="J17" s="21"/>
      <c r="K17" s="21"/>
      <c r="L17" s="21"/>
      <c r="M17" s="21"/>
    </row>
    <row r="18" spans="1:13" ht="18" hidden="1" x14ac:dyDescent="0.25">
      <c r="A18" s="107">
        <v>12</v>
      </c>
      <c r="B18" s="131"/>
      <c r="C18" s="21"/>
      <c r="D18" s="21"/>
      <c r="E18" s="21"/>
      <c r="F18" s="21"/>
      <c r="G18" s="25"/>
      <c r="H18" s="21"/>
      <c r="I18" s="25"/>
      <c r="J18" s="21"/>
      <c r="K18" s="21"/>
      <c r="L18" s="21"/>
      <c r="M18" s="21"/>
    </row>
    <row r="19" spans="1:13" ht="18" x14ac:dyDescent="0.25">
      <c r="A19" s="18"/>
      <c r="B19" s="132" t="s">
        <v>14</v>
      </c>
      <c r="C19" s="108"/>
      <c r="D19" s="108">
        <f t="shared" ref="D19:M19" si="0">SUM(D7:D18)</f>
        <v>10016</v>
      </c>
      <c r="E19" s="108">
        <f t="shared" si="0"/>
        <v>1</v>
      </c>
      <c r="F19" s="108">
        <f t="shared" si="0"/>
        <v>384</v>
      </c>
      <c r="G19" s="108">
        <f t="shared" si="0"/>
        <v>812</v>
      </c>
      <c r="H19" s="108"/>
      <c r="I19" s="108">
        <f t="shared" si="0"/>
        <v>8819</v>
      </c>
      <c r="J19" s="108">
        <f t="shared" si="0"/>
        <v>286</v>
      </c>
      <c r="K19" s="108">
        <f t="shared" si="0"/>
        <v>5682</v>
      </c>
      <c r="L19" s="108">
        <f t="shared" si="0"/>
        <v>1244</v>
      </c>
      <c r="M19" s="108">
        <f t="shared" si="0"/>
        <v>1607</v>
      </c>
    </row>
    <row r="20" spans="1:13" ht="18" x14ac:dyDescent="0.25">
      <c r="A20" s="19"/>
      <c r="B20" s="19"/>
      <c r="C20" s="19"/>
      <c r="D20" s="19"/>
      <c r="E20" s="19"/>
      <c r="F20" s="19"/>
      <c r="G20" s="23"/>
      <c r="H20" s="19"/>
      <c r="I20" s="23"/>
      <c r="J20" s="19"/>
      <c r="K20" s="19"/>
      <c r="L20" s="19"/>
      <c r="M20" s="19"/>
    </row>
    <row r="21" spans="1:13" ht="18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</sheetData>
  <mergeCells count="6">
    <mergeCell ref="B1:M1"/>
    <mergeCell ref="B2:M2"/>
    <mergeCell ref="B3:M3"/>
    <mergeCell ref="A4:M4"/>
    <mergeCell ref="A5:A6"/>
    <mergeCell ref="B5:B6"/>
  </mergeCells>
  <pageMargins left="0.7" right="0.7" top="0.75" bottom="0.75" header="0.3" footer="0.3"/>
  <pageSetup paperSize="9" scale="73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20"/>
  <sheetViews>
    <sheetView zoomScaleSheetLayoutView="84" workbookViewId="0">
      <selection activeCell="E22" sqref="E22"/>
    </sheetView>
  </sheetViews>
  <sheetFormatPr defaultRowHeight="14.25" x14ac:dyDescent="0.2"/>
  <cols>
    <col min="1" max="1" width="6" style="2" customWidth="1"/>
    <col min="2" max="2" width="27.42578125" style="3" customWidth="1"/>
    <col min="3" max="3" width="14.140625" style="2" customWidth="1"/>
    <col min="4" max="5" width="15" style="2" customWidth="1"/>
    <col min="6" max="6" width="11.28515625" style="2" customWidth="1"/>
    <col min="7" max="7" width="14.42578125" style="2" customWidth="1"/>
    <col min="8" max="8" width="16" style="2" customWidth="1"/>
    <col min="9" max="9" width="13.42578125" style="2" customWidth="1"/>
    <col min="10" max="10" width="12.28515625" style="2" customWidth="1"/>
    <col min="11" max="11" width="12.5703125" style="2" customWidth="1"/>
    <col min="12" max="12" width="15.42578125" style="2" customWidth="1"/>
    <col min="13" max="13" width="13.140625" style="2" customWidth="1"/>
    <col min="14" max="16384" width="9.140625" style="2"/>
  </cols>
  <sheetData>
    <row r="1" spans="1:13" ht="21.75" customHeight="1" x14ac:dyDescent="0.2">
      <c r="A1" s="14"/>
      <c r="B1" s="151" t="s">
        <v>0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29.25" customHeight="1" x14ac:dyDescent="0.2">
      <c r="A2" s="88"/>
      <c r="B2" s="152" t="s">
        <v>121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ht="23.25" customHeight="1" x14ac:dyDescent="0.2">
      <c r="A3" s="14"/>
      <c r="B3" s="153" t="s">
        <v>29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 ht="21.75" customHeight="1" x14ac:dyDescent="0.2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1:13" ht="81" customHeight="1" x14ac:dyDescent="0.2">
      <c r="A5" s="155" t="s">
        <v>2</v>
      </c>
      <c r="B5" s="178" t="s">
        <v>3</v>
      </c>
      <c r="C5" s="89" t="s">
        <v>4</v>
      </c>
      <c r="D5" s="12" t="s">
        <v>5</v>
      </c>
      <c r="E5" s="12" t="s">
        <v>24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</row>
    <row r="6" spans="1:13" ht="26.25" customHeight="1" x14ac:dyDescent="0.2">
      <c r="A6" s="156"/>
      <c r="B6" s="179"/>
      <c r="C6" s="78">
        <v>1</v>
      </c>
      <c r="D6" s="78">
        <v>2</v>
      </c>
      <c r="E6" s="78">
        <v>3</v>
      </c>
      <c r="F6" s="78">
        <v>4</v>
      </c>
      <c r="G6" s="78">
        <v>5</v>
      </c>
      <c r="H6" s="78">
        <v>6</v>
      </c>
      <c r="I6" s="78">
        <v>7</v>
      </c>
      <c r="J6" s="78">
        <v>8</v>
      </c>
      <c r="K6" s="78">
        <v>9</v>
      </c>
      <c r="L6" s="78">
        <v>10</v>
      </c>
      <c r="M6" s="78">
        <v>11</v>
      </c>
    </row>
    <row r="7" spans="1:13" ht="15.75" x14ac:dyDescent="0.25">
      <c r="A7" s="86">
        <v>1</v>
      </c>
      <c r="B7" s="133" t="s">
        <v>132</v>
      </c>
      <c r="C7" s="45"/>
      <c r="D7" s="48">
        <v>1176</v>
      </c>
      <c r="E7" s="48">
        <v>6</v>
      </c>
      <c r="F7" s="48">
        <v>42</v>
      </c>
      <c r="G7" s="11"/>
      <c r="H7" s="48"/>
      <c r="I7" s="11">
        <v>1128</v>
      </c>
      <c r="J7" s="105">
        <v>13</v>
      </c>
      <c r="K7" s="105">
        <v>495</v>
      </c>
      <c r="L7" s="105">
        <v>276</v>
      </c>
      <c r="M7" s="48">
        <v>344</v>
      </c>
    </row>
    <row r="8" spans="1:13" ht="15.75" x14ac:dyDescent="0.25">
      <c r="A8" s="86">
        <v>2</v>
      </c>
      <c r="B8" s="133" t="s">
        <v>133</v>
      </c>
      <c r="C8" s="45"/>
      <c r="D8" s="48">
        <v>855</v>
      </c>
      <c r="E8" s="48">
        <v>9</v>
      </c>
      <c r="F8" s="48">
        <v>3</v>
      </c>
      <c r="G8" s="11">
        <v>123</v>
      </c>
      <c r="H8" s="48"/>
      <c r="I8" s="11">
        <v>720</v>
      </c>
      <c r="J8" s="105">
        <v>17</v>
      </c>
      <c r="K8" s="105">
        <v>428</v>
      </c>
      <c r="L8" s="105">
        <v>135</v>
      </c>
      <c r="M8" s="48">
        <v>140</v>
      </c>
    </row>
    <row r="9" spans="1:13" ht="15.75" x14ac:dyDescent="0.25">
      <c r="A9" s="86">
        <v>3</v>
      </c>
      <c r="B9" s="133" t="s">
        <v>134</v>
      </c>
      <c r="C9" s="45"/>
      <c r="D9" s="48">
        <v>2068</v>
      </c>
      <c r="E9" s="48">
        <v>3</v>
      </c>
      <c r="F9" s="48">
        <v>7</v>
      </c>
      <c r="G9" s="11">
        <v>340</v>
      </c>
      <c r="H9" s="48"/>
      <c r="I9" s="11">
        <v>1718</v>
      </c>
      <c r="J9" s="105">
        <v>30</v>
      </c>
      <c r="K9" s="105">
        <v>616</v>
      </c>
      <c r="L9" s="105"/>
      <c r="M9" s="48">
        <v>1072</v>
      </c>
    </row>
    <row r="10" spans="1:13" ht="15.75" x14ac:dyDescent="0.25">
      <c r="A10" s="86">
        <v>4</v>
      </c>
      <c r="B10" s="133" t="s">
        <v>135</v>
      </c>
      <c r="C10" s="45"/>
      <c r="D10" s="48">
        <v>1146</v>
      </c>
      <c r="E10" s="48">
        <v>14</v>
      </c>
      <c r="F10" s="48">
        <v>3</v>
      </c>
      <c r="G10" s="11">
        <v>180</v>
      </c>
      <c r="H10" s="48">
        <v>117</v>
      </c>
      <c r="I10" s="11">
        <v>832</v>
      </c>
      <c r="J10" s="105">
        <v>21</v>
      </c>
      <c r="K10" s="105">
        <v>506</v>
      </c>
      <c r="L10" s="105">
        <v>215</v>
      </c>
      <c r="M10" s="48">
        <v>90</v>
      </c>
    </row>
    <row r="11" spans="1:13" ht="15.75" x14ac:dyDescent="0.25">
      <c r="A11" s="86">
        <v>5</v>
      </c>
      <c r="B11" s="133" t="s">
        <v>136</v>
      </c>
      <c r="C11" s="45"/>
      <c r="D11" s="48">
        <v>480</v>
      </c>
      <c r="E11" s="48">
        <v>1</v>
      </c>
      <c r="F11" s="48">
        <v>1</v>
      </c>
      <c r="G11" s="11">
        <v>114</v>
      </c>
      <c r="H11" s="48"/>
      <c r="I11" s="11">
        <v>364</v>
      </c>
      <c r="J11" s="105">
        <v>24</v>
      </c>
      <c r="K11" s="105">
        <v>129</v>
      </c>
      <c r="L11" s="105">
        <v>189</v>
      </c>
      <c r="M11" s="48">
        <v>22</v>
      </c>
    </row>
    <row r="12" spans="1:13" ht="15.75" x14ac:dyDescent="0.25">
      <c r="A12" s="86">
        <v>6</v>
      </c>
      <c r="B12" s="133" t="s">
        <v>137</v>
      </c>
      <c r="C12" s="45"/>
      <c r="D12" s="48">
        <v>3158</v>
      </c>
      <c r="E12" s="48">
        <v>8</v>
      </c>
      <c r="F12" s="48"/>
      <c r="G12" s="11"/>
      <c r="H12" s="48">
        <v>63</v>
      </c>
      <c r="I12" s="11">
        <v>3087</v>
      </c>
      <c r="J12" s="105">
        <v>18</v>
      </c>
      <c r="K12" s="105">
        <v>880</v>
      </c>
      <c r="L12" s="105">
        <v>589</v>
      </c>
      <c r="M12" s="48">
        <v>1600</v>
      </c>
    </row>
    <row r="13" spans="1:13" ht="15" hidden="1" x14ac:dyDescent="0.2">
      <c r="A13" s="9">
        <v>7</v>
      </c>
      <c r="B13" s="8"/>
      <c r="C13" s="15"/>
      <c r="D13" s="15"/>
      <c r="E13" s="15"/>
      <c r="F13" s="15"/>
      <c r="G13" s="16"/>
      <c r="H13" s="15"/>
      <c r="I13" s="16"/>
      <c r="J13" s="15"/>
      <c r="K13" s="15"/>
      <c r="L13" s="15"/>
      <c r="M13" s="15"/>
    </row>
    <row r="14" spans="1:13" ht="15" hidden="1" x14ac:dyDescent="0.2">
      <c r="A14" s="9">
        <v>8</v>
      </c>
      <c r="B14" s="8"/>
      <c r="C14" s="15"/>
      <c r="D14" s="15"/>
      <c r="E14" s="15"/>
      <c r="F14" s="15"/>
      <c r="G14" s="16"/>
      <c r="H14" s="15"/>
      <c r="I14" s="16"/>
      <c r="J14" s="15"/>
      <c r="K14" s="15"/>
      <c r="L14" s="15"/>
      <c r="M14" s="15"/>
    </row>
    <row r="15" spans="1:13" ht="15" hidden="1" x14ac:dyDescent="0.2">
      <c r="A15" s="9">
        <v>9</v>
      </c>
      <c r="B15" s="10"/>
      <c r="C15" s="17"/>
      <c r="D15" s="15"/>
      <c r="E15" s="15"/>
      <c r="F15" s="15"/>
      <c r="G15" s="16"/>
      <c r="H15" s="15"/>
      <c r="I15" s="16"/>
      <c r="J15" s="15"/>
      <c r="K15" s="15"/>
      <c r="L15" s="15"/>
      <c r="M15" s="15"/>
    </row>
    <row r="16" spans="1:13" ht="16.5" hidden="1" customHeight="1" x14ac:dyDescent="0.2">
      <c r="A16" s="9">
        <v>10</v>
      </c>
      <c r="B16" s="10"/>
      <c r="C16" s="17"/>
      <c r="D16" s="15"/>
      <c r="E16" s="15"/>
      <c r="F16" s="15"/>
      <c r="G16" s="16"/>
      <c r="H16" s="15"/>
      <c r="I16" s="16"/>
      <c r="J16" s="15"/>
      <c r="K16" s="15"/>
      <c r="L16" s="15"/>
      <c r="M16" s="15"/>
    </row>
    <row r="17" spans="1:13" ht="15" hidden="1" x14ac:dyDescent="0.2">
      <c r="A17" s="9">
        <v>11</v>
      </c>
      <c r="B17" s="10"/>
      <c r="C17" s="17"/>
      <c r="D17" s="15"/>
      <c r="E17" s="15"/>
      <c r="F17" s="15"/>
      <c r="G17" s="16"/>
      <c r="H17" s="15"/>
      <c r="I17" s="16"/>
      <c r="J17" s="15"/>
      <c r="K17" s="15"/>
      <c r="L17" s="15"/>
      <c r="M17" s="15"/>
    </row>
    <row r="18" spans="1:13" ht="15" hidden="1" x14ac:dyDescent="0.2">
      <c r="A18" s="9">
        <v>12</v>
      </c>
      <c r="B18" s="8"/>
      <c r="C18" s="15"/>
      <c r="D18" s="15"/>
      <c r="E18" s="15"/>
      <c r="F18" s="15"/>
      <c r="G18" s="16"/>
      <c r="H18" s="15"/>
      <c r="I18" s="16"/>
      <c r="J18" s="15"/>
      <c r="K18" s="15"/>
      <c r="L18" s="15"/>
      <c r="M18" s="15"/>
    </row>
    <row r="19" spans="1:13" ht="15.75" x14ac:dyDescent="0.25">
      <c r="A19" s="7"/>
      <c r="B19" s="120" t="s">
        <v>14</v>
      </c>
      <c r="C19" s="35">
        <f t="shared" ref="C19:M19" si="0">SUM(C7:C18)</f>
        <v>0</v>
      </c>
      <c r="D19" s="35">
        <f t="shared" si="0"/>
        <v>8883</v>
      </c>
      <c r="E19" s="35">
        <f t="shared" si="0"/>
        <v>41</v>
      </c>
      <c r="F19" s="35">
        <f t="shared" si="0"/>
        <v>56</v>
      </c>
      <c r="G19" s="35">
        <f t="shared" si="0"/>
        <v>757</v>
      </c>
      <c r="H19" s="35">
        <f t="shared" si="0"/>
        <v>180</v>
      </c>
      <c r="I19" s="35">
        <f t="shared" si="0"/>
        <v>7849</v>
      </c>
      <c r="J19" s="35">
        <f t="shared" si="0"/>
        <v>123</v>
      </c>
      <c r="K19" s="35">
        <f t="shared" si="0"/>
        <v>3054</v>
      </c>
      <c r="L19" s="35">
        <f t="shared" si="0"/>
        <v>1404</v>
      </c>
      <c r="M19" s="35">
        <f t="shared" si="0"/>
        <v>3268</v>
      </c>
    </row>
    <row r="20" spans="1:13" x14ac:dyDescent="0.2">
      <c r="G20" s="4"/>
      <c r="I20" s="4"/>
    </row>
  </sheetData>
  <mergeCells count="6">
    <mergeCell ref="B1:M1"/>
    <mergeCell ref="B2:M2"/>
    <mergeCell ref="B3:M3"/>
    <mergeCell ref="A4:M4"/>
    <mergeCell ref="A5:A6"/>
    <mergeCell ref="B5:B6"/>
  </mergeCells>
  <pageMargins left="0.7" right="0.7" top="0.75" bottom="0.75" header="0.3" footer="0.3"/>
  <pageSetup paperSize="9" scale="7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20"/>
  <sheetViews>
    <sheetView zoomScaleSheetLayoutView="100" workbookViewId="0">
      <selection activeCell="E29" sqref="E29"/>
    </sheetView>
  </sheetViews>
  <sheetFormatPr defaultRowHeight="14.25" x14ac:dyDescent="0.2"/>
  <cols>
    <col min="1" max="1" width="6" style="2" customWidth="1"/>
    <col min="2" max="2" width="23.5703125" style="3" customWidth="1"/>
    <col min="3" max="3" width="14.140625" style="2" customWidth="1"/>
    <col min="4" max="5" width="15" style="2" customWidth="1"/>
    <col min="6" max="6" width="11.28515625" style="2" customWidth="1"/>
    <col min="7" max="7" width="14.42578125" style="2" customWidth="1"/>
    <col min="8" max="8" width="16" style="2" customWidth="1"/>
    <col min="9" max="9" width="15.140625" style="2" customWidth="1"/>
    <col min="10" max="10" width="13.7109375" style="2" customWidth="1"/>
    <col min="11" max="11" width="12.5703125" style="2" customWidth="1"/>
    <col min="12" max="12" width="15.42578125" style="2" customWidth="1"/>
    <col min="13" max="13" width="13.140625" style="2" customWidth="1"/>
    <col min="14" max="16384" width="9.140625" style="2"/>
  </cols>
  <sheetData>
    <row r="1" spans="1:13" ht="21.75" customHeight="1" x14ac:dyDescent="0.2">
      <c r="A1" s="14"/>
      <c r="B1" s="151" t="s">
        <v>0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29.25" customHeight="1" x14ac:dyDescent="0.2">
      <c r="A2" s="88"/>
      <c r="B2" s="152" t="s">
        <v>120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ht="23.25" customHeight="1" x14ac:dyDescent="0.2">
      <c r="A3" s="14"/>
      <c r="B3" s="153" t="s">
        <v>29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 ht="21.75" customHeight="1" x14ac:dyDescent="0.2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1:13" ht="81" customHeight="1" x14ac:dyDescent="0.2">
      <c r="A5" s="155" t="s">
        <v>2</v>
      </c>
      <c r="B5" s="178" t="s">
        <v>3</v>
      </c>
      <c r="C5" s="89" t="s">
        <v>4</v>
      </c>
      <c r="D5" s="12" t="s">
        <v>5</v>
      </c>
      <c r="E5" s="12" t="s">
        <v>24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</row>
    <row r="6" spans="1:13" ht="26.25" customHeight="1" x14ac:dyDescent="0.2">
      <c r="A6" s="156"/>
      <c r="B6" s="179"/>
      <c r="C6" s="78">
        <v>1</v>
      </c>
      <c r="D6" s="78">
        <v>2</v>
      </c>
      <c r="E6" s="78">
        <v>3</v>
      </c>
      <c r="F6" s="78">
        <v>4</v>
      </c>
      <c r="G6" s="78">
        <v>5</v>
      </c>
      <c r="H6" s="78">
        <v>6</v>
      </c>
      <c r="I6" s="78">
        <v>7</v>
      </c>
      <c r="J6" s="78">
        <v>8</v>
      </c>
      <c r="K6" s="78">
        <v>9</v>
      </c>
      <c r="L6" s="78">
        <v>10</v>
      </c>
      <c r="M6" s="78">
        <v>11</v>
      </c>
    </row>
    <row r="7" spans="1:13" ht="15.75" x14ac:dyDescent="0.2">
      <c r="A7" s="86">
        <v>1</v>
      </c>
      <c r="B7" s="124" t="s">
        <v>116</v>
      </c>
      <c r="C7" s="11"/>
      <c r="D7" s="11">
        <v>1297</v>
      </c>
      <c r="E7" s="11">
        <v>3</v>
      </c>
      <c r="F7" s="11">
        <v>180</v>
      </c>
      <c r="G7" s="11">
        <v>191</v>
      </c>
      <c r="H7" s="11">
        <v>0</v>
      </c>
      <c r="I7" s="11">
        <v>923</v>
      </c>
      <c r="J7" s="104">
        <v>10</v>
      </c>
      <c r="K7" s="104">
        <v>647</v>
      </c>
      <c r="L7" s="104">
        <v>159</v>
      </c>
      <c r="M7" s="11">
        <v>107</v>
      </c>
    </row>
    <row r="8" spans="1:13" ht="15.75" x14ac:dyDescent="0.2">
      <c r="A8" s="86">
        <v>2</v>
      </c>
      <c r="B8" s="124" t="s">
        <v>117</v>
      </c>
      <c r="C8" s="11"/>
      <c r="D8" s="11">
        <v>1010</v>
      </c>
      <c r="E8" s="11">
        <v>1</v>
      </c>
      <c r="F8" s="11">
        <v>45</v>
      </c>
      <c r="G8" s="11">
        <v>95</v>
      </c>
      <c r="H8" s="11">
        <v>0</v>
      </c>
      <c r="I8" s="11">
        <v>869</v>
      </c>
      <c r="J8" s="104">
        <v>27</v>
      </c>
      <c r="K8" s="104">
        <v>461</v>
      </c>
      <c r="L8" s="104">
        <v>229</v>
      </c>
      <c r="M8" s="11">
        <v>152</v>
      </c>
    </row>
    <row r="9" spans="1:13" ht="15.75" x14ac:dyDescent="0.2">
      <c r="A9" s="86">
        <v>3</v>
      </c>
      <c r="B9" s="124" t="s">
        <v>118</v>
      </c>
      <c r="C9" s="11"/>
      <c r="D9" s="11">
        <v>1454</v>
      </c>
      <c r="E9" s="11">
        <v>6</v>
      </c>
      <c r="F9" s="11">
        <v>150</v>
      </c>
      <c r="G9" s="11">
        <v>224</v>
      </c>
      <c r="H9" s="11">
        <v>0</v>
      </c>
      <c r="I9" s="11">
        <v>1074</v>
      </c>
      <c r="J9" s="104">
        <v>20</v>
      </c>
      <c r="K9" s="104">
        <v>746</v>
      </c>
      <c r="L9" s="104">
        <v>185</v>
      </c>
      <c r="M9" s="11">
        <v>123</v>
      </c>
    </row>
    <row r="10" spans="1:13" ht="15.75" x14ac:dyDescent="0.2">
      <c r="A10" s="86">
        <v>4</v>
      </c>
      <c r="B10" s="124" t="s">
        <v>119</v>
      </c>
      <c r="C10" s="11"/>
      <c r="D10" s="11">
        <v>313</v>
      </c>
      <c r="E10" s="11">
        <v>2</v>
      </c>
      <c r="F10" s="11">
        <v>44</v>
      </c>
      <c r="G10" s="11">
        <v>50</v>
      </c>
      <c r="H10" s="11">
        <v>0</v>
      </c>
      <c r="I10" s="11">
        <v>217</v>
      </c>
      <c r="J10" s="104">
        <v>2</v>
      </c>
      <c r="K10" s="104">
        <v>114</v>
      </c>
      <c r="L10" s="104">
        <v>56</v>
      </c>
      <c r="M10" s="11">
        <v>45</v>
      </c>
    </row>
    <row r="11" spans="1:13" ht="15" hidden="1" x14ac:dyDescent="0.2">
      <c r="A11" s="9">
        <v>5</v>
      </c>
      <c r="B11" s="10"/>
      <c r="C11" s="15"/>
      <c r="D11" s="15"/>
      <c r="E11" s="15"/>
      <c r="F11" s="15"/>
      <c r="G11" s="16"/>
      <c r="H11" s="15"/>
      <c r="I11" s="16"/>
      <c r="J11" s="15"/>
      <c r="K11" s="15"/>
      <c r="L11" s="15"/>
      <c r="M11" s="15"/>
    </row>
    <row r="12" spans="1:13" ht="15" hidden="1" x14ac:dyDescent="0.2">
      <c r="A12" s="9">
        <v>6</v>
      </c>
      <c r="B12" s="10"/>
      <c r="C12" s="15"/>
      <c r="D12" s="15"/>
      <c r="E12" s="15"/>
      <c r="F12" s="15"/>
      <c r="G12" s="16"/>
      <c r="H12" s="15"/>
      <c r="I12" s="16"/>
      <c r="J12" s="15"/>
      <c r="K12" s="15"/>
      <c r="L12" s="15"/>
      <c r="M12" s="15"/>
    </row>
    <row r="13" spans="1:13" ht="15" hidden="1" x14ac:dyDescent="0.2">
      <c r="A13" s="9">
        <v>7</v>
      </c>
      <c r="B13" s="10"/>
      <c r="C13" s="15"/>
      <c r="D13" s="15"/>
      <c r="E13" s="15"/>
      <c r="F13" s="15"/>
      <c r="G13" s="16"/>
      <c r="H13" s="15"/>
      <c r="I13" s="16"/>
      <c r="J13" s="15"/>
      <c r="K13" s="15"/>
      <c r="L13" s="15"/>
      <c r="M13" s="15"/>
    </row>
    <row r="14" spans="1:13" ht="15" hidden="1" x14ac:dyDescent="0.2">
      <c r="A14" s="9">
        <v>8</v>
      </c>
      <c r="B14" s="10"/>
      <c r="C14" s="15"/>
      <c r="D14" s="15"/>
      <c r="E14" s="15"/>
      <c r="F14" s="15"/>
      <c r="G14" s="16"/>
      <c r="H14" s="15"/>
      <c r="I14" s="16"/>
      <c r="J14" s="15"/>
      <c r="K14" s="15"/>
      <c r="L14" s="15"/>
      <c r="M14" s="15"/>
    </row>
    <row r="15" spans="1:13" ht="15" hidden="1" x14ac:dyDescent="0.2">
      <c r="A15" s="9">
        <v>9</v>
      </c>
      <c r="B15" s="10"/>
      <c r="C15" s="15"/>
      <c r="D15" s="15"/>
      <c r="E15" s="15"/>
      <c r="F15" s="15"/>
      <c r="G15" s="16"/>
      <c r="H15" s="15"/>
      <c r="I15" s="16"/>
      <c r="J15" s="15"/>
      <c r="K15" s="15"/>
      <c r="L15" s="15"/>
      <c r="M15" s="15"/>
    </row>
    <row r="16" spans="1:13" ht="16.5" hidden="1" customHeight="1" x14ac:dyDescent="0.2">
      <c r="A16" s="9">
        <v>10</v>
      </c>
      <c r="B16" s="10"/>
      <c r="C16" s="15"/>
      <c r="D16" s="15"/>
      <c r="E16" s="15"/>
      <c r="F16" s="15"/>
      <c r="G16" s="16"/>
      <c r="H16" s="15"/>
      <c r="I16" s="16"/>
      <c r="J16" s="15"/>
      <c r="K16" s="15"/>
      <c r="L16" s="15"/>
      <c r="M16" s="15"/>
    </row>
    <row r="17" spans="1:13" ht="15" hidden="1" x14ac:dyDescent="0.2">
      <c r="A17" s="9">
        <v>11</v>
      </c>
      <c r="B17" s="10"/>
      <c r="C17" s="15"/>
      <c r="D17" s="15"/>
      <c r="E17" s="15"/>
      <c r="F17" s="15"/>
      <c r="G17" s="16"/>
      <c r="H17" s="15"/>
      <c r="I17" s="16"/>
      <c r="J17" s="15"/>
      <c r="K17" s="15"/>
      <c r="L17" s="15"/>
      <c r="M17" s="15"/>
    </row>
    <row r="18" spans="1:13" ht="15" hidden="1" x14ac:dyDescent="0.2">
      <c r="A18" s="9">
        <v>12</v>
      </c>
      <c r="B18" s="8"/>
      <c r="C18" s="15"/>
      <c r="D18" s="15"/>
      <c r="E18" s="15"/>
      <c r="F18" s="15"/>
      <c r="G18" s="16"/>
      <c r="H18" s="15"/>
      <c r="I18" s="16"/>
      <c r="J18" s="15"/>
      <c r="K18" s="15"/>
      <c r="L18" s="15"/>
      <c r="M18" s="15"/>
    </row>
    <row r="19" spans="1:13" ht="15.75" x14ac:dyDescent="0.25">
      <c r="A19" s="7"/>
      <c r="B19" s="127" t="s">
        <v>14</v>
      </c>
      <c r="C19" s="35">
        <f t="shared" ref="C19:M19" si="0">SUM(C7:C18)</f>
        <v>0</v>
      </c>
      <c r="D19" s="35">
        <f t="shared" si="0"/>
        <v>4074</v>
      </c>
      <c r="E19" s="35">
        <f t="shared" si="0"/>
        <v>12</v>
      </c>
      <c r="F19" s="35">
        <f t="shared" si="0"/>
        <v>419</v>
      </c>
      <c r="G19" s="35">
        <f t="shared" si="0"/>
        <v>560</v>
      </c>
      <c r="H19" s="35">
        <f t="shared" si="0"/>
        <v>0</v>
      </c>
      <c r="I19" s="35">
        <f t="shared" si="0"/>
        <v>3083</v>
      </c>
      <c r="J19" s="35">
        <f t="shared" si="0"/>
        <v>59</v>
      </c>
      <c r="K19" s="35">
        <f t="shared" si="0"/>
        <v>1968</v>
      </c>
      <c r="L19" s="35">
        <f t="shared" si="0"/>
        <v>629</v>
      </c>
      <c r="M19" s="35">
        <f t="shared" si="0"/>
        <v>427</v>
      </c>
    </row>
    <row r="20" spans="1:13" x14ac:dyDescent="0.2">
      <c r="G20" s="4"/>
      <c r="I20" s="4"/>
    </row>
  </sheetData>
  <mergeCells count="6">
    <mergeCell ref="B1:M1"/>
    <mergeCell ref="B2:M2"/>
    <mergeCell ref="B3:M3"/>
    <mergeCell ref="A4:M4"/>
    <mergeCell ref="A5:A6"/>
    <mergeCell ref="B5:B6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A7" workbookViewId="0">
      <selection activeCell="B12" sqref="B12"/>
    </sheetView>
  </sheetViews>
  <sheetFormatPr defaultRowHeight="15" x14ac:dyDescent="0.25"/>
  <cols>
    <col min="1" max="1" width="4.42578125" style="66" customWidth="1"/>
    <col min="2" max="2" width="22.42578125" style="66" customWidth="1"/>
    <col min="3" max="3" width="12.140625" style="66" customWidth="1"/>
    <col min="4" max="4" width="13" style="66" customWidth="1"/>
    <col min="5" max="5" width="9.42578125" style="66" customWidth="1"/>
    <col min="6" max="6" width="9.7109375" style="66" customWidth="1"/>
    <col min="7" max="7" width="11.7109375" style="66" customWidth="1"/>
    <col min="8" max="8" width="10.5703125" style="66" customWidth="1"/>
    <col min="9" max="9" width="16.140625" style="66" customWidth="1"/>
    <col min="10" max="10" width="14.140625" style="66" customWidth="1"/>
    <col min="11" max="11" width="12.42578125" style="66" customWidth="1"/>
    <col min="12" max="12" width="11.28515625" style="66" customWidth="1"/>
    <col min="13" max="13" width="13" style="66" customWidth="1"/>
    <col min="14" max="14" width="19.5703125" style="66" customWidth="1"/>
    <col min="15" max="15" width="24.28515625" style="66" customWidth="1"/>
    <col min="16" max="16384" width="9.140625" style="66"/>
  </cols>
  <sheetData>
    <row r="1" spans="1:15" ht="15.75" customHeight="1" x14ac:dyDescent="0.25">
      <c r="A1" s="27"/>
      <c r="B1" s="140" t="s">
        <v>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5" ht="15.75" customHeight="1" x14ac:dyDescent="0.25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5" ht="36" customHeight="1" x14ac:dyDescent="0.25">
      <c r="A3" s="92"/>
      <c r="B3" s="142" t="s">
        <v>70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5" ht="25.5" customHeight="1" x14ac:dyDescent="0.25">
      <c r="A4" s="27"/>
      <c r="B4" s="144" t="s">
        <v>68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5" ht="25.5" customHeight="1" x14ac:dyDescent="0.25">
      <c r="A5" s="145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</row>
    <row r="6" spans="1:15" ht="97.5" customHeight="1" x14ac:dyDescent="0.25">
      <c r="A6" s="138" t="s">
        <v>2</v>
      </c>
      <c r="B6" s="138" t="s">
        <v>3</v>
      </c>
      <c r="C6" s="87" t="s">
        <v>4</v>
      </c>
      <c r="D6" s="28" t="s">
        <v>5</v>
      </c>
      <c r="E6" s="28" t="s">
        <v>124</v>
      </c>
      <c r="F6" s="28" t="s">
        <v>6</v>
      </c>
      <c r="G6" s="28" t="s">
        <v>7</v>
      </c>
      <c r="H6" s="28" t="s">
        <v>8</v>
      </c>
      <c r="I6" s="28" t="s">
        <v>9</v>
      </c>
      <c r="J6" s="28" t="s">
        <v>10</v>
      </c>
      <c r="K6" s="28" t="s">
        <v>11</v>
      </c>
      <c r="L6" s="28" t="s">
        <v>12</v>
      </c>
      <c r="M6" s="28" t="s">
        <v>13</v>
      </c>
    </row>
    <row r="7" spans="1:15" ht="23.25" customHeight="1" x14ac:dyDescent="0.25">
      <c r="A7" s="139"/>
      <c r="B7" s="139"/>
      <c r="C7" s="30">
        <v>1</v>
      </c>
      <c r="D7" s="30">
        <v>2</v>
      </c>
      <c r="E7" s="30">
        <v>3</v>
      </c>
      <c r="F7" s="30">
        <v>4</v>
      </c>
      <c r="G7" s="30">
        <v>5</v>
      </c>
      <c r="H7" s="30">
        <v>6</v>
      </c>
      <c r="I7" s="30">
        <v>7</v>
      </c>
      <c r="J7" s="30">
        <v>8</v>
      </c>
      <c r="K7" s="30">
        <v>9</v>
      </c>
      <c r="L7" s="30">
        <v>10</v>
      </c>
      <c r="M7" s="30">
        <v>11</v>
      </c>
    </row>
    <row r="8" spans="1:15" ht="54" customHeight="1" x14ac:dyDescent="0.25">
      <c r="A8" s="20">
        <v>1</v>
      </c>
      <c r="B8" s="38" t="s">
        <v>125</v>
      </c>
      <c r="C8" s="20">
        <v>73</v>
      </c>
      <c r="D8" s="20">
        <v>945</v>
      </c>
      <c r="E8" s="20">
        <v>0</v>
      </c>
      <c r="F8" s="20">
        <v>128</v>
      </c>
      <c r="G8" s="20">
        <v>210</v>
      </c>
      <c r="H8" s="20">
        <v>63</v>
      </c>
      <c r="I8" s="20">
        <v>617</v>
      </c>
      <c r="J8" s="20">
        <v>13</v>
      </c>
      <c r="K8" s="20">
        <v>154</v>
      </c>
      <c r="L8" s="20">
        <v>333</v>
      </c>
      <c r="M8" s="20">
        <v>117</v>
      </c>
    </row>
    <row r="9" spans="1:15" ht="41.25" customHeight="1" x14ac:dyDescent="0.25">
      <c r="A9" s="20">
        <v>2</v>
      </c>
      <c r="B9" s="39" t="s">
        <v>126</v>
      </c>
      <c r="C9" s="20">
        <v>0</v>
      </c>
      <c r="D9" s="20">
        <v>1042</v>
      </c>
      <c r="E9" s="20">
        <v>0</v>
      </c>
      <c r="F9" s="20">
        <v>333</v>
      </c>
      <c r="G9" s="20">
        <v>161</v>
      </c>
      <c r="H9" s="20">
        <v>26</v>
      </c>
      <c r="I9" s="20">
        <v>522</v>
      </c>
      <c r="J9" s="20">
        <v>6</v>
      </c>
      <c r="K9" s="20">
        <v>206</v>
      </c>
      <c r="L9" s="20">
        <v>295</v>
      </c>
      <c r="M9" s="20">
        <v>15</v>
      </c>
      <c r="N9" s="147"/>
      <c r="O9" s="148"/>
    </row>
    <row r="10" spans="1:15" ht="43.5" customHeight="1" x14ac:dyDescent="0.25">
      <c r="A10" s="20">
        <v>3</v>
      </c>
      <c r="B10" s="39" t="s">
        <v>127</v>
      </c>
      <c r="C10" s="20">
        <v>20</v>
      </c>
      <c r="D10" s="20">
        <v>970</v>
      </c>
      <c r="E10" s="20">
        <v>1</v>
      </c>
      <c r="F10" s="20">
        <v>264</v>
      </c>
      <c r="G10" s="20">
        <v>318</v>
      </c>
      <c r="H10" s="20">
        <v>57</v>
      </c>
      <c r="I10" s="20">
        <v>350</v>
      </c>
      <c r="J10" s="20">
        <v>4</v>
      </c>
      <c r="K10" s="20">
        <v>46</v>
      </c>
      <c r="L10" s="20">
        <v>58</v>
      </c>
      <c r="M10" s="20">
        <v>242</v>
      </c>
      <c r="N10" s="147"/>
      <c r="O10" s="148"/>
    </row>
    <row r="11" spans="1:15" ht="42.75" customHeight="1" x14ac:dyDescent="0.25">
      <c r="A11" s="20">
        <v>4</v>
      </c>
      <c r="B11" s="38" t="s">
        <v>128</v>
      </c>
      <c r="C11" s="20">
        <v>54</v>
      </c>
      <c r="D11" s="20">
        <v>931</v>
      </c>
      <c r="E11" s="20">
        <v>0</v>
      </c>
      <c r="F11" s="20">
        <v>39</v>
      </c>
      <c r="G11" s="20">
        <v>2</v>
      </c>
      <c r="H11" s="20">
        <v>55</v>
      </c>
      <c r="I11" s="20">
        <v>889</v>
      </c>
      <c r="J11" s="20">
        <v>13</v>
      </c>
      <c r="K11" s="20">
        <v>286</v>
      </c>
      <c r="L11" s="20">
        <v>450</v>
      </c>
      <c r="M11" s="20">
        <v>140</v>
      </c>
      <c r="N11" s="113"/>
    </row>
    <row r="12" spans="1:15" ht="48" customHeight="1" x14ac:dyDescent="0.25">
      <c r="A12" s="20">
        <v>5</v>
      </c>
      <c r="B12" s="26" t="s">
        <v>129</v>
      </c>
      <c r="C12" s="20">
        <v>46</v>
      </c>
      <c r="D12" s="20">
        <v>855</v>
      </c>
      <c r="E12" s="20">
        <v>2</v>
      </c>
      <c r="F12" s="20">
        <v>452</v>
      </c>
      <c r="G12" s="20">
        <v>106</v>
      </c>
      <c r="H12" s="20">
        <v>0</v>
      </c>
      <c r="I12" s="20">
        <v>341</v>
      </c>
      <c r="J12" s="20">
        <v>8</v>
      </c>
      <c r="K12" s="20">
        <v>94</v>
      </c>
      <c r="L12" s="20">
        <v>197</v>
      </c>
      <c r="M12" s="20">
        <v>42</v>
      </c>
      <c r="N12" s="147"/>
      <c r="O12" s="148"/>
    </row>
    <row r="13" spans="1:15" ht="21" hidden="1" customHeight="1" x14ac:dyDescent="0.25">
      <c r="A13" s="40"/>
      <c r="B13" s="41"/>
      <c r="C13" s="42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5" ht="21" hidden="1" customHeight="1" x14ac:dyDescent="0.25">
      <c r="A14" s="40"/>
      <c r="B14" s="41"/>
      <c r="C14" s="42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5" ht="21" hidden="1" customHeight="1" x14ac:dyDescent="0.25">
      <c r="A15" s="40"/>
      <c r="B15" s="41"/>
      <c r="C15" s="42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5" ht="21" hidden="1" customHeight="1" x14ac:dyDescent="0.25">
      <c r="A16" s="40"/>
      <c r="B16" s="41"/>
      <c r="C16" s="42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ht="21" hidden="1" customHeight="1" x14ac:dyDescent="0.25">
      <c r="A17" s="40"/>
      <c r="B17" s="41"/>
      <c r="C17" s="42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ht="22.5" hidden="1" customHeight="1" x14ac:dyDescent="0.25">
      <c r="A18" s="40"/>
      <c r="B18" s="43"/>
      <c r="C18" s="44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 ht="25.5" customHeight="1" x14ac:dyDescent="0.25">
      <c r="A19" s="29"/>
      <c r="B19" s="35" t="s">
        <v>14</v>
      </c>
      <c r="C19" s="20">
        <f t="shared" ref="C19:M19" si="0">SUM(C8:C18)</f>
        <v>193</v>
      </c>
      <c r="D19" s="20">
        <f t="shared" si="0"/>
        <v>4743</v>
      </c>
      <c r="E19" s="20">
        <f t="shared" si="0"/>
        <v>3</v>
      </c>
      <c r="F19" s="20">
        <f t="shared" si="0"/>
        <v>1216</v>
      </c>
      <c r="G19" s="20">
        <f t="shared" si="0"/>
        <v>797</v>
      </c>
      <c r="H19" s="20">
        <f t="shared" si="0"/>
        <v>201</v>
      </c>
      <c r="I19" s="20">
        <f t="shared" si="0"/>
        <v>2719</v>
      </c>
      <c r="J19" s="20">
        <f t="shared" si="0"/>
        <v>44</v>
      </c>
      <c r="K19" s="20">
        <f t="shared" si="0"/>
        <v>786</v>
      </c>
      <c r="L19" s="20">
        <f t="shared" si="0"/>
        <v>1333</v>
      </c>
      <c r="M19" s="20">
        <f t="shared" si="0"/>
        <v>556</v>
      </c>
    </row>
    <row r="20" spans="1:13" x14ac:dyDescent="0.25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</row>
    <row r="21" spans="1:13" x14ac:dyDescent="0.25">
      <c r="D21" s="98"/>
      <c r="F21" s="98"/>
      <c r="G21" s="98"/>
      <c r="I21" s="98"/>
      <c r="J21" s="98"/>
      <c r="K21" s="98"/>
      <c r="L21" s="98"/>
    </row>
    <row r="24" spans="1:13" ht="15.75" x14ac:dyDescent="0.25">
      <c r="B24" s="99"/>
      <c r="C24" s="100"/>
      <c r="D24" s="100"/>
      <c r="E24" s="100"/>
      <c r="F24" s="100"/>
      <c r="G24" s="100"/>
      <c r="H24" s="101"/>
      <c r="I24" s="100"/>
      <c r="J24" s="100"/>
      <c r="K24" s="100"/>
      <c r="L24" s="100"/>
      <c r="M24" s="100"/>
    </row>
    <row r="25" spans="1:13" ht="15.75" x14ac:dyDescent="0.25">
      <c r="B25" s="102"/>
      <c r="C25" s="100"/>
      <c r="D25" s="100"/>
      <c r="E25" s="100"/>
      <c r="F25" s="100"/>
      <c r="G25" s="100"/>
      <c r="H25" s="101"/>
      <c r="I25" s="100"/>
      <c r="J25" s="101"/>
      <c r="K25" s="101"/>
      <c r="L25" s="67"/>
      <c r="M25" s="67"/>
    </row>
    <row r="26" spans="1:13" ht="15.75" x14ac:dyDescent="0.25">
      <c r="B26" s="99"/>
      <c r="C26" s="100"/>
      <c r="D26" s="100"/>
      <c r="E26" s="100"/>
      <c r="F26" s="100"/>
      <c r="G26" s="103"/>
      <c r="H26" s="101"/>
      <c r="I26" s="100"/>
      <c r="J26" s="101"/>
      <c r="K26" s="101"/>
      <c r="L26" s="67"/>
      <c r="M26" s="67"/>
    </row>
    <row r="27" spans="1:13" ht="15.75" x14ac:dyDescent="0.25">
      <c r="B27" s="114"/>
      <c r="C27" s="115"/>
      <c r="D27" s="100"/>
      <c r="E27" s="100"/>
      <c r="F27" s="100"/>
      <c r="G27" s="103"/>
      <c r="H27" s="100"/>
      <c r="I27" s="100"/>
      <c r="J27" s="67"/>
      <c r="K27" s="67"/>
      <c r="L27" s="67"/>
      <c r="M27" s="67"/>
    </row>
    <row r="28" spans="1:13" ht="15.75" x14ac:dyDescent="0.25">
      <c r="B28" s="1"/>
      <c r="C28" s="115"/>
      <c r="D28" s="100"/>
      <c r="E28" s="100"/>
      <c r="F28" s="100"/>
      <c r="G28" s="103"/>
      <c r="H28" s="100"/>
      <c r="I28" s="100"/>
      <c r="J28" s="67"/>
      <c r="K28" s="67"/>
      <c r="L28" s="67"/>
      <c r="M28" s="67"/>
    </row>
  </sheetData>
  <mergeCells count="10">
    <mergeCell ref="N9:O9"/>
    <mergeCell ref="N10:O10"/>
    <mergeCell ref="N12:O12"/>
    <mergeCell ref="B1:M1"/>
    <mergeCell ref="A2:M2"/>
    <mergeCell ref="B3:M3"/>
    <mergeCell ref="B4:M4"/>
    <mergeCell ref="A5:M5"/>
    <mergeCell ref="A6:A7"/>
    <mergeCell ref="B6:B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20"/>
  <sheetViews>
    <sheetView zoomScaleSheetLayoutView="100" workbookViewId="0">
      <selection activeCell="B19" sqref="B19"/>
    </sheetView>
  </sheetViews>
  <sheetFormatPr defaultRowHeight="14.25" x14ac:dyDescent="0.2"/>
  <cols>
    <col min="1" max="1" width="6" style="2" customWidth="1"/>
    <col min="2" max="2" width="19.7109375" style="2" customWidth="1"/>
    <col min="3" max="3" width="14.140625" style="2" customWidth="1"/>
    <col min="4" max="5" width="15" style="2" customWidth="1"/>
    <col min="6" max="6" width="11.28515625" style="2" customWidth="1"/>
    <col min="7" max="7" width="14.42578125" style="2" customWidth="1"/>
    <col min="8" max="8" width="16" style="2" customWidth="1"/>
    <col min="9" max="9" width="13.42578125" style="2" customWidth="1"/>
    <col min="10" max="10" width="12.28515625" style="2" customWidth="1"/>
    <col min="11" max="11" width="12.5703125" style="2" customWidth="1"/>
    <col min="12" max="12" width="15.42578125" style="2" customWidth="1"/>
    <col min="13" max="13" width="13.140625" style="2" customWidth="1"/>
    <col min="14" max="17" width="9.140625" style="2" hidden="1" customWidth="1"/>
    <col min="18" max="16384" width="9.140625" style="2"/>
  </cols>
  <sheetData>
    <row r="1" spans="1:17" ht="21.75" customHeight="1" x14ac:dyDescent="0.2">
      <c r="A1" s="14"/>
      <c r="B1" s="151" t="s">
        <v>0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7" ht="29.25" customHeight="1" x14ac:dyDescent="0.2">
      <c r="A2" s="88"/>
      <c r="B2" s="152" t="s">
        <v>72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7" ht="23.25" customHeight="1" x14ac:dyDescent="0.2">
      <c r="A3" s="14"/>
      <c r="B3" s="153" t="s">
        <v>71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7" ht="21.75" customHeight="1" x14ac:dyDescent="0.2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1:17" ht="81" customHeight="1" x14ac:dyDescent="0.2">
      <c r="A5" s="155" t="s">
        <v>2</v>
      </c>
      <c r="B5" s="155" t="s">
        <v>3</v>
      </c>
      <c r="C5" s="89" t="s">
        <v>4</v>
      </c>
      <c r="D5" s="12" t="s">
        <v>5</v>
      </c>
      <c r="E5" s="12" t="s">
        <v>124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</row>
    <row r="6" spans="1:17" ht="26.25" customHeight="1" x14ac:dyDescent="0.2">
      <c r="A6" s="156"/>
      <c r="B6" s="156"/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0">
        <v>7</v>
      </c>
      <c r="J6" s="30">
        <v>8</v>
      </c>
      <c r="K6" s="30">
        <v>9</v>
      </c>
      <c r="L6" s="30">
        <v>10</v>
      </c>
      <c r="M6" s="30">
        <v>11</v>
      </c>
      <c r="N6" s="149" t="s">
        <v>28</v>
      </c>
      <c r="O6" s="150"/>
      <c r="P6" s="149" t="s">
        <v>27</v>
      </c>
      <c r="Q6" s="150"/>
    </row>
    <row r="7" spans="1:17" ht="15.75" x14ac:dyDescent="0.25">
      <c r="A7" s="86">
        <v>1</v>
      </c>
      <c r="B7" s="45" t="s">
        <v>58</v>
      </c>
      <c r="C7" s="48">
        <v>0</v>
      </c>
      <c r="D7" s="48">
        <v>1652</v>
      </c>
      <c r="E7" s="48">
        <v>1</v>
      </c>
      <c r="F7" s="48">
        <v>8</v>
      </c>
      <c r="G7" s="48"/>
      <c r="H7" s="48"/>
      <c r="I7" s="48">
        <v>1643</v>
      </c>
      <c r="J7" s="48">
        <v>27</v>
      </c>
      <c r="K7" s="48">
        <v>372</v>
      </c>
      <c r="L7" s="48">
        <v>869</v>
      </c>
      <c r="M7" s="48">
        <v>375</v>
      </c>
      <c r="N7" s="5">
        <f t="shared" ref="N7:N19" si="0">C7+D7</f>
        <v>1652</v>
      </c>
      <c r="O7" s="5">
        <f t="shared" ref="O7:O19" si="1">E7+F7+G7+H7+I7</f>
        <v>1652</v>
      </c>
      <c r="P7" s="5">
        <f t="shared" ref="P7:P19" si="2">I7</f>
        <v>1643</v>
      </c>
      <c r="Q7" s="5">
        <f t="shared" ref="Q7:Q19" si="3">J7+K7+L7+M7</f>
        <v>1643</v>
      </c>
    </row>
    <row r="8" spans="1:17" ht="15.75" x14ac:dyDescent="0.25">
      <c r="A8" s="86">
        <v>2</v>
      </c>
      <c r="B8" s="45" t="s">
        <v>57</v>
      </c>
      <c r="C8" s="48">
        <v>0</v>
      </c>
      <c r="D8" s="48">
        <v>1447</v>
      </c>
      <c r="E8" s="48">
        <v>2</v>
      </c>
      <c r="F8" s="48">
        <v>461</v>
      </c>
      <c r="G8" s="48">
        <v>12</v>
      </c>
      <c r="H8" s="48">
        <v>15</v>
      </c>
      <c r="I8" s="48">
        <v>957</v>
      </c>
      <c r="J8" s="48">
        <v>25</v>
      </c>
      <c r="K8" s="48">
        <v>300</v>
      </c>
      <c r="L8" s="48">
        <v>458</v>
      </c>
      <c r="M8" s="48">
        <v>174</v>
      </c>
      <c r="N8" s="5">
        <f t="shared" si="0"/>
        <v>1447</v>
      </c>
      <c r="O8" s="5">
        <f t="shared" si="1"/>
        <v>1447</v>
      </c>
      <c r="P8" s="5">
        <f t="shared" si="2"/>
        <v>957</v>
      </c>
      <c r="Q8" s="5">
        <f t="shared" si="3"/>
        <v>957</v>
      </c>
    </row>
    <row r="9" spans="1:17" ht="15.75" x14ac:dyDescent="0.25">
      <c r="A9" s="86">
        <v>3</v>
      </c>
      <c r="B9" s="45" t="s">
        <v>56</v>
      </c>
      <c r="C9" s="48">
        <v>0</v>
      </c>
      <c r="D9" s="48">
        <v>1649</v>
      </c>
      <c r="E9" s="48"/>
      <c r="F9" s="48">
        <v>213</v>
      </c>
      <c r="G9" s="48"/>
      <c r="H9" s="48"/>
      <c r="I9" s="48">
        <v>1436</v>
      </c>
      <c r="J9" s="48">
        <v>37</v>
      </c>
      <c r="K9" s="48">
        <v>497</v>
      </c>
      <c r="L9" s="48">
        <v>768</v>
      </c>
      <c r="M9" s="48">
        <v>134</v>
      </c>
      <c r="N9" s="5">
        <f t="shared" si="0"/>
        <v>1649</v>
      </c>
      <c r="O9" s="5">
        <f t="shared" si="1"/>
        <v>1649</v>
      </c>
      <c r="P9" s="5">
        <f t="shared" si="2"/>
        <v>1436</v>
      </c>
      <c r="Q9" s="5">
        <f t="shared" si="3"/>
        <v>1436</v>
      </c>
    </row>
    <row r="10" spans="1:17" ht="15.75" x14ac:dyDescent="0.25">
      <c r="A10" s="86">
        <v>4</v>
      </c>
      <c r="B10" s="45" t="s">
        <v>55</v>
      </c>
      <c r="C10" s="48">
        <v>83</v>
      </c>
      <c r="D10" s="48">
        <v>393</v>
      </c>
      <c r="E10" s="48"/>
      <c r="F10" s="48">
        <v>45</v>
      </c>
      <c r="G10" s="48">
        <v>93</v>
      </c>
      <c r="H10" s="48">
        <v>0</v>
      </c>
      <c r="I10" s="48">
        <v>338</v>
      </c>
      <c r="J10" s="48">
        <v>6</v>
      </c>
      <c r="K10" s="48">
        <v>168</v>
      </c>
      <c r="L10" s="48">
        <v>164</v>
      </c>
      <c r="M10" s="48">
        <v>0</v>
      </c>
      <c r="N10" s="5">
        <f t="shared" si="0"/>
        <v>476</v>
      </c>
      <c r="O10" s="5">
        <f t="shared" si="1"/>
        <v>476</v>
      </c>
      <c r="P10" s="5">
        <f t="shared" si="2"/>
        <v>338</v>
      </c>
      <c r="Q10" s="5">
        <f t="shared" si="3"/>
        <v>338</v>
      </c>
    </row>
    <row r="11" spans="1:17" ht="15.75" x14ac:dyDescent="0.25">
      <c r="A11" s="86">
        <v>5</v>
      </c>
      <c r="B11" s="45" t="s">
        <v>54</v>
      </c>
      <c r="C11" s="48"/>
      <c r="D11" s="48">
        <v>627</v>
      </c>
      <c r="E11" s="48"/>
      <c r="F11" s="48">
        <v>70</v>
      </c>
      <c r="G11" s="48">
        <v>81</v>
      </c>
      <c r="H11" s="48">
        <v>100</v>
      </c>
      <c r="I11" s="48">
        <v>376</v>
      </c>
      <c r="J11" s="48">
        <v>7</v>
      </c>
      <c r="K11" s="48">
        <v>101</v>
      </c>
      <c r="L11" s="50">
        <v>6</v>
      </c>
      <c r="M11" s="48">
        <v>262</v>
      </c>
      <c r="N11" s="5">
        <f t="shared" si="0"/>
        <v>627</v>
      </c>
      <c r="O11" s="5">
        <f t="shared" si="1"/>
        <v>627</v>
      </c>
      <c r="P11" s="5">
        <f t="shared" si="2"/>
        <v>376</v>
      </c>
      <c r="Q11" s="5">
        <f t="shared" si="3"/>
        <v>376</v>
      </c>
    </row>
    <row r="12" spans="1:17" ht="15.75" hidden="1" x14ac:dyDescent="0.25">
      <c r="A12" s="9">
        <v>6</v>
      </c>
      <c r="B12" s="45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5">
        <f t="shared" si="0"/>
        <v>0</v>
      </c>
      <c r="O12" s="5">
        <f t="shared" si="1"/>
        <v>0</v>
      </c>
      <c r="P12" s="5">
        <f t="shared" si="2"/>
        <v>0</v>
      </c>
      <c r="Q12" s="5">
        <f t="shared" si="3"/>
        <v>0</v>
      </c>
    </row>
    <row r="13" spans="1:17" ht="15.75" hidden="1" x14ac:dyDescent="0.25">
      <c r="A13" s="9">
        <v>7</v>
      </c>
      <c r="B13" s="45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5">
        <f t="shared" si="0"/>
        <v>0</v>
      </c>
      <c r="O13" s="5">
        <f t="shared" si="1"/>
        <v>0</v>
      </c>
      <c r="P13" s="5">
        <f t="shared" si="2"/>
        <v>0</v>
      </c>
      <c r="Q13" s="5">
        <f t="shared" si="3"/>
        <v>0</v>
      </c>
    </row>
    <row r="14" spans="1:17" ht="15.75" hidden="1" x14ac:dyDescent="0.25">
      <c r="A14" s="9">
        <v>8</v>
      </c>
      <c r="B14" s="45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5">
        <f t="shared" si="0"/>
        <v>0</v>
      </c>
      <c r="O14" s="5">
        <f t="shared" si="1"/>
        <v>0</v>
      </c>
      <c r="P14" s="5">
        <f t="shared" si="2"/>
        <v>0</v>
      </c>
      <c r="Q14" s="5">
        <f t="shared" si="3"/>
        <v>0</v>
      </c>
    </row>
    <row r="15" spans="1:17" ht="15.75" hidden="1" x14ac:dyDescent="0.25">
      <c r="A15" s="9">
        <v>9</v>
      </c>
      <c r="B15" s="45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5">
        <f t="shared" si="0"/>
        <v>0</v>
      </c>
      <c r="O15" s="5">
        <f t="shared" si="1"/>
        <v>0</v>
      </c>
      <c r="P15" s="5">
        <f t="shared" si="2"/>
        <v>0</v>
      </c>
      <c r="Q15" s="5">
        <f t="shared" si="3"/>
        <v>0</v>
      </c>
    </row>
    <row r="16" spans="1:17" ht="16.5" hidden="1" customHeight="1" x14ac:dyDescent="0.25">
      <c r="A16" s="9">
        <v>10</v>
      </c>
      <c r="B16" s="45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5">
        <f t="shared" si="0"/>
        <v>0</v>
      </c>
      <c r="O16" s="5">
        <f t="shared" si="1"/>
        <v>0</v>
      </c>
      <c r="P16" s="5">
        <f t="shared" si="2"/>
        <v>0</v>
      </c>
      <c r="Q16" s="5">
        <f t="shared" si="3"/>
        <v>0</v>
      </c>
    </row>
    <row r="17" spans="1:17" ht="15.75" hidden="1" x14ac:dyDescent="0.25">
      <c r="A17" s="9">
        <v>11</v>
      </c>
      <c r="B17" s="45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5">
        <f t="shared" si="0"/>
        <v>0</v>
      </c>
      <c r="O17" s="5">
        <f t="shared" si="1"/>
        <v>0</v>
      </c>
      <c r="P17" s="5">
        <f t="shared" si="2"/>
        <v>0</v>
      </c>
      <c r="Q17" s="5">
        <f t="shared" si="3"/>
        <v>0</v>
      </c>
    </row>
    <row r="18" spans="1:17" ht="15.75" hidden="1" x14ac:dyDescent="0.25">
      <c r="A18" s="9">
        <v>12</v>
      </c>
      <c r="B18" s="45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5">
        <f t="shared" si="0"/>
        <v>0</v>
      </c>
      <c r="O18" s="5">
        <f t="shared" si="1"/>
        <v>0</v>
      </c>
      <c r="P18" s="5">
        <f t="shared" si="2"/>
        <v>0</v>
      </c>
      <c r="Q18" s="5">
        <f t="shared" si="3"/>
        <v>0</v>
      </c>
    </row>
    <row r="19" spans="1:17" ht="15.75" x14ac:dyDescent="0.25">
      <c r="A19" s="7"/>
      <c r="B19" s="29" t="s">
        <v>14</v>
      </c>
      <c r="C19" s="35">
        <f t="shared" ref="C19:M19" si="4">SUM(C7:C18)</f>
        <v>83</v>
      </c>
      <c r="D19" s="35">
        <f t="shared" si="4"/>
        <v>5768</v>
      </c>
      <c r="E19" s="35">
        <f t="shared" si="4"/>
        <v>3</v>
      </c>
      <c r="F19" s="35">
        <f t="shared" si="4"/>
        <v>797</v>
      </c>
      <c r="G19" s="35">
        <f t="shared" si="4"/>
        <v>186</v>
      </c>
      <c r="H19" s="35">
        <f t="shared" si="4"/>
        <v>115</v>
      </c>
      <c r="I19" s="35">
        <f t="shared" si="4"/>
        <v>4750</v>
      </c>
      <c r="J19" s="35">
        <f t="shared" si="4"/>
        <v>102</v>
      </c>
      <c r="K19" s="35">
        <f t="shared" si="4"/>
        <v>1438</v>
      </c>
      <c r="L19" s="35">
        <f t="shared" si="4"/>
        <v>2265</v>
      </c>
      <c r="M19" s="35">
        <f t="shared" si="4"/>
        <v>945</v>
      </c>
      <c r="N19" s="5">
        <f t="shared" si="0"/>
        <v>5851</v>
      </c>
      <c r="O19" s="5">
        <f t="shared" si="1"/>
        <v>5851</v>
      </c>
      <c r="P19" s="5">
        <f t="shared" si="2"/>
        <v>4750</v>
      </c>
      <c r="Q19" s="5">
        <f t="shared" si="3"/>
        <v>4750</v>
      </c>
    </row>
    <row r="20" spans="1:17" ht="18" x14ac:dyDescent="0.25">
      <c r="B20" s="19"/>
      <c r="C20" s="19"/>
      <c r="D20" s="19"/>
      <c r="E20" s="19"/>
      <c r="F20" s="19"/>
      <c r="G20" s="23"/>
      <c r="H20" s="19"/>
      <c r="I20" s="23"/>
      <c r="J20" s="19"/>
      <c r="K20" s="19"/>
      <c r="L20" s="19"/>
      <c r="M20" s="19"/>
    </row>
  </sheetData>
  <mergeCells count="8">
    <mergeCell ref="N6:O6"/>
    <mergeCell ref="P6:Q6"/>
    <mergeCell ref="B1:M1"/>
    <mergeCell ref="B2:M2"/>
    <mergeCell ref="B3:M3"/>
    <mergeCell ref="A4:M4"/>
    <mergeCell ref="A5:A6"/>
    <mergeCell ref="B5:B6"/>
  </mergeCells>
  <pageMargins left="0.7" right="0.7" top="0.75" bottom="0.75" header="0.3" footer="0.3"/>
  <pageSetup paperSize="9" scale="7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zoomScaleNormal="100" workbookViewId="0">
      <selection activeCell="A4" sqref="A4:M4"/>
    </sheetView>
  </sheetViews>
  <sheetFormatPr defaultRowHeight="15" x14ac:dyDescent="0.25"/>
  <cols>
    <col min="1" max="1" width="6" style="66" customWidth="1"/>
    <col min="2" max="2" width="19.7109375" style="112" customWidth="1"/>
    <col min="3" max="3" width="14.140625" style="66" customWidth="1"/>
    <col min="4" max="4" width="15" style="66" customWidth="1"/>
    <col min="5" max="5" width="12.7109375" style="66" customWidth="1"/>
    <col min="6" max="6" width="8.85546875" style="66" customWidth="1"/>
    <col min="7" max="7" width="12.28515625" style="66" customWidth="1"/>
    <col min="8" max="8" width="14.140625" style="66" customWidth="1"/>
    <col min="9" max="9" width="13.42578125" style="66" customWidth="1"/>
    <col min="10" max="10" width="11" style="66" customWidth="1"/>
    <col min="11" max="11" width="12.5703125" style="66" customWidth="1"/>
    <col min="12" max="12" width="15.42578125" style="66" customWidth="1"/>
    <col min="13" max="13" width="13.140625" style="66" customWidth="1"/>
    <col min="14" max="16384" width="9.140625" style="66"/>
  </cols>
  <sheetData>
    <row r="1" spans="1:19" ht="15.75" customHeight="1" x14ac:dyDescent="0.25">
      <c r="A1" s="51"/>
      <c r="B1" s="160" t="s">
        <v>0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92"/>
      <c r="O1" s="92"/>
      <c r="P1" s="31"/>
    </row>
    <row r="2" spans="1:19" ht="29.25" customHeight="1" x14ac:dyDescent="0.25">
      <c r="A2" s="91"/>
      <c r="B2" s="161" t="s">
        <v>26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92"/>
      <c r="O2" s="92"/>
      <c r="P2" s="31"/>
    </row>
    <row r="3" spans="1:19" ht="23.25" customHeight="1" x14ac:dyDescent="0.25">
      <c r="A3" s="51"/>
      <c r="B3" s="162" t="s">
        <v>29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31"/>
      <c r="O3" s="31"/>
      <c r="P3" s="31"/>
    </row>
    <row r="4" spans="1:19" ht="21.75" customHeight="1" x14ac:dyDescent="0.25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31"/>
      <c r="O4" s="31"/>
      <c r="P4" s="31"/>
    </row>
    <row r="5" spans="1:19" ht="109.5" customHeight="1" x14ac:dyDescent="0.25">
      <c r="A5" s="157" t="s">
        <v>2</v>
      </c>
      <c r="B5" s="159" t="s">
        <v>3</v>
      </c>
      <c r="C5" s="90" t="s">
        <v>25</v>
      </c>
      <c r="D5" s="90" t="s">
        <v>5</v>
      </c>
      <c r="E5" s="90" t="s">
        <v>24</v>
      </c>
      <c r="F5" s="90" t="s">
        <v>6</v>
      </c>
      <c r="G5" s="90" t="s">
        <v>7</v>
      </c>
      <c r="H5" s="90" t="s">
        <v>8</v>
      </c>
      <c r="I5" s="90" t="s">
        <v>9</v>
      </c>
      <c r="J5" s="90" t="s">
        <v>10</v>
      </c>
      <c r="K5" s="90" t="s">
        <v>11</v>
      </c>
      <c r="L5" s="90" t="s">
        <v>12</v>
      </c>
      <c r="M5" s="90" t="s">
        <v>13</v>
      </c>
      <c r="N5" s="33"/>
      <c r="O5" s="33"/>
      <c r="P5" s="33"/>
    </row>
    <row r="6" spans="1:19" ht="24" customHeight="1" x14ac:dyDescent="0.25">
      <c r="A6" s="158"/>
      <c r="B6" s="159"/>
      <c r="C6" s="90">
        <v>1</v>
      </c>
      <c r="D6" s="90">
        <v>2</v>
      </c>
      <c r="E6" s="90">
        <v>3</v>
      </c>
      <c r="F6" s="90">
        <v>4</v>
      </c>
      <c r="G6" s="90">
        <v>5</v>
      </c>
      <c r="H6" s="90">
        <v>6</v>
      </c>
      <c r="I6" s="90">
        <v>7</v>
      </c>
      <c r="J6" s="90">
        <v>8</v>
      </c>
      <c r="K6" s="90">
        <v>9</v>
      </c>
      <c r="L6" s="90">
        <v>10</v>
      </c>
      <c r="M6" s="90">
        <v>11</v>
      </c>
      <c r="N6" s="33"/>
      <c r="O6" s="33"/>
      <c r="P6" s="33"/>
    </row>
    <row r="7" spans="1:19" s="110" customFormat="1" ht="44.25" customHeight="1" x14ac:dyDescent="0.25">
      <c r="A7" s="90">
        <v>1</v>
      </c>
      <c r="B7" s="52" t="s">
        <v>23</v>
      </c>
      <c r="C7" s="53"/>
      <c r="D7" s="54">
        <v>11</v>
      </c>
      <c r="E7" s="54"/>
      <c r="F7" s="54">
        <v>6</v>
      </c>
      <c r="G7" s="55"/>
      <c r="H7" s="53"/>
      <c r="I7" s="54">
        <v>5</v>
      </c>
      <c r="J7" s="54"/>
      <c r="K7" s="54">
        <v>3</v>
      </c>
      <c r="L7" s="28">
        <v>1</v>
      </c>
      <c r="M7" s="53">
        <v>1</v>
      </c>
      <c r="N7" s="33"/>
    </row>
    <row r="8" spans="1:19" s="110" customFormat="1" ht="44.25" customHeight="1" x14ac:dyDescent="0.25">
      <c r="A8" s="56">
        <v>2</v>
      </c>
      <c r="B8" s="57" t="s">
        <v>22</v>
      </c>
      <c r="C8" s="53"/>
      <c r="D8" s="28">
        <v>899</v>
      </c>
      <c r="E8" s="54">
        <v>1</v>
      </c>
      <c r="F8" s="54">
        <v>52</v>
      </c>
      <c r="G8" s="54"/>
      <c r="H8" s="53"/>
      <c r="I8" s="28">
        <v>846</v>
      </c>
      <c r="J8" s="28">
        <v>8</v>
      </c>
      <c r="K8" s="54">
        <v>405</v>
      </c>
      <c r="L8" s="28">
        <v>87</v>
      </c>
      <c r="M8" s="54">
        <v>346</v>
      </c>
      <c r="N8" s="33"/>
    </row>
    <row r="9" spans="1:19" s="110" customFormat="1" ht="44.25" customHeight="1" x14ac:dyDescent="0.25">
      <c r="A9" s="56">
        <v>3</v>
      </c>
      <c r="B9" s="57" t="s">
        <v>21</v>
      </c>
      <c r="C9" s="53"/>
      <c r="D9" s="28">
        <v>1256</v>
      </c>
      <c r="E9" s="54"/>
      <c r="F9" s="54">
        <v>100</v>
      </c>
      <c r="G9" s="54"/>
      <c r="H9" s="53"/>
      <c r="I9" s="28">
        <v>1156</v>
      </c>
      <c r="J9" s="28">
        <v>80</v>
      </c>
      <c r="K9" s="54">
        <v>600</v>
      </c>
      <c r="L9" s="28">
        <v>476</v>
      </c>
      <c r="M9" s="54"/>
      <c r="N9" s="33"/>
    </row>
    <row r="10" spans="1:19" s="110" customFormat="1" ht="44.25" customHeight="1" x14ac:dyDescent="0.25">
      <c r="A10" s="56">
        <v>4</v>
      </c>
      <c r="B10" s="57" t="s">
        <v>20</v>
      </c>
      <c r="C10" s="53">
        <v>18</v>
      </c>
      <c r="D10" s="28">
        <v>1292</v>
      </c>
      <c r="E10" s="54">
        <v>6</v>
      </c>
      <c r="F10" s="54">
        <v>219</v>
      </c>
      <c r="G10" s="54">
        <v>29</v>
      </c>
      <c r="H10" s="53"/>
      <c r="I10" s="28">
        <v>1056</v>
      </c>
      <c r="J10" s="28">
        <v>32</v>
      </c>
      <c r="K10" s="54">
        <v>697</v>
      </c>
      <c r="L10" s="28">
        <v>98</v>
      </c>
      <c r="M10" s="54">
        <v>229</v>
      </c>
      <c r="N10" s="33"/>
      <c r="S10" s="110" t="s">
        <v>19</v>
      </c>
    </row>
    <row r="11" spans="1:19" s="110" customFormat="1" ht="44.25" customHeight="1" x14ac:dyDescent="0.25">
      <c r="A11" s="56">
        <v>5</v>
      </c>
      <c r="B11" s="57" t="s">
        <v>18</v>
      </c>
      <c r="C11" s="53"/>
      <c r="D11" s="28">
        <v>244</v>
      </c>
      <c r="E11" s="54">
        <v>4</v>
      </c>
      <c r="F11" s="54">
        <v>10</v>
      </c>
      <c r="G11" s="54"/>
      <c r="H11" s="53"/>
      <c r="I11" s="28">
        <v>230</v>
      </c>
      <c r="J11" s="28">
        <v>13</v>
      </c>
      <c r="K11" s="54">
        <v>99</v>
      </c>
      <c r="L11" s="28">
        <v>84</v>
      </c>
      <c r="M11" s="54">
        <v>34</v>
      </c>
      <c r="N11" s="33"/>
    </row>
    <row r="12" spans="1:19" s="110" customFormat="1" ht="44.25" customHeight="1" x14ac:dyDescent="0.25">
      <c r="A12" s="56">
        <v>6</v>
      </c>
      <c r="B12" s="52" t="s">
        <v>17</v>
      </c>
      <c r="C12" s="53"/>
      <c r="D12" s="28">
        <v>1166</v>
      </c>
      <c r="E12" s="54">
        <v>4</v>
      </c>
      <c r="F12" s="54">
        <v>58</v>
      </c>
      <c r="G12" s="54">
        <v>143</v>
      </c>
      <c r="H12" s="53"/>
      <c r="I12" s="28">
        <v>961</v>
      </c>
      <c r="J12" s="28">
        <v>32</v>
      </c>
      <c r="K12" s="54">
        <v>243</v>
      </c>
      <c r="L12" s="28">
        <v>369</v>
      </c>
      <c r="M12" s="54">
        <v>317</v>
      </c>
      <c r="N12" s="33"/>
    </row>
    <row r="13" spans="1:19" s="111" customFormat="1" ht="41.25" customHeight="1" x14ac:dyDescent="0.2">
      <c r="A13" s="58">
        <v>7</v>
      </c>
      <c r="B13" s="52" t="s">
        <v>16</v>
      </c>
      <c r="C13" s="59"/>
      <c r="D13" s="60">
        <v>1030</v>
      </c>
      <c r="E13" s="59"/>
      <c r="F13" s="59">
        <v>89</v>
      </c>
      <c r="G13" s="59">
        <v>347</v>
      </c>
      <c r="H13" s="59"/>
      <c r="I13" s="60">
        <v>594</v>
      </c>
      <c r="J13" s="60">
        <v>19</v>
      </c>
      <c r="K13" s="59">
        <v>261</v>
      </c>
      <c r="L13" s="60">
        <v>314</v>
      </c>
      <c r="M13" s="59"/>
    </row>
    <row r="14" spans="1:19" s="111" customFormat="1" ht="41.25" hidden="1" customHeight="1" x14ac:dyDescent="0.2">
      <c r="A14" s="58"/>
      <c r="B14" s="52"/>
      <c r="C14" s="59"/>
      <c r="D14" s="60"/>
      <c r="E14" s="59"/>
      <c r="F14" s="59"/>
      <c r="G14" s="59"/>
      <c r="H14" s="59"/>
      <c r="I14" s="60"/>
      <c r="J14" s="60"/>
      <c r="K14" s="59"/>
      <c r="L14" s="60"/>
      <c r="M14" s="59"/>
    </row>
    <row r="15" spans="1:19" s="111" customFormat="1" ht="41.25" hidden="1" customHeight="1" x14ac:dyDescent="0.2">
      <c r="A15" s="58"/>
      <c r="B15" s="52"/>
      <c r="C15" s="59"/>
      <c r="D15" s="60"/>
      <c r="E15" s="59"/>
      <c r="F15" s="59"/>
      <c r="G15" s="59"/>
      <c r="H15" s="59"/>
      <c r="I15" s="60"/>
      <c r="J15" s="60"/>
      <c r="K15" s="59"/>
      <c r="L15" s="60"/>
      <c r="M15" s="59"/>
    </row>
    <row r="16" spans="1:19" s="111" customFormat="1" ht="41.25" hidden="1" customHeight="1" x14ac:dyDescent="0.2">
      <c r="A16" s="58"/>
      <c r="B16" s="52"/>
      <c r="C16" s="59"/>
      <c r="D16" s="60"/>
      <c r="E16" s="59"/>
      <c r="F16" s="59"/>
      <c r="G16" s="59"/>
      <c r="H16" s="59"/>
      <c r="I16" s="60"/>
      <c r="J16" s="60"/>
      <c r="K16" s="59"/>
      <c r="L16" s="60"/>
      <c r="M16" s="59"/>
    </row>
    <row r="17" spans="1:13" s="111" customFormat="1" ht="41.25" hidden="1" customHeight="1" x14ac:dyDescent="0.2">
      <c r="A17" s="58"/>
      <c r="B17" s="52"/>
      <c r="C17" s="59"/>
      <c r="D17" s="60"/>
      <c r="E17" s="59"/>
      <c r="F17" s="59"/>
      <c r="G17" s="59"/>
      <c r="H17" s="59"/>
      <c r="I17" s="60"/>
      <c r="J17" s="60"/>
      <c r="K17" s="59"/>
      <c r="L17" s="60"/>
      <c r="M17" s="59"/>
    </row>
    <row r="18" spans="1:13" s="111" customFormat="1" ht="41.25" hidden="1" customHeight="1" x14ac:dyDescent="0.2">
      <c r="A18" s="58"/>
      <c r="B18" s="52"/>
      <c r="C18" s="59"/>
      <c r="D18" s="60"/>
      <c r="E18" s="59"/>
      <c r="F18" s="59"/>
      <c r="G18" s="59"/>
      <c r="H18" s="59"/>
      <c r="I18" s="60"/>
      <c r="J18" s="60"/>
      <c r="K18" s="59"/>
      <c r="L18" s="60"/>
      <c r="M18" s="59"/>
    </row>
    <row r="19" spans="1:13" x14ac:dyDescent="0.25">
      <c r="A19" s="61"/>
      <c r="B19" s="90" t="s">
        <v>15</v>
      </c>
      <c r="C19" s="62">
        <f>SUM(C7:C13)</f>
        <v>18</v>
      </c>
      <c r="D19" s="62">
        <f>SUM(D7:D13)</f>
        <v>5898</v>
      </c>
      <c r="E19" s="90">
        <f>SUM(E7:E13)</f>
        <v>15</v>
      </c>
      <c r="F19" s="28">
        <f>SUM(F7:F13)</f>
        <v>534</v>
      </c>
      <c r="G19" s="63">
        <f>SUM(G7:G13)</f>
        <v>519</v>
      </c>
      <c r="H19" s="55"/>
      <c r="I19" s="62">
        <f>SUM(I7:I13)</f>
        <v>4848</v>
      </c>
      <c r="J19" s="62">
        <f>SUM(J7:J13)</f>
        <v>184</v>
      </c>
      <c r="K19" s="62">
        <f>SUM(K7:K13)</f>
        <v>2308</v>
      </c>
      <c r="L19" s="62">
        <f>SUM(L7:L13)</f>
        <v>1429</v>
      </c>
      <c r="M19" s="64">
        <f>SUM(M7:M13)</f>
        <v>927</v>
      </c>
    </row>
  </sheetData>
  <mergeCells count="6">
    <mergeCell ref="A5:A6"/>
    <mergeCell ref="B5:B6"/>
    <mergeCell ref="B1:M1"/>
    <mergeCell ref="B2:M2"/>
    <mergeCell ref="B3:M3"/>
    <mergeCell ref="A4:M4"/>
  </mergeCells>
  <pageMargins left="0.31496062992125984" right="0.31496062992125984" top="0.74803149606299213" bottom="0.74803149606299213" header="0.31496062992125984" footer="0.31496062992125984"/>
  <pageSetup scale="75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="115" zoomScaleNormal="115" workbookViewId="0">
      <selection activeCell="U12" sqref="U12"/>
    </sheetView>
  </sheetViews>
  <sheetFormatPr defaultRowHeight="15" x14ac:dyDescent="0.25"/>
  <cols>
    <col min="1" max="1" width="6" style="66" customWidth="1"/>
    <col min="2" max="2" width="16.7109375" style="66" customWidth="1"/>
    <col min="3" max="3" width="12.42578125" style="66" customWidth="1"/>
    <col min="4" max="4" width="11.7109375" style="66" customWidth="1"/>
    <col min="5" max="5" width="10.42578125" style="66" customWidth="1"/>
    <col min="6" max="6" width="7.85546875" style="66" customWidth="1"/>
    <col min="7" max="7" width="8.28515625" style="66" customWidth="1"/>
    <col min="8" max="8" width="13.85546875" style="66" customWidth="1"/>
    <col min="9" max="9" width="12.85546875" style="66" customWidth="1"/>
    <col min="10" max="10" width="8.85546875" style="66" customWidth="1"/>
    <col min="11" max="11" width="12" style="66" customWidth="1"/>
    <col min="12" max="12" width="12.42578125" style="66" customWidth="1"/>
    <col min="13" max="13" width="11.42578125" style="66" customWidth="1"/>
    <col min="14" max="16384" width="9.140625" style="66"/>
  </cols>
  <sheetData>
    <row r="1" spans="1:16" ht="21.75" customHeight="1" x14ac:dyDescent="0.25">
      <c r="A1" s="14"/>
      <c r="B1" s="151" t="s">
        <v>0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92"/>
      <c r="O1" s="92"/>
      <c r="P1" s="31"/>
    </row>
    <row r="2" spans="1:16" ht="11.25" customHeight="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92"/>
      <c r="O2" s="92"/>
      <c r="P2" s="31"/>
    </row>
    <row r="3" spans="1:16" ht="28.5" customHeight="1" x14ac:dyDescent="0.25">
      <c r="A3" s="88"/>
      <c r="B3" s="152" t="s">
        <v>73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92"/>
      <c r="O3" s="92"/>
      <c r="P3" s="31"/>
    </row>
    <row r="4" spans="1:16" ht="15" customHeight="1" x14ac:dyDescent="0.25">
      <c r="A4" s="65"/>
      <c r="B4" s="144" t="s">
        <v>68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65"/>
      <c r="O4" s="31"/>
      <c r="P4" s="31"/>
    </row>
    <row r="5" spans="1:16" ht="21.75" customHeight="1" x14ac:dyDescent="0.25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65"/>
      <c r="O5" s="31"/>
      <c r="P5" s="31"/>
    </row>
    <row r="6" spans="1:16" ht="96.75" customHeight="1" x14ac:dyDescent="0.25">
      <c r="A6" s="155" t="s">
        <v>2</v>
      </c>
      <c r="B6" s="155" t="s">
        <v>3</v>
      </c>
      <c r="C6" s="89" t="s">
        <v>4</v>
      </c>
      <c r="D6" s="12" t="s">
        <v>5</v>
      </c>
      <c r="E6" s="12" t="s">
        <v>124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12" t="s">
        <v>11</v>
      </c>
      <c r="L6" s="12" t="s">
        <v>12</v>
      </c>
      <c r="M6" s="12" t="s">
        <v>13</v>
      </c>
      <c r="N6" s="33"/>
      <c r="O6" s="33"/>
      <c r="P6" s="33"/>
    </row>
    <row r="7" spans="1:16" ht="37.5" customHeight="1" x14ac:dyDescent="0.25">
      <c r="A7" s="156"/>
      <c r="B7" s="156"/>
      <c r="C7" s="49">
        <v>1</v>
      </c>
      <c r="D7" s="49">
        <v>2</v>
      </c>
      <c r="E7" s="49">
        <v>3</v>
      </c>
      <c r="F7" s="49">
        <v>4</v>
      </c>
      <c r="G7" s="49">
        <v>5</v>
      </c>
      <c r="H7" s="49">
        <v>6</v>
      </c>
      <c r="I7" s="49">
        <v>7</v>
      </c>
      <c r="J7" s="49">
        <v>8</v>
      </c>
      <c r="K7" s="49">
        <v>9</v>
      </c>
      <c r="L7" s="49">
        <v>10</v>
      </c>
      <c r="M7" s="49">
        <v>11</v>
      </c>
      <c r="N7" s="33"/>
      <c r="O7" s="33"/>
      <c r="P7" s="33"/>
    </row>
    <row r="8" spans="1:16" ht="27.75" customHeight="1" x14ac:dyDescent="0.25">
      <c r="A8" s="34">
        <v>1</v>
      </c>
      <c r="B8" s="117" t="s">
        <v>42</v>
      </c>
      <c r="C8" s="20">
        <v>540</v>
      </c>
      <c r="D8" s="20">
        <v>491</v>
      </c>
      <c r="E8" s="20"/>
      <c r="F8" s="20">
        <v>113</v>
      </c>
      <c r="G8" s="20"/>
      <c r="H8" s="20">
        <v>541</v>
      </c>
      <c r="I8" s="20">
        <v>377</v>
      </c>
      <c r="J8" s="70">
        <v>1</v>
      </c>
      <c r="K8" s="70">
        <v>6</v>
      </c>
      <c r="L8" s="70"/>
      <c r="M8" s="20">
        <v>370</v>
      </c>
      <c r="N8" s="33"/>
      <c r="O8" s="33"/>
      <c r="P8" s="33"/>
    </row>
    <row r="9" spans="1:16" ht="28.5" customHeight="1" x14ac:dyDescent="0.25">
      <c r="A9" s="34">
        <v>2</v>
      </c>
      <c r="B9" s="117" t="s">
        <v>41</v>
      </c>
      <c r="C9" s="20">
        <v>64</v>
      </c>
      <c r="D9" s="20">
        <v>581</v>
      </c>
      <c r="E9" s="20">
        <v>1</v>
      </c>
      <c r="F9" s="20">
        <v>40</v>
      </c>
      <c r="G9" s="20">
        <v>96</v>
      </c>
      <c r="H9" s="20">
        <v>80</v>
      </c>
      <c r="I9" s="20">
        <v>428</v>
      </c>
      <c r="J9" s="70">
        <v>2</v>
      </c>
      <c r="K9" s="70">
        <v>104</v>
      </c>
      <c r="L9" s="70">
        <v>1</v>
      </c>
      <c r="M9" s="20">
        <v>321</v>
      </c>
      <c r="N9" s="33"/>
      <c r="O9" s="33"/>
      <c r="P9" s="33"/>
    </row>
    <row r="10" spans="1:16" ht="28.5" customHeight="1" x14ac:dyDescent="0.25">
      <c r="A10" s="34">
        <v>3</v>
      </c>
      <c r="B10" s="117" t="s">
        <v>40</v>
      </c>
      <c r="C10" s="20">
        <v>70</v>
      </c>
      <c r="D10" s="20">
        <v>705</v>
      </c>
      <c r="E10" s="20">
        <v>2</v>
      </c>
      <c r="F10" s="20">
        <v>126</v>
      </c>
      <c r="G10" s="20">
        <v>1</v>
      </c>
      <c r="H10" s="20">
        <v>61</v>
      </c>
      <c r="I10" s="20">
        <v>585</v>
      </c>
      <c r="J10" s="70">
        <v>25</v>
      </c>
      <c r="K10" s="70">
        <v>233</v>
      </c>
      <c r="L10" s="70">
        <v>50</v>
      </c>
      <c r="M10" s="20">
        <v>277</v>
      </c>
      <c r="N10" s="33"/>
      <c r="O10" s="33"/>
      <c r="P10" s="33"/>
    </row>
    <row r="11" spans="1:16" ht="26.25" customHeight="1" x14ac:dyDescent="0.25">
      <c r="A11" s="34">
        <v>4</v>
      </c>
      <c r="B11" s="117" t="s">
        <v>39</v>
      </c>
      <c r="C11" s="20">
        <v>409</v>
      </c>
      <c r="D11" s="20">
        <v>697</v>
      </c>
      <c r="E11" s="20">
        <v>2</v>
      </c>
      <c r="F11" s="20">
        <v>15</v>
      </c>
      <c r="G11" s="20">
        <v>1</v>
      </c>
      <c r="H11" s="20">
        <v>462</v>
      </c>
      <c r="I11" s="20">
        <v>626</v>
      </c>
      <c r="J11" s="70">
        <v>23</v>
      </c>
      <c r="K11" s="70">
        <v>248</v>
      </c>
      <c r="L11" s="70">
        <v>350</v>
      </c>
      <c r="M11" s="20">
        <v>5</v>
      </c>
      <c r="N11" s="33"/>
      <c r="O11" s="33"/>
      <c r="P11" s="33"/>
    </row>
    <row r="12" spans="1:16" ht="27.75" customHeight="1" x14ac:dyDescent="0.25">
      <c r="A12" s="34">
        <v>5</v>
      </c>
      <c r="B12" s="117" t="s">
        <v>38</v>
      </c>
      <c r="C12" s="20">
        <v>399</v>
      </c>
      <c r="D12" s="20">
        <v>777</v>
      </c>
      <c r="E12" s="20"/>
      <c r="F12" s="20">
        <v>17</v>
      </c>
      <c r="G12" s="20"/>
      <c r="H12" s="20">
        <v>637</v>
      </c>
      <c r="I12" s="20">
        <v>522</v>
      </c>
      <c r="J12" s="70">
        <v>4</v>
      </c>
      <c r="K12" s="71">
        <v>127</v>
      </c>
      <c r="L12" s="71"/>
      <c r="M12" s="20">
        <v>391</v>
      </c>
      <c r="N12" s="33"/>
      <c r="O12" s="33"/>
      <c r="P12" s="33"/>
    </row>
    <row r="13" spans="1:16" ht="25.5" customHeight="1" x14ac:dyDescent="0.25">
      <c r="A13" s="34">
        <v>6</v>
      </c>
      <c r="B13" s="117" t="s">
        <v>37</v>
      </c>
      <c r="C13" s="20">
        <v>14</v>
      </c>
      <c r="D13" s="20">
        <v>529</v>
      </c>
      <c r="E13" s="20">
        <v>3</v>
      </c>
      <c r="F13" s="20">
        <v>9</v>
      </c>
      <c r="G13" s="20"/>
      <c r="H13" s="20">
        <v>37</v>
      </c>
      <c r="I13" s="20">
        <v>494</v>
      </c>
      <c r="J13" s="20">
        <v>7</v>
      </c>
      <c r="K13" s="20">
        <v>48</v>
      </c>
      <c r="L13" s="20">
        <v>6</v>
      </c>
      <c r="M13" s="20">
        <v>433</v>
      </c>
      <c r="N13" s="33"/>
      <c r="O13" s="33"/>
      <c r="P13" s="33"/>
    </row>
    <row r="14" spans="1:16" ht="27.75" customHeight="1" x14ac:dyDescent="0.25">
      <c r="A14" s="34">
        <v>7</v>
      </c>
      <c r="B14" s="117" t="s">
        <v>36</v>
      </c>
      <c r="C14" s="20">
        <v>15</v>
      </c>
      <c r="D14" s="20">
        <v>811</v>
      </c>
      <c r="E14" s="20">
        <v>2</v>
      </c>
      <c r="F14" s="20">
        <v>44</v>
      </c>
      <c r="G14" s="20">
        <v>55</v>
      </c>
      <c r="H14" s="20">
        <v>129</v>
      </c>
      <c r="I14" s="20">
        <v>596</v>
      </c>
      <c r="J14" s="70">
        <v>12</v>
      </c>
      <c r="K14" s="70">
        <v>171</v>
      </c>
      <c r="L14" s="70"/>
      <c r="M14" s="20">
        <v>413</v>
      </c>
      <c r="N14" s="33"/>
      <c r="O14" s="33"/>
      <c r="P14" s="33"/>
    </row>
    <row r="15" spans="1:16" ht="27" customHeight="1" x14ac:dyDescent="0.25">
      <c r="A15" s="34">
        <v>8</v>
      </c>
      <c r="B15" s="117" t="s">
        <v>35</v>
      </c>
      <c r="C15" s="20">
        <v>162</v>
      </c>
      <c r="D15" s="20">
        <v>557</v>
      </c>
      <c r="E15" s="20"/>
      <c r="F15" s="20">
        <v>89</v>
      </c>
      <c r="G15" s="20">
        <v>66</v>
      </c>
      <c r="H15" s="20">
        <v>246</v>
      </c>
      <c r="I15" s="20">
        <v>318</v>
      </c>
      <c r="J15" s="20">
        <v>1</v>
      </c>
      <c r="K15" s="20"/>
      <c r="L15" s="20"/>
      <c r="M15" s="73">
        <v>317</v>
      </c>
      <c r="N15" s="33"/>
      <c r="O15" s="33"/>
      <c r="P15" s="33"/>
    </row>
    <row r="16" spans="1:16" ht="27.75" customHeight="1" x14ac:dyDescent="0.25">
      <c r="A16" s="34">
        <v>9</v>
      </c>
      <c r="B16" s="117" t="s">
        <v>34</v>
      </c>
      <c r="C16" s="20"/>
      <c r="D16" s="20">
        <v>9</v>
      </c>
      <c r="E16" s="20"/>
      <c r="F16" s="20">
        <v>2</v>
      </c>
      <c r="G16" s="20"/>
      <c r="H16" s="20">
        <v>0</v>
      </c>
      <c r="I16" s="20">
        <v>7</v>
      </c>
      <c r="J16" s="70"/>
      <c r="K16" s="70">
        <v>1</v>
      </c>
      <c r="L16" s="70">
        <v>6</v>
      </c>
      <c r="M16" s="20"/>
      <c r="N16" s="33"/>
      <c r="O16" s="33"/>
      <c r="P16" s="33"/>
    </row>
    <row r="17" spans="1:16" ht="24" hidden="1" customHeight="1" x14ac:dyDescent="0.25">
      <c r="A17" s="34">
        <v>10</v>
      </c>
      <c r="B17" s="29"/>
      <c r="C17" s="70"/>
      <c r="D17" s="70"/>
      <c r="E17" s="70"/>
      <c r="F17" s="70"/>
      <c r="G17" s="20"/>
      <c r="H17" s="70"/>
      <c r="I17" s="70"/>
      <c r="J17" s="70"/>
      <c r="K17" s="70"/>
      <c r="L17" s="70"/>
      <c r="M17" s="20"/>
      <c r="N17" s="33"/>
      <c r="O17" s="33"/>
      <c r="P17" s="33"/>
    </row>
    <row r="18" spans="1:16" ht="25.5" hidden="1" customHeight="1" x14ac:dyDescent="0.25">
      <c r="A18" s="34">
        <v>11</v>
      </c>
      <c r="B18" s="29"/>
      <c r="C18" s="20"/>
      <c r="D18" s="70"/>
      <c r="E18" s="70"/>
      <c r="F18" s="70"/>
      <c r="G18" s="20"/>
      <c r="H18" s="70"/>
      <c r="I18" s="70"/>
      <c r="J18" s="70"/>
      <c r="K18" s="70"/>
      <c r="L18" s="70"/>
      <c r="M18" s="20"/>
      <c r="N18" s="33"/>
      <c r="O18" s="33"/>
      <c r="P18" s="33"/>
    </row>
    <row r="19" spans="1:16" ht="30" customHeight="1" x14ac:dyDescent="0.25">
      <c r="A19" s="29"/>
      <c r="B19" s="6" t="s">
        <v>14</v>
      </c>
      <c r="C19" s="20">
        <f t="shared" ref="C19:M19" si="0">SUM(C8:C18)</f>
        <v>1673</v>
      </c>
      <c r="D19" s="20">
        <f t="shared" si="0"/>
        <v>5157</v>
      </c>
      <c r="E19" s="20">
        <f t="shared" si="0"/>
        <v>10</v>
      </c>
      <c r="F19" s="20">
        <f t="shared" si="0"/>
        <v>455</v>
      </c>
      <c r="G19" s="20">
        <f t="shared" si="0"/>
        <v>219</v>
      </c>
      <c r="H19" s="20">
        <f t="shared" si="0"/>
        <v>2193</v>
      </c>
      <c r="I19" s="20">
        <f t="shared" si="0"/>
        <v>3953</v>
      </c>
      <c r="J19" s="20">
        <f t="shared" si="0"/>
        <v>75</v>
      </c>
      <c r="K19" s="20">
        <f t="shared" si="0"/>
        <v>938</v>
      </c>
      <c r="L19" s="20">
        <f t="shared" si="0"/>
        <v>413</v>
      </c>
      <c r="M19" s="20">
        <f t="shared" si="0"/>
        <v>2527</v>
      </c>
      <c r="N19" s="33"/>
      <c r="O19" s="33"/>
      <c r="P19" s="33"/>
    </row>
    <row r="20" spans="1:16" x14ac:dyDescent="0.25">
      <c r="G20" s="67"/>
      <c r="H20" s="67"/>
      <c r="I20" s="67"/>
      <c r="J20" s="67"/>
      <c r="K20" s="67"/>
      <c r="L20" s="67"/>
      <c r="M20" s="67"/>
    </row>
    <row r="27" spans="1:16" ht="21" x14ac:dyDescent="0.35">
      <c r="C27" s="68"/>
      <c r="D27" s="68"/>
      <c r="E27" s="68"/>
      <c r="F27" s="68"/>
      <c r="G27" s="68"/>
      <c r="H27" s="68"/>
    </row>
    <row r="28" spans="1:16" ht="21" x14ac:dyDescent="0.35">
      <c r="C28" s="68"/>
      <c r="D28" s="68"/>
      <c r="E28" s="68"/>
      <c r="F28" s="68"/>
      <c r="G28" s="68"/>
      <c r="H28" s="68"/>
    </row>
    <row r="33" spans="4:8" ht="18.75" x14ac:dyDescent="0.3">
      <c r="D33" s="69"/>
      <c r="E33" s="69"/>
      <c r="F33" s="69"/>
      <c r="G33" s="69"/>
      <c r="H33" s="69"/>
    </row>
  </sheetData>
  <mergeCells count="7">
    <mergeCell ref="A6:A7"/>
    <mergeCell ref="B6:B7"/>
    <mergeCell ref="B1:M1"/>
    <mergeCell ref="B3:M3"/>
    <mergeCell ref="B4:M4"/>
    <mergeCell ref="A5:M5"/>
    <mergeCell ref="A2:M2"/>
  </mergeCells>
  <pageMargins left="0.7" right="0.7" top="0.75" bottom="0.75" header="0.3" footer="0.3"/>
  <pageSetup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20"/>
  <sheetViews>
    <sheetView zoomScaleNormal="100" zoomScaleSheetLayoutView="81" workbookViewId="0">
      <selection activeCell="E24" sqref="E24"/>
    </sheetView>
  </sheetViews>
  <sheetFormatPr defaultRowHeight="14.25" x14ac:dyDescent="0.2"/>
  <cols>
    <col min="1" max="1" width="6" style="2" customWidth="1"/>
    <col min="2" max="2" width="19.7109375" style="2" customWidth="1"/>
    <col min="3" max="3" width="14.140625" style="2" customWidth="1"/>
    <col min="4" max="5" width="15" style="2" customWidth="1"/>
    <col min="6" max="6" width="11.28515625" style="2" customWidth="1"/>
    <col min="7" max="7" width="14.42578125" style="2" customWidth="1"/>
    <col min="8" max="8" width="16" style="2" customWidth="1"/>
    <col min="9" max="9" width="13.42578125" style="2" customWidth="1"/>
    <col min="10" max="10" width="12.28515625" style="2" customWidth="1"/>
    <col min="11" max="11" width="12.5703125" style="2" customWidth="1"/>
    <col min="12" max="12" width="15.42578125" style="2" customWidth="1"/>
    <col min="13" max="13" width="13.140625" style="2" customWidth="1"/>
    <col min="14" max="16384" width="9.140625" style="2"/>
  </cols>
  <sheetData>
    <row r="1" spans="1:13" ht="21.75" customHeight="1" x14ac:dyDescent="0.2">
      <c r="A1" s="14"/>
      <c r="B1" s="151" t="s">
        <v>0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29.25" customHeight="1" x14ac:dyDescent="0.2">
      <c r="A2" s="88"/>
      <c r="B2" s="152" t="s">
        <v>74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ht="23.25" customHeight="1" x14ac:dyDescent="0.2">
      <c r="A3" s="14"/>
      <c r="B3" s="153" t="s">
        <v>29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 ht="21.75" customHeight="1" x14ac:dyDescent="0.2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1:13" ht="81" customHeight="1" x14ac:dyDescent="0.2">
      <c r="A5" s="155" t="s">
        <v>2</v>
      </c>
      <c r="B5" s="155" t="s">
        <v>3</v>
      </c>
      <c r="C5" s="89" t="s">
        <v>4</v>
      </c>
      <c r="D5" s="12" t="s">
        <v>5</v>
      </c>
      <c r="E5" s="12" t="s">
        <v>124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</row>
    <row r="6" spans="1:13" ht="26.25" customHeight="1" x14ac:dyDescent="0.2">
      <c r="A6" s="156"/>
      <c r="B6" s="156"/>
      <c r="C6" s="79">
        <v>1</v>
      </c>
      <c r="D6" s="79">
        <v>2</v>
      </c>
      <c r="E6" s="79">
        <v>3</v>
      </c>
      <c r="F6" s="79">
        <v>4</v>
      </c>
      <c r="G6" s="79">
        <v>5</v>
      </c>
      <c r="H6" s="79">
        <v>6</v>
      </c>
      <c r="I6" s="79">
        <v>7</v>
      </c>
      <c r="J6" s="79">
        <v>8</v>
      </c>
      <c r="K6" s="79">
        <v>9</v>
      </c>
      <c r="L6" s="79">
        <v>10</v>
      </c>
      <c r="M6" s="79">
        <v>11</v>
      </c>
    </row>
    <row r="7" spans="1:13" x14ac:dyDescent="0.2">
      <c r="A7" s="86">
        <v>1</v>
      </c>
      <c r="B7" s="10" t="s">
        <v>79</v>
      </c>
      <c r="C7" s="109">
        <v>71</v>
      </c>
      <c r="D7" s="46">
        <v>775</v>
      </c>
      <c r="E7" s="46"/>
      <c r="F7" s="46">
        <v>50</v>
      </c>
      <c r="G7" s="46"/>
      <c r="H7" s="109"/>
      <c r="I7" s="46">
        <v>796</v>
      </c>
      <c r="J7" s="46">
        <v>14</v>
      </c>
      <c r="K7" s="46">
        <v>293</v>
      </c>
      <c r="L7" s="46">
        <v>292</v>
      </c>
      <c r="M7" s="46">
        <v>197</v>
      </c>
    </row>
    <row r="8" spans="1:13" x14ac:dyDescent="0.2">
      <c r="A8" s="86">
        <v>2</v>
      </c>
      <c r="B8" s="10" t="s">
        <v>81</v>
      </c>
      <c r="C8" s="109">
        <v>3</v>
      </c>
      <c r="D8" s="46">
        <v>715</v>
      </c>
      <c r="E8" s="46"/>
      <c r="F8" s="46">
        <v>80</v>
      </c>
      <c r="G8" s="46">
        <v>75</v>
      </c>
      <c r="H8" s="109">
        <v>39</v>
      </c>
      <c r="I8" s="46">
        <v>524</v>
      </c>
      <c r="J8" s="46">
        <v>14</v>
      </c>
      <c r="K8" s="46">
        <v>226</v>
      </c>
      <c r="L8" s="46">
        <v>189</v>
      </c>
      <c r="M8" s="46">
        <v>95</v>
      </c>
    </row>
    <row r="9" spans="1:13" x14ac:dyDescent="0.2">
      <c r="A9" s="86">
        <v>3</v>
      </c>
      <c r="B9" s="10" t="s">
        <v>75</v>
      </c>
      <c r="C9" s="109">
        <v>27</v>
      </c>
      <c r="D9" s="46">
        <v>1017</v>
      </c>
      <c r="E9" s="46">
        <v>2</v>
      </c>
      <c r="F9" s="46">
        <v>48</v>
      </c>
      <c r="G9" s="46">
        <v>23</v>
      </c>
      <c r="H9" s="109">
        <v>74</v>
      </c>
      <c r="I9" s="46">
        <v>897</v>
      </c>
      <c r="J9" s="46">
        <v>28</v>
      </c>
      <c r="K9" s="46">
        <v>116</v>
      </c>
      <c r="L9" s="46">
        <v>170</v>
      </c>
      <c r="M9" s="46">
        <v>583</v>
      </c>
    </row>
    <row r="10" spans="1:13" x14ac:dyDescent="0.2">
      <c r="A10" s="86">
        <v>4</v>
      </c>
      <c r="B10" s="10" t="s">
        <v>76</v>
      </c>
      <c r="C10" s="109">
        <v>77</v>
      </c>
      <c r="D10" s="46">
        <v>712</v>
      </c>
      <c r="E10" s="46"/>
      <c r="F10" s="46">
        <v>29</v>
      </c>
      <c r="G10" s="46">
        <v>53</v>
      </c>
      <c r="H10" s="109">
        <v>2</v>
      </c>
      <c r="I10" s="46">
        <v>705</v>
      </c>
      <c r="J10" s="46">
        <v>32</v>
      </c>
      <c r="K10" s="46">
        <v>263</v>
      </c>
      <c r="L10" s="46">
        <v>285</v>
      </c>
      <c r="M10" s="46">
        <v>125</v>
      </c>
    </row>
    <row r="11" spans="1:13" x14ac:dyDescent="0.2">
      <c r="A11" s="86">
        <v>5</v>
      </c>
      <c r="B11" s="10" t="s">
        <v>77</v>
      </c>
      <c r="C11" s="109"/>
      <c r="D11" s="46">
        <v>477</v>
      </c>
      <c r="E11" s="46"/>
      <c r="F11" s="46">
        <v>21</v>
      </c>
      <c r="G11" s="46"/>
      <c r="H11" s="109"/>
      <c r="I11" s="46">
        <v>456</v>
      </c>
      <c r="J11" s="46">
        <v>8</v>
      </c>
      <c r="K11" s="46">
        <v>158</v>
      </c>
      <c r="L11" s="46">
        <v>200</v>
      </c>
      <c r="M11" s="46">
        <v>90</v>
      </c>
    </row>
    <row r="12" spans="1:13" x14ac:dyDescent="0.2">
      <c r="A12" s="86">
        <v>6</v>
      </c>
      <c r="B12" s="10" t="s">
        <v>78</v>
      </c>
      <c r="C12" s="109">
        <v>92</v>
      </c>
      <c r="D12" s="46">
        <v>653</v>
      </c>
      <c r="E12" s="46"/>
      <c r="F12" s="46">
        <v>30</v>
      </c>
      <c r="G12" s="46"/>
      <c r="H12" s="109">
        <v>21</v>
      </c>
      <c r="I12" s="46">
        <v>694</v>
      </c>
      <c r="J12" s="46">
        <v>10</v>
      </c>
      <c r="K12" s="46">
        <v>253</v>
      </c>
      <c r="L12" s="46">
        <v>314</v>
      </c>
      <c r="M12" s="46">
        <v>117</v>
      </c>
    </row>
    <row r="13" spans="1:13" x14ac:dyDescent="0.2">
      <c r="A13" s="86">
        <v>7</v>
      </c>
      <c r="B13" s="10" t="s">
        <v>80</v>
      </c>
      <c r="C13" s="109">
        <v>20</v>
      </c>
      <c r="D13" s="46">
        <v>997</v>
      </c>
      <c r="E13" s="46">
        <v>1</v>
      </c>
      <c r="F13" s="46">
        <v>32</v>
      </c>
      <c r="G13" s="46"/>
      <c r="H13" s="109"/>
      <c r="I13" s="46">
        <v>984</v>
      </c>
      <c r="J13" s="46">
        <v>18</v>
      </c>
      <c r="K13" s="46">
        <v>381</v>
      </c>
      <c r="L13" s="46">
        <v>400</v>
      </c>
      <c r="M13" s="46">
        <v>185</v>
      </c>
    </row>
    <row r="14" spans="1:13" ht="18" hidden="1" x14ac:dyDescent="0.25">
      <c r="A14" s="9">
        <v>8</v>
      </c>
      <c r="B14" s="118"/>
      <c r="C14" s="75"/>
      <c r="D14" s="76"/>
      <c r="E14" s="75"/>
      <c r="F14" s="77"/>
      <c r="G14" s="77"/>
      <c r="H14" s="76"/>
      <c r="I14" s="74"/>
      <c r="J14" s="74"/>
      <c r="K14" s="74"/>
      <c r="L14" s="74"/>
      <c r="M14" s="74"/>
    </row>
    <row r="15" spans="1:13" ht="18" hidden="1" x14ac:dyDescent="0.25">
      <c r="A15" s="9">
        <v>9</v>
      </c>
      <c r="B15" s="118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</row>
    <row r="16" spans="1:13" ht="16.5" hidden="1" customHeight="1" x14ac:dyDescent="0.25">
      <c r="A16" s="9">
        <v>10</v>
      </c>
      <c r="B16" s="118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ht="18" hidden="1" x14ac:dyDescent="0.25">
      <c r="A17" s="9">
        <v>11</v>
      </c>
      <c r="B17" s="118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1:13" ht="18" hidden="1" x14ac:dyDescent="0.25">
      <c r="A18" s="9">
        <v>12</v>
      </c>
      <c r="B18" s="118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ht="15" x14ac:dyDescent="0.2">
      <c r="A19" s="7"/>
      <c r="B19" s="119" t="s">
        <v>14</v>
      </c>
      <c r="C19" s="74">
        <f t="shared" ref="C19:M19" si="0">SUM(C7:C18)</f>
        <v>290</v>
      </c>
      <c r="D19" s="74">
        <f t="shared" si="0"/>
        <v>5346</v>
      </c>
      <c r="E19" s="74">
        <f t="shared" si="0"/>
        <v>3</v>
      </c>
      <c r="F19" s="74">
        <f t="shared" si="0"/>
        <v>290</v>
      </c>
      <c r="G19" s="74">
        <f t="shared" si="0"/>
        <v>151</v>
      </c>
      <c r="H19" s="74">
        <f t="shared" si="0"/>
        <v>136</v>
      </c>
      <c r="I19" s="74">
        <f t="shared" si="0"/>
        <v>5056</v>
      </c>
      <c r="J19" s="74">
        <f t="shared" si="0"/>
        <v>124</v>
      </c>
      <c r="K19" s="74">
        <f t="shared" si="0"/>
        <v>1690</v>
      </c>
      <c r="L19" s="74">
        <f t="shared" si="0"/>
        <v>1850</v>
      </c>
      <c r="M19" s="74">
        <f t="shared" si="0"/>
        <v>1392</v>
      </c>
    </row>
    <row r="20" spans="1:13" x14ac:dyDescent="0.2">
      <c r="G20" s="4"/>
      <c r="I20" s="4"/>
    </row>
  </sheetData>
  <mergeCells count="6">
    <mergeCell ref="B1:M1"/>
    <mergeCell ref="B2:M2"/>
    <mergeCell ref="B3:M3"/>
    <mergeCell ref="A4:M4"/>
    <mergeCell ref="A5:A6"/>
    <mergeCell ref="B5:B6"/>
  </mergeCells>
  <pageMargins left="0.7" right="0.7" top="0.75" bottom="0.75" header="0.3" footer="0.3"/>
  <pageSetup paperSize="9" scale="73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="95" zoomScaleNormal="95" workbookViewId="0">
      <selection activeCell="B19" sqref="B19"/>
    </sheetView>
  </sheetViews>
  <sheetFormatPr defaultRowHeight="15" x14ac:dyDescent="0.25"/>
  <cols>
    <col min="1" max="1" width="6" style="66" customWidth="1"/>
    <col min="2" max="2" width="19.7109375" style="66" customWidth="1"/>
    <col min="3" max="3" width="14.140625" style="66" customWidth="1"/>
    <col min="4" max="5" width="15" style="66" customWidth="1"/>
    <col min="6" max="6" width="11.28515625" style="66" customWidth="1"/>
    <col min="7" max="7" width="14.42578125" style="66" customWidth="1"/>
    <col min="8" max="8" width="16" style="66" customWidth="1"/>
    <col min="9" max="9" width="15.28515625" style="66" customWidth="1"/>
    <col min="10" max="10" width="14.5703125" style="66" customWidth="1"/>
    <col min="11" max="11" width="12.5703125" style="66" customWidth="1"/>
    <col min="12" max="12" width="15.42578125" style="66" customWidth="1"/>
    <col min="13" max="13" width="13.140625" style="66" customWidth="1"/>
    <col min="14" max="16384" width="9.140625" style="66"/>
  </cols>
  <sheetData>
    <row r="1" spans="1:16" ht="21.75" customHeight="1" x14ac:dyDescent="0.25">
      <c r="A1" s="31"/>
      <c r="B1" s="165" t="s">
        <v>0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92"/>
      <c r="O1" s="92"/>
      <c r="P1" s="31"/>
    </row>
    <row r="2" spans="1:16" ht="30.75" customHeight="1" x14ac:dyDescent="0.25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92"/>
      <c r="O2" s="92"/>
      <c r="P2" s="31"/>
    </row>
    <row r="3" spans="1:16" ht="29.25" customHeight="1" x14ac:dyDescent="0.25">
      <c r="A3" s="92"/>
      <c r="B3" s="166" t="s">
        <v>83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92"/>
      <c r="O3" s="92"/>
      <c r="P3" s="31"/>
    </row>
    <row r="4" spans="1:16" ht="23.25" customHeight="1" x14ac:dyDescent="0.25">
      <c r="A4" s="31"/>
      <c r="B4" s="144" t="s">
        <v>82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31"/>
      <c r="O4" s="31"/>
      <c r="P4" s="31"/>
    </row>
    <row r="5" spans="1:16" ht="21.75" customHeight="1" x14ac:dyDescent="0.25">
      <c r="A5" s="145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31"/>
      <c r="O5" s="31"/>
      <c r="P5" s="31"/>
    </row>
    <row r="6" spans="1:16" ht="81" customHeight="1" x14ac:dyDescent="0.25">
      <c r="A6" s="138" t="s">
        <v>2</v>
      </c>
      <c r="B6" s="138" t="s">
        <v>3</v>
      </c>
      <c r="C6" s="87" t="s">
        <v>4</v>
      </c>
      <c r="D6" s="28" t="s">
        <v>5</v>
      </c>
      <c r="E6" s="28" t="s">
        <v>124</v>
      </c>
      <c r="F6" s="28" t="s">
        <v>6</v>
      </c>
      <c r="G6" s="28" t="s">
        <v>7</v>
      </c>
      <c r="H6" s="28" t="s">
        <v>8</v>
      </c>
      <c r="I6" s="28" t="s">
        <v>9</v>
      </c>
      <c r="J6" s="28" t="s">
        <v>10</v>
      </c>
      <c r="K6" s="28" t="s">
        <v>11</v>
      </c>
      <c r="L6" s="28" t="s">
        <v>12</v>
      </c>
      <c r="M6" s="28" t="s">
        <v>13</v>
      </c>
      <c r="N6" s="33"/>
      <c r="O6" s="33"/>
      <c r="P6" s="33"/>
    </row>
    <row r="7" spans="1:16" ht="15.75" x14ac:dyDescent="0.25">
      <c r="A7" s="139"/>
      <c r="B7" s="139"/>
      <c r="C7" s="81">
        <v>1</v>
      </c>
      <c r="D7" s="30">
        <v>2</v>
      </c>
      <c r="E7" s="81">
        <v>3</v>
      </c>
      <c r="F7" s="30">
        <v>4</v>
      </c>
      <c r="G7" s="30">
        <v>5</v>
      </c>
      <c r="H7" s="81">
        <v>6</v>
      </c>
      <c r="I7" s="30">
        <v>7</v>
      </c>
      <c r="J7" s="30">
        <v>8</v>
      </c>
      <c r="K7" s="81">
        <v>9</v>
      </c>
      <c r="L7" s="30">
        <v>10</v>
      </c>
      <c r="M7" s="81">
        <v>11</v>
      </c>
      <c r="N7" s="33"/>
      <c r="O7" s="33"/>
      <c r="P7" s="33"/>
    </row>
    <row r="8" spans="1:16" ht="15.75" x14ac:dyDescent="0.25">
      <c r="A8" s="34">
        <v>1</v>
      </c>
      <c r="B8" s="117" t="s">
        <v>33</v>
      </c>
      <c r="C8" s="29"/>
      <c r="D8" s="35">
        <v>1555</v>
      </c>
      <c r="E8" s="35">
        <v>1</v>
      </c>
      <c r="F8" s="35">
        <v>81</v>
      </c>
      <c r="G8" s="20">
        <v>281</v>
      </c>
      <c r="H8" s="35"/>
      <c r="I8" s="20">
        <v>1192</v>
      </c>
      <c r="J8" s="36">
        <v>37</v>
      </c>
      <c r="K8" s="36">
        <v>427</v>
      </c>
      <c r="L8" s="36">
        <v>408</v>
      </c>
      <c r="M8" s="35">
        <v>320</v>
      </c>
      <c r="N8" s="33"/>
      <c r="O8" s="33"/>
      <c r="P8" s="33"/>
    </row>
    <row r="9" spans="1:16" ht="15.75" x14ac:dyDescent="0.25">
      <c r="A9" s="34">
        <v>2</v>
      </c>
      <c r="B9" s="117" t="s">
        <v>32</v>
      </c>
      <c r="C9" s="29"/>
      <c r="D9" s="35">
        <v>1665</v>
      </c>
      <c r="E9" s="35">
        <v>1</v>
      </c>
      <c r="F9" s="35">
        <v>93</v>
      </c>
      <c r="G9" s="20">
        <v>213</v>
      </c>
      <c r="H9" s="35"/>
      <c r="I9" s="20">
        <v>1358</v>
      </c>
      <c r="J9" s="36">
        <v>16</v>
      </c>
      <c r="K9" s="36">
        <v>378</v>
      </c>
      <c r="L9" s="36">
        <v>291</v>
      </c>
      <c r="M9" s="35">
        <v>673</v>
      </c>
      <c r="N9" s="33"/>
      <c r="O9" s="33"/>
      <c r="P9" s="33"/>
    </row>
    <row r="10" spans="1:16" ht="15.75" x14ac:dyDescent="0.25">
      <c r="A10" s="34">
        <v>3</v>
      </c>
      <c r="B10" s="117" t="s">
        <v>31</v>
      </c>
      <c r="C10" s="29"/>
      <c r="D10" s="35">
        <v>1284</v>
      </c>
      <c r="E10" s="35">
        <v>1</v>
      </c>
      <c r="F10" s="35">
        <v>205</v>
      </c>
      <c r="G10" s="20"/>
      <c r="H10" s="35"/>
      <c r="I10" s="20">
        <v>1078</v>
      </c>
      <c r="J10" s="36">
        <v>23</v>
      </c>
      <c r="K10" s="36">
        <v>457</v>
      </c>
      <c r="L10" s="36">
        <v>427</v>
      </c>
      <c r="M10" s="35">
        <v>171</v>
      </c>
      <c r="N10" s="33"/>
      <c r="O10" s="33"/>
      <c r="P10" s="33"/>
    </row>
    <row r="11" spans="1:16" ht="15.75" x14ac:dyDescent="0.25">
      <c r="A11" s="34">
        <v>4</v>
      </c>
      <c r="B11" s="117" t="s">
        <v>30</v>
      </c>
      <c r="C11" s="29"/>
      <c r="D11" s="35">
        <v>1352</v>
      </c>
      <c r="E11" s="35">
        <v>2</v>
      </c>
      <c r="F11" s="35">
        <v>48</v>
      </c>
      <c r="G11" s="20"/>
      <c r="H11" s="35"/>
      <c r="I11" s="20">
        <v>1302</v>
      </c>
      <c r="J11" s="36">
        <v>29</v>
      </c>
      <c r="K11" s="36">
        <v>520</v>
      </c>
      <c r="L11" s="36">
        <v>514</v>
      </c>
      <c r="M11" s="35">
        <v>239</v>
      </c>
      <c r="N11" s="33"/>
      <c r="O11" s="33"/>
      <c r="P11" s="33"/>
    </row>
    <row r="12" spans="1:16" ht="15.75" hidden="1" x14ac:dyDescent="0.25">
      <c r="A12" s="34">
        <v>5</v>
      </c>
      <c r="B12" s="117"/>
      <c r="C12" s="29"/>
      <c r="D12" s="35"/>
      <c r="E12" s="35"/>
      <c r="F12" s="35"/>
      <c r="G12" s="20"/>
      <c r="H12" s="35"/>
      <c r="I12" s="20"/>
      <c r="J12" s="36"/>
      <c r="K12" s="36"/>
      <c r="L12" s="36"/>
      <c r="M12" s="35"/>
      <c r="N12" s="33"/>
      <c r="O12" s="33"/>
      <c r="P12" s="33"/>
    </row>
    <row r="13" spans="1:16" ht="15.75" hidden="1" x14ac:dyDescent="0.25">
      <c r="A13" s="34">
        <v>6</v>
      </c>
      <c r="B13" s="117"/>
      <c r="C13" s="29"/>
      <c r="D13" s="35"/>
      <c r="E13" s="35"/>
      <c r="F13" s="35"/>
      <c r="G13" s="20"/>
      <c r="H13" s="35"/>
      <c r="I13" s="20"/>
      <c r="J13" s="36"/>
      <c r="K13" s="36"/>
      <c r="L13" s="36"/>
      <c r="M13" s="35"/>
      <c r="N13" s="33"/>
      <c r="O13" s="33"/>
      <c r="P13" s="33"/>
    </row>
    <row r="14" spans="1:16" ht="15.75" hidden="1" x14ac:dyDescent="0.25">
      <c r="A14" s="34">
        <v>7</v>
      </c>
      <c r="B14" s="117"/>
      <c r="C14" s="29"/>
      <c r="D14" s="35"/>
      <c r="E14" s="35"/>
      <c r="F14" s="35"/>
      <c r="G14" s="20"/>
      <c r="H14" s="35"/>
      <c r="I14" s="20"/>
      <c r="J14" s="36"/>
      <c r="K14" s="36"/>
      <c r="L14" s="36"/>
      <c r="M14" s="35"/>
      <c r="N14" s="33"/>
      <c r="O14" s="33"/>
      <c r="P14" s="33"/>
    </row>
    <row r="15" spans="1:16" ht="15.75" hidden="1" x14ac:dyDescent="0.25">
      <c r="A15" s="34">
        <v>8</v>
      </c>
      <c r="B15" s="117"/>
      <c r="C15" s="29"/>
      <c r="D15" s="29"/>
      <c r="E15" s="29"/>
      <c r="F15" s="29"/>
      <c r="G15" s="20"/>
      <c r="H15" s="29"/>
      <c r="I15" s="20"/>
      <c r="J15" s="29"/>
      <c r="K15" s="29"/>
      <c r="L15" s="29"/>
      <c r="M15" s="29"/>
      <c r="N15" s="33"/>
      <c r="O15" s="33"/>
      <c r="P15" s="33"/>
    </row>
    <row r="16" spans="1:16" ht="15.75" hidden="1" x14ac:dyDescent="0.25">
      <c r="A16" s="34">
        <v>9</v>
      </c>
      <c r="B16" s="117"/>
      <c r="C16" s="29"/>
      <c r="D16" s="35"/>
      <c r="E16" s="35"/>
      <c r="F16" s="35"/>
      <c r="G16" s="20"/>
      <c r="H16" s="35"/>
      <c r="I16" s="20"/>
      <c r="J16" s="36"/>
      <c r="K16" s="36"/>
      <c r="L16" s="36"/>
      <c r="M16" s="35"/>
      <c r="N16" s="33"/>
      <c r="O16" s="33"/>
      <c r="P16" s="33"/>
    </row>
    <row r="17" spans="1:16" ht="16.5" hidden="1" customHeight="1" x14ac:dyDescent="0.25">
      <c r="A17" s="34">
        <v>10</v>
      </c>
      <c r="B17" s="117"/>
      <c r="C17" s="29"/>
      <c r="D17" s="36"/>
      <c r="E17" s="36"/>
      <c r="F17" s="36"/>
      <c r="G17" s="20"/>
      <c r="H17" s="36"/>
      <c r="I17" s="20"/>
      <c r="J17" s="36"/>
      <c r="K17" s="36"/>
      <c r="L17" s="36"/>
      <c r="M17" s="35"/>
      <c r="N17" s="33"/>
      <c r="O17" s="33"/>
      <c r="P17" s="33"/>
    </row>
    <row r="18" spans="1:16" ht="15.75" hidden="1" x14ac:dyDescent="0.25">
      <c r="A18" s="34">
        <v>11</v>
      </c>
      <c r="B18" s="117"/>
      <c r="C18" s="29"/>
      <c r="D18" s="36"/>
      <c r="E18" s="36"/>
      <c r="F18" s="36"/>
      <c r="G18" s="20"/>
      <c r="H18" s="36"/>
      <c r="I18" s="20"/>
      <c r="J18" s="36"/>
      <c r="K18" s="36"/>
      <c r="L18" s="36"/>
      <c r="M18" s="35"/>
      <c r="N18" s="33"/>
      <c r="O18" s="33"/>
      <c r="P18" s="33"/>
    </row>
    <row r="19" spans="1:16" ht="15.75" x14ac:dyDescent="0.25">
      <c r="A19" s="29"/>
      <c r="B19" s="120" t="s">
        <v>14</v>
      </c>
      <c r="C19" s="35"/>
      <c r="D19" s="35">
        <f>SUM(D8:D18)</f>
        <v>5856</v>
      </c>
      <c r="E19" s="35">
        <f>SUM(E8:E18)</f>
        <v>5</v>
      </c>
      <c r="F19" s="35">
        <f>SUM(F8:F18)</f>
        <v>427</v>
      </c>
      <c r="G19" s="20">
        <f>SUM(G8:G18)</f>
        <v>494</v>
      </c>
      <c r="H19" s="35"/>
      <c r="I19" s="20">
        <f>SUM(I8:I18)</f>
        <v>4930</v>
      </c>
      <c r="J19" s="35">
        <f>SUM(J8:J18)</f>
        <v>105</v>
      </c>
      <c r="K19" s="35">
        <f>SUM(K8:K18)</f>
        <v>1782</v>
      </c>
      <c r="L19" s="35">
        <f>SUM(L8:L18)</f>
        <v>1640</v>
      </c>
      <c r="M19" s="35">
        <f>SUM(M8:M18)</f>
        <v>1403</v>
      </c>
      <c r="N19" s="33"/>
      <c r="O19" s="33"/>
      <c r="P19" s="33"/>
    </row>
    <row r="20" spans="1:16" x14ac:dyDescent="0.25">
      <c r="G20" s="67"/>
      <c r="I20" s="67"/>
    </row>
  </sheetData>
  <mergeCells count="7">
    <mergeCell ref="A6:A7"/>
    <mergeCell ref="B6:B7"/>
    <mergeCell ref="B1:M1"/>
    <mergeCell ref="B3:M3"/>
    <mergeCell ref="B4:M4"/>
    <mergeCell ref="A5:M5"/>
    <mergeCell ref="A2:M2"/>
  </mergeCells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20"/>
  <sheetViews>
    <sheetView zoomScaleNormal="100" zoomScaleSheetLayoutView="78" workbookViewId="0">
      <selection activeCell="F31" sqref="F31"/>
    </sheetView>
  </sheetViews>
  <sheetFormatPr defaultRowHeight="14.25" x14ac:dyDescent="0.2"/>
  <cols>
    <col min="1" max="1" width="6" style="2" customWidth="1"/>
    <col min="2" max="2" width="22.42578125" style="22" bestFit="1" customWidth="1"/>
    <col min="3" max="3" width="14.140625" style="2" customWidth="1"/>
    <col min="4" max="5" width="15" style="2" customWidth="1"/>
    <col min="6" max="6" width="11.28515625" style="2" customWidth="1"/>
    <col min="7" max="7" width="14.42578125" style="2" customWidth="1"/>
    <col min="8" max="8" width="16" style="2" customWidth="1"/>
    <col min="9" max="9" width="16.28515625" style="2" customWidth="1"/>
    <col min="10" max="10" width="14.28515625" style="2" customWidth="1"/>
    <col min="11" max="11" width="12.5703125" style="2" customWidth="1"/>
    <col min="12" max="12" width="15.42578125" style="2" customWidth="1"/>
    <col min="13" max="13" width="13.140625" style="2" customWidth="1"/>
    <col min="14" max="16384" width="9.140625" style="2"/>
  </cols>
  <sheetData>
    <row r="1" spans="1:13" ht="21.75" customHeight="1" x14ac:dyDescent="0.2">
      <c r="A1" s="14"/>
      <c r="B1" s="151" t="s">
        <v>0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29.25" customHeight="1" x14ac:dyDescent="0.2">
      <c r="A2" s="88"/>
      <c r="B2" s="152" t="s">
        <v>84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ht="23.25" customHeight="1" x14ac:dyDescent="0.2">
      <c r="A3" s="14"/>
      <c r="B3" s="153" t="s">
        <v>29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 ht="21.75" customHeight="1" x14ac:dyDescent="0.2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1:13" ht="81" customHeight="1" x14ac:dyDescent="0.2">
      <c r="A5" s="155" t="s">
        <v>2</v>
      </c>
      <c r="B5" s="155" t="s">
        <v>3</v>
      </c>
      <c r="C5" s="89" t="s">
        <v>4</v>
      </c>
      <c r="D5" s="12" t="s">
        <v>5</v>
      </c>
      <c r="E5" s="12" t="s">
        <v>24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</row>
    <row r="6" spans="1:13" ht="26.25" customHeight="1" x14ac:dyDescent="0.2">
      <c r="A6" s="156"/>
      <c r="B6" s="156"/>
      <c r="C6" s="79">
        <v>1</v>
      </c>
      <c r="D6" s="79">
        <v>2</v>
      </c>
      <c r="E6" s="79">
        <v>3</v>
      </c>
      <c r="F6" s="79">
        <v>4</v>
      </c>
      <c r="G6" s="79">
        <v>5</v>
      </c>
      <c r="H6" s="79">
        <v>6</v>
      </c>
      <c r="I6" s="79">
        <v>7</v>
      </c>
      <c r="J6" s="79">
        <v>8</v>
      </c>
      <c r="K6" s="79">
        <v>9</v>
      </c>
      <c r="L6" s="79">
        <v>10</v>
      </c>
      <c r="M6" s="79">
        <v>11</v>
      </c>
    </row>
    <row r="7" spans="1:13" ht="15" x14ac:dyDescent="0.2">
      <c r="A7" s="7">
        <v>1</v>
      </c>
      <c r="B7" s="121" t="s">
        <v>53</v>
      </c>
      <c r="C7" s="15"/>
      <c r="D7" s="15">
        <v>125</v>
      </c>
      <c r="E7" s="15"/>
      <c r="F7" s="15">
        <v>3</v>
      </c>
      <c r="G7" s="15"/>
      <c r="H7" s="15"/>
      <c r="I7" s="15">
        <v>122</v>
      </c>
      <c r="J7" s="15">
        <v>3</v>
      </c>
      <c r="K7" s="15">
        <v>40</v>
      </c>
      <c r="L7" s="15">
        <v>68</v>
      </c>
      <c r="M7" s="15">
        <v>11</v>
      </c>
    </row>
    <row r="8" spans="1:13" ht="15" x14ac:dyDescent="0.2">
      <c r="A8" s="86">
        <v>2</v>
      </c>
      <c r="B8" s="10" t="s">
        <v>52</v>
      </c>
      <c r="C8" s="15"/>
      <c r="D8" s="15">
        <v>1117</v>
      </c>
      <c r="E8" s="15"/>
      <c r="F8" s="15">
        <v>391</v>
      </c>
      <c r="G8" s="15"/>
      <c r="H8" s="15"/>
      <c r="I8" s="15">
        <v>726</v>
      </c>
      <c r="J8" s="15">
        <v>15</v>
      </c>
      <c r="K8" s="15">
        <v>271</v>
      </c>
      <c r="L8" s="15">
        <v>339</v>
      </c>
      <c r="M8" s="15">
        <v>101</v>
      </c>
    </row>
    <row r="9" spans="1:13" ht="15" x14ac:dyDescent="0.2">
      <c r="A9" s="86">
        <v>3</v>
      </c>
      <c r="B9" s="10" t="s">
        <v>51</v>
      </c>
      <c r="C9" s="15"/>
      <c r="D9" s="15">
        <v>1351</v>
      </c>
      <c r="E9" s="15"/>
      <c r="F9" s="15">
        <v>488</v>
      </c>
      <c r="G9" s="15"/>
      <c r="H9" s="15"/>
      <c r="I9" s="15">
        <v>863</v>
      </c>
      <c r="J9" s="15">
        <v>21</v>
      </c>
      <c r="K9" s="15">
        <v>289</v>
      </c>
      <c r="L9" s="15">
        <v>423</v>
      </c>
      <c r="M9" s="15">
        <v>130</v>
      </c>
    </row>
    <row r="10" spans="1:13" ht="15" x14ac:dyDescent="0.2">
      <c r="A10" s="86">
        <v>4</v>
      </c>
      <c r="B10" s="10" t="s">
        <v>130</v>
      </c>
      <c r="C10" s="15"/>
      <c r="D10" s="15">
        <v>1381</v>
      </c>
      <c r="E10" s="15"/>
      <c r="F10" s="15"/>
      <c r="G10" s="15"/>
      <c r="H10" s="15"/>
      <c r="I10" s="15">
        <v>1381</v>
      </c>
      <c r="J10" s="15">
        <v>38</v>
      </c>
      <c r="K10" s="15">
        <v>536</v>
      </c>
      <c r="L10" s="15">
        <v>722</v>
      </c>
      <c r="M10" s="15">
        <v>85</v>
      </c>
    </row>
    <row r="11" spans="1:13" ht="15" x14ac:dyDescent="0.2">
      <c r="A11" s="86">
        <v>5</v>
      </c>
      <c r="B11" s="10" t="s">
        <v>131</v>
      </c>
      <c r="C11" s="15"/>
      <c r="D11" s="15">
        <v>1386</v>
      </c>
      <c r="E11" s="15"/>
      <c r="F11" s="15">
        <v>364</v>
      </c>
      <c r="G11" s="15"/>
      <c r="H11" s="15"/>
      <c r="I11" s="15">
        <v>1022</v>
      </c>
      <c r="J11" s="15">
        <v>3</v>
      </c>
      <c r="K11" s="15">
        <v>45</v>
      </c>
      <c r="L11" s="15">
        <v>44</v>
      </c>
      <c r="M11" s="15">
        <v>930</v>
      </c>
    </row>
    <row r="12" spans="1:13" ht="18" hidden="1" x14ac:dyDescent="0.2">
      <c r="A12" s="86">
        <v>6</v>
      </c>
      <c r="B12" s="122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18" hidden="1" x14ac:dyDescent="0.2">
      <c r="A13" s="86">
        <v>7</v>
      </c>
      <c r="B13" s="122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18" hidden="1" x14ac:dyDescent="0.2">
      <c r="A14" s="86">
        <v>8</v>
      </c>
      <c r="B14" s="12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ht="18" hidden="1" x14ac:dyDescent="0.2">
      <c r="A15" s="86">
        <v>9</v>
      </c>
      <c r="B15" s="12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ht="16.5" hidden="1" customHeight="1" x14ac:dyDescent="0.2">
      <c r="A16" s="86">
        <v>10</v>
      </c>
      <c r="B16" s="12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ht="18" hidden="1" x14ac:dyDescent="0.2">
      <c r="A17" s="86">
        <v>11</v>
      </c>
      <c r="B17" s="122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ht="18" hidden="1" x14ac:dyDescent="0.2">
      <c r="A18" s="86">
        <v>12</v>
      </c>
      <c r="B18" s="122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5" x14ac:dyDescent="0.2">
      <c r="A19" s="7"/>
      <c r="B19" s="123" t="s">
        <v>14</v>
      </c>
      <c r="C19" s="6">
        <f t="shared" ref="C19:M19" si="0">SUM(C7:C18)</f>
        <v>0</v>
      </c>
      <c r="D19" s="6">
        <f t="shared" si="0"/>
        <v>5360</v>
      </c>
      <c r="E19" s="6">
        <f t="shared" si="0"/>
        <v>0</v>
      </c>
      <c r="F19" s="6">
        <f t="shared" si="0"/>
        <v>1246</v>
      </c>
      <c r="G19" s="6">
        <f t="shared" si="0"/>
        <v>0</v>
      </c>
      <c r="H19" s="6">
        <f t="shared" si="0"/>
        <v>0</v>
      </c>
      <c r="I19" s="6">
        <f t="shared" si="0"/>
        <v>4114</v>
      </c>
      <c r="J19" s="6">
        <f t="shared" si="0"/>
        <v>80</v>
      </c>
      <c r="K19" s="6">
        <f t="shared" si="0"/>
        <v>1181</v>
      </c>
      <c r="L19" s="6">
        <f t="shared" si="0"/>
        <v>1596</v>
      </c>
      <c r="M19" s="6">
        <f t="shared" si="0"/>
        <v>1257</v>
      </c>
    </row>
    <row r="20" spans="1:13" ht="18" x14ac:dyDescent="0.25">
      <c r="B20" s="24"/>
      <c r="C20" s="19"/>
      <c r="D20" s="19"/>
      <c r="E20" s="19"/>
      <c r="F20" s="19"/>
      <c r="G20" s="23"/>
      <c r="H20" s="19"/>
      <c r="I20" s="23"/>
      <c r="J20" s="19"/>
      <c r="K20" s="19"/>
      <c r="L20" s="19"/>
      <c r="M20" s="19"/>
    </row>
  </sheetData>
  <mergeCells count="6">
    <mergeCell ref="B1:M1"/>
    <mergeCell ref="B2:M2"/>
    <mergeCell ref="B3:M3"/>
    <mergeCell ref="A4:M4"/>
    <mergeCell ref="A5:A6"/>
    <mergeCell ref="B5:B6"/>
  </mergeCells>
  <pageMargins left="0.7" right="0.7" top="0.75" bottom="0.75" header="0.3" footer="0.3"/>
  <pageSetup paperSize="9" scale="72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20"/>
  <sheetViews>
    <sheetView zoomScaleSheetLayoutView="100" workbookViewId="0">
      <selection activeCell="H34" sqref="H34"/>
    </sheetView>
  </sheetViews>
  <sheetFormatPr defaultRowHeight="14.25" x14ac:dyDescent="0.2"/>
  <cols>
    <col min="1" max="1" width="6" style="2" customWidth="1"/>
    <col min="2" max="2" width="19.7109375" style="2" customWidth="1"/>
    <col min="3" max="3" width="14.140625" style="2" customWidth="1"/>
    <col min="4" max="5" width="15" style="2" customWidth="1"/>
    <col min="6" max="6" width="11.28515625" style="2" customWidth="1"/>
    <col min="7" max="7" width="14.42578125" style="2" customWidth="1"/>
    <col min="8" max="8" width="19.42578125" style="2" customWidth="1"/>
    <col min="9" max="9" width="17.42578125" style="2" customWidth="1"/>
    <col min="10" max="10" width="14.28515625" style="2" customWidth="1"/>
    <col min="11" max="11" width="12.5703125" style="2" customWidth="1"/>
    <col min="12" max="12" width="15.42578125" style="2" customWidth="1"/>
    <col min="13" max="13" width="13.140625" style="2" customWidth="1"/>
    <col min="14" max="16384" width="9.140625" style="2"/>
  </cols>
  <sheetData>
    <row r="1" spans="1:13" ht="21.75" customHeight="1" x14ac:dyDescent="0.2">
      <c r="A1" s="14"/>
      <c r="B1" s="151" t="s">
        <v>0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29.25" customHeight="1" x14ac:dyDescent="0.2">
      <c r="A2" s="88"/>
      <c r="B2" s="152" t="s">
        <v>85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ht="23.25" customHeight="1" x14ac:dyDescent="0.2">
      <c r="A3" s="14"/>
      <c r="B3" s="153" t="s">
        <v>29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 ht="21.75" customHeight="1" x14ac:dyDescent="0.2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1:13" ht="81" customHeight="1" x14ac:dyDescent="0.2">
      <c r="A5" s="155" t="s">
        <v>2</v>
      </c>
      <c r="B5" s="155" t="s">
        <v>3</v>
      </c>
      <c r="C5" s="89" t="s">
        <v>4</v>
      </c>
      <c r="D5" s="12" t="s">
        <v>5</v>
      </c>
      <c r="E5" s="12" t="s">
        <v>24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</row>
    <row r="6" spans="1:13" ht="26.25" customHeight="1" x14ac:dyDescent="0.2">
      <c r="A6" s="156"/>
      <c r="B6" s="156"/>
      <c r="C6" s="79">
        <v>1</v>
      </c>
      <c r="D6" s="79">
        <v>2</v>
      </c>
      <c r="E6" s="79">
        <v>3</v>
      </c>
      <c r="F6" s="79">
        <v>4</v>
      </c>
      <c r="G6" s="79">
        <v>5</v>
      </c>
      <c r="H6" s="79">
        <v>6</v>
      </c>
      <c r="I6" s="79">
        <v>7</v>
      </c>
      <c r="J6" s="79">
        <v>8</v>
      </c>
      <c r="K6" s="79">
        <v>9</v>
      </c>
      <c r="L6" s="79">
        <v>10</v>
      </c>
      <c r="M6" s="79">
        <v>11</v>
      </c>
    </row>
    <row r="7" spans="1:13" ht="15.75" x14ac:dyDescent="0.25">
      <c r="A7" s="86">
        <v>1</v>
      </c>
      <c r="B7" s="124" t="s">
        <v>67</v>
      </c>
      <c r="C7" s="48">
        <v>78</v>
      </c>
      <c r="D7" s="48">
        <v>870</v>
      </c>
      <c r="E7" s="48"/>
      <c r="F7" s="48">
        <v>29</v>
      </c>
      <c r="G7" s="11">
        <v>58</v>
      </c>
      <c r="H7" s="48">
        <v>15</v>
      </c>
      <c r="I7" s="11">
        <v>846</v>
      </c>
      <c r="J7" s="48">
        <v>33</v>
      </c>
      <c r="K7" s="48">
        <v>449</v>
      </c>
      <c r="L7" s="48">
        <v>281</v>
      </c>
      <c r="M7" s="48">
        <v>83</v>
      </c>
    </row>
    <row r="8" spans="1:13" ht="15.75" x14ac:dyDescent="0.25">
      <c r="A8" s="86">
        <v>2</v>
      </c>
      <c r="B8" s="10" t="s">
        <v>66</v>
      </c>
      <c r="C8" s="48"/>
      <c r="D8" s="48">
        <v>814</v>
      </c>
      <c r="E8" s="48">
        <v>1</v>
      </c>
      <c r="F8" s="48">
        <v>30</v>
      </c>
      <c r="G8" s="11">
        <v>131</v>
      </c>
      <c r="H8" s="48"/>
      <c r="I8" s="11">
        <v>652</v>
      </c>
      <c r="J8" s="48">
        <v>31</v>
      </c>
      <c r="K8" s="48">
        <v>379</v>
      </c>
      <c r="L8" s="48">
        <v>143</v>
      </c>
      <c r="M8" s="48">
        <v>99</v>
      </c>
    </row>
    <row r="9" spans="1:13" ht="15.75" x14ac:dyDescent="0.25">
      <c r="A9" s="86">
        <v>3</v>
      </c>
      <c r="B9" s="10" t="s">
        <v>65</v>
      </c>
      <c r="C9" s="48">
        <v>1</v>
      </c>
      <c r="D9" s="48">
        <v>756</v>
      </c>
      <c r="E9" s="48"/>
      <c r="F9" s="48">
        <v>13</v>
      </c>
      <c r="G9" s="11">
        <v>142</v>
      </c>
      <c r="H9" s="48"/>
      <c r="I9" s="11">
        <v>602</v>
      </c>
      <c r="J9" s="48">
        <v>27</v>
      </c>
      <c r="K9" s="48">
        <v>395</v>
      </c>
      <c r="L9" s="48">
        <v>175</v>
      </c>
      <c r="M9" s="48">
        <v>5</v>
      </c>
    </row>
    <row r="10" spans="1:13" ht="15.75" hidden="1" x14ac:dyDescent="0.25">
      <c r="A10" s="6">
        <v>4</v>
      </c>
      <c r="B10" s="125"/>
      <c r="C10" s="48"/>
      <c r="D10" s="48"/>
      <c r="E10" s="48"/>
      <c r="F10" s="48"/>
      <c r="G10" s="11"/>
      <c r="H10" s="48"/>
      <c r="I10" s="11"/>
      <c r="J10" s="48"/>
      <c r="K10" s="48"/>
      <c r="L10" s="48"/>
      <c r="M10" s="48"/>
    </row>
    <row r="11" spans="1:13" ht="15.75" hidden="1" x14ac:dyDescent="0.25">
      <c r="A11" s="9">
        <v>5</v>
      </c>
      <c r="B11" s="10"/>
      <c r="C11" s="48"/>
      <c r="D11" s="48"/>
      <c r="E11" s="48"/>
      <c r="F11" s="48"/>
      <c r="G11" s="11"/>
      <c r="H11" s="48"/>
      <c r="I11" s="11"/>
      <c r="J11" s="48"/>
      <c r="K11" s="48"/>
      <c r="L11" s="48"/>
      <c r="M11" s="48"/>
    </row>
    <row r="12" spans="1:13" ht="15.75" hidden="1" x14ac:dyDescent="0.25">
      <c r="A12" s="9">
        <v>6</v>
      </c>
      <c r="B12" s="10"/>
      <c r="C12" s="48"/>
      <c r="D12" s="48"/>
      <c r="E12" s="48"/>
      <c r="F12" s="48"/>
      <c r="G12" s="11"/>
      <c r="H12" s="48"/>
      <c r="I12" s="11"/>
      <c r="J12" s="48"/>
      <c r="K12" s="48"/>
      <c r="L12" s="48"/>
      <c r="M12" s="48"/>
    </row>
    <row r="13" spans="1:13" ht="15.75" hidden="1" x14ac:dyDescent="0.25">
      <c r="A13" s="9">
        <v>7</v>
      </c>
      <c r="B13" s="10"/>
      <c r="C13" s="48"/>
      <c r="D13" s="48"/>
      <c r="E13" s="48"/>
      <c r="F13" s="48"/>
      <c r="G13" s="11"/>
      <c r="H13" s="48"/>
      <c r="I13" s="11"/>
      <c r="J13" s="48"/>
      <c r="K13" s="48"/>
      <c r="L13" s="48"/>
      <c r="M13" s="48"/>
    </row>
    <row r="14" spans="1:13" ht="15.75" hidden="1" x14ac:dyDescent="0.25">
      <c r="A14" s="9">
        <v>8</v>
      </c>
      <c r="B14" s="10"/>
      <c r="C14" s="48"/>
      <c r="D14" s="48"/>
      <c r="E14" s="48"/>
      <c r="F14" s="48"/>
      <c r="G14" s="11"/>
      <c r="H14" s="48"/>
      <c r="I14" s="11"/>
      <c r="J14" s="48"/>
      <c r="K14" s="48"/>
      <c r="L14" s="48"/>
      <c r="M14" s="48"/>
    </row>
    <row r="15" spans="1:13" ht="15.75" hidden="1" x14ac:dyDescent="0.25">
      <c r="A15" s="9">
        <v>9</v>
      </c>
      <c r="B15" s="10"/>
      <c r="C15" s="48"/>
      <c r="D15" s="48"/>
      <c r="E15" s="48"/>
      <c r="F15" s="48"/>
      <c r="G15" s="11"/>
      <c r="H15" s="48"/>
      <c r="I15" s="11"/>
      <c r="J15" s="48"/>
      <c r="K15" s="48"/>
      <c r="L15" s="48"/>
      <c r="M15" s="48"/>
    </row>
    <row r="16" spans="1:13" ht="16.5" hidden="1" customHeight="1" x14ac:dyDescent="0.25">
      <c r="A16" s="9">
        <v>10</v>
      </c>
      <c r="B16" s="10"/>
      <c r="C16" s="48"/>
      <c r="D16" s="48"/>
      <c r="E16" s="48"/>
      <c r="F16" s="48"/>
      <c r="G16" s="11"/>
      <c r="H16" s="48"/>
      <c r="I16" s="11"/>
      <c r="J16" s="48"/>
      <c r="K16" s="48"/>
      <c r="L16" s="48"/>
      <c r="M16" s="48"/>
    </row>
    <row r="17" spans="1:13" ht="15.75" hidden="1" x14ac:dyDescent="0.25">
      <c r="A17" s="9">
        <v>11</v>
      </c>
      <c r="B17" s="10"/>
      <c r="C17" s="48"/>
      <c r="D17" s="48"/>
      <c r="E17" s="48"/>
      <c r="F17" s="48"/>
      <c r="G17" s="11"/>
      <c r="H17" s="48"/>
      <c r="I17" s="11"/>
      <c r="J17" s="48"/>
      <c r="K17" s="48"/>
      <c r="L17" s="48"/>
      <c r="M17" s="48"/>
    </row>
    <row r="18" spans="1:13" ht="15.75" hidden="1" x14ac:dyDescent="0.25">
      <c r="A18" s="9">
        <v>12</v>
      </c>
      <c r="B18" s="8"/>
      <c r="C18" s="48"/>
      <c r="D18" s="48"/>
      <c r="E18" s="48"/>
      <c r="F18" s="48"/>
      <c r="G18" s="11"/>
      <c r="H18" s="48"/>
      <c r="I18" s="11"/>
      <c r="J18" s="48"/>
      <c r="K18" s="48"/>
      <c r="L18" s="48"/>
      <c r="M18" s="48"/>
    </row>
    <row r="19" spans="1:13" ht="15.75" x14ac:dyDescent="0.25">
      <c r="A19" s="7"/>
      <c r="B19" s="126" t="s">
        <v>14</v>
      </c>
      <c r="C19" s="35">
        <f t="shared" ref="C19:M19" si="0">SUM(C7:C18)</f>
        <v>79</v>
      </c>
      <c r="D19" s="35">
        <f t="shared" si="0"/>
        <v>2440</v>
      </c>
      <c r="E19" s="35">
        <f t="shared" si="0"/>
        <v>1</v>
      </c>
      <c r="F19" s="35">
        <f t="shared" si="0"/>
        <v>72</v>
      </c>
      <c r="G19" s="35">
        <f t="shared" si="0"/>
        <v>331</v>
      </c>
      <c r="H19" s="35">
        <f t="shared" si="0"/>
        <v>15</v>
      </c>
      <c r="I19" s="35">
        <f t="shared" si="0"/>
        <v>2100</v>
      </c>
      <c r="J19" s="35">
        <f t="shared" si="0"/>
        <v>91</v>
      </c>
      <c r="K19" s="35">
        <f t="shared" si="0"/>
        <v>1223</v>
      </c>
      <c r="L19" s="35">
        <f t="shared" si="0"/>
        <v>599</v>
      </c>
      <c r="M19" s="35">
        <f t="shared" si="0"/>
        <v>187</v>
      </c>
    </row>
    <row r="20" spans="1:13" x14ac:dyDescent="0.2">
      <c r="G20" s="4"/>
      <c r="I20" s="4"/>
    </row>
  </sheetData>
  <mergeCells count="6">
    <mergeCell ref="B1:M1"/>
    <mergeCell ref="B2:M2"/>
    <mergeCell ref="B3:M3"/>
    <mergeCell ref="A4:M4"/>
    <mergeCell ref="A5:A6"/>
    <mergeCell ref="B5:B6"/>
  </mergeCells>
  <pageMargins left="0.7" right="0.7" top="0.75" bottom="0.75" header="0.3" footer="0.3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Ընդամենը</vt:lpstr>
      <vt:lpstr>Աջափնյակ</vt:lpstr>
      <vt:lpstr>Շենգավիթ</vt:lpstr>
      <vt:lpstr>Արաբկիր</vt:lpstr>
      <vt:lpstr>Կենտրոն</vt:lpstr>
      <vt:lpstr>Ավան</vt:lpstr>
      <vt:lpstr>Էրեբունի</vt:lpstr>
      <vt:lpstr>Մալաթիա</vt:lpstr>
      <vt:lpstr>Տավուշ</vt:lpstr>
      <vt:lpstr>Սյունիք</vt:lpstr>
      <vt:lpstr>Կոտայք</vt:lpstr>
      <vt:lpstr>Շիրակ</vt:lpstr>
      <vt:lpstr>Լոռի</vt:lpstr>
      <vt:lpstr>Գեղարքունիք</vt:lpstr>
      <vt:lpstr>Արմավիր</vt:lpstr>
      <vt:lpstr>Արարատ</vt:lpstr>
      <vt:lpstr>Արագածոտն</vt:lpstr>
      <vt:lpstr>Տավուշ!Print_Area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2018-01-31T13:41:08Z</dcterms:modified>
</cp:coreProperties>
</file>