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28800" windowHeight="12330"/>
  </bookViews>
  <sheets>
    <sheet name="Hanrapetutun" sheetId="23" r:id="rId1"/>
    <sheet name="Marzer" sheetId="21" r:id="rId2"/>
    <sheet name="Erevan" sheetId="20" r:id="rId3"/>
    <sheet name="Adjiapniak" sheetId="15" r:id="rId4"/>
    <sheet name="Shengavit" sheetId="14" r:id="rId5"/>
    <sheet name="Kentron" sheetId="13" r:id="rId6"/>
    <sheet name="Arabkir" sheetId="12" r:id="rId7"/>
    <sheet name="Erebuni" sheetId="11" r:id="rId8"/>
    <sheet name="Avan" sheetId="10" r:id="rId9"/>
    <sheet name="Malatia" sheetId="4" r:id="rId10"/>
    <sheet name="Shirak" sheetId="1" r:id="rId11"/>
    <sheet name="VDz" sheetId="5" r:id="rId12"/>
    <sheet name="Suniq" sheetId="6" r:id="rId13"/>
    <sheet name="Lori" sheetId="7" r:id="rId14"/>
    <sheet name="Gex" sheetId="8" r:id="rId15"/>
    <sheet name="Kotaik" sheetId="9" r:id="rId16"/>
    <sheet name="Armavir" sheetId="16" r:id="rId17"/>
    <sheet name="Ararat" sheetId="17" r:id="rId18"/>
    <sheet name="Aragacotn" sheetId="18" r:id="rId19"/>
    <sheet name="Tavush" sheetId="19" r:id="rId20"/>
  </sheets>
  <calcPr calcId="162913"/>
</workbook>
</file>

<file path=xl/calcChain.xml><?xml version="1.0" encoding="utf-8"?>
<calcChain xmlns="http://schemas.openxmlformats.org/spreadsheetml/2006/main">
  <c r="Q7" i="23" l="1"/>
  <c r="Q12" i="23"/>
  <c r="Q18" i="23"/>
  <c r="Q21" i="23"/>
  <c r="P21" i="23"/>
  <c r="N21" i="23"/>
  <c r="M21" i="23"/>
  <c r="O21" i="23" s="1"/>
  <c r="L21" i="23"/>
  <c r="K21" i="23"/>
  <c r="J21" i="23"/>
  <c r="I21" i="23"/>
  <c r="H21" i="23"/>
  <c r="G21" i="23"/>
  <c r="F21" i="23"/>
  <c r="E21" i="23"/>
  <c r="D21" i="23"/>
  <c r="C21" i="23"/>
  <c r="P18" i="23"/>
  <c r="N18" i="23"/>
  <c r="M18" i="23"/>
  <c r="O18" i="23" s="1"/>
  <c r="L18" i="23"/>
  <c r="K18" i="23"/>
  <c r="J18" i="23"/>
  <c r="I18" i="23"/>
  <c r="H18" i="23"/>
  <c r="G18" i="23"/>
  <c r="F18" i="23"/>
  <c r="E18" i="23"/>
  <c r="D18" i="23"/>
  <c r="C18" i="23"/>
  <c r="D12" i="23"/>
  <c r="E12" i="23"/>
  <c r="F12" i="23"/>
  <c r="G12" i="23"/>
  <c r="H12" i="23"/>
  <c r="I12" i="23"/>
  <c r="J12" i="23"/>
  <c r="K12" i="23"/>
  <c r="L12" i="23"/>
  <c r="M12" i="23"/>
  <c r="O12" i="23" s="1"/>
  <c r="N12" i="23"/>
  <c r="P12" i="23"/>
  <c r="C12" i="23"/>
  <c r="D9" i="23"/>
  <c r="H9" i="23"/>
  <c r="L9" i="23"/>
  <c r="C9" i="23"/>
  <c r="P7" i="23"/>
  <c r="P26" i="23" s="1"/>
  <c r="N7" i="23"/>
  <c r="M7" i="23"/>
  <c r="O7" i="23" s="1"/>
  <c r="L7" i="23"/>
  <c r="K7" i="23"/>
  <c r="K26" i="23" s="1"/>
  <c r="J7" i="23"/>
  <c r="I7" i="23"/>
  <c r="H7" i="23"/>
  <c r="G7" i="23"/>
  <c r="G26" i="23" s="1"/>
  <c r="F7" i="23"/>
  <c r="E7" i="23"/>
  <c r="D7" i="23"/>
  <c r="C7" i="23"/>
  <c r="C26" i="23" s="1"/>
  <c r="P15" i="21"/>
  <c r="P15" i="23" s="1"/>
  <c r="Q15" i="21"/>
  <c r="Q15" i="23" s="1"/>
  <c r="P9" i="21"/>
  <c r="P9" i="23" s="1"/>
  <c r="Q9" i="21"/>
  <c r="Q9" i="23" s="1"/>
  <c r="P7" i="21"/>
  <c r="P26" i="21" s="1"/>
  <c r="Q7" i="21"/>
  <c r="Q26" i="21" s="1"/>
  <c r="P21" i="20"/>
  <c r="Q21" i="20"/>
  <c r="P18" i="20"/>
  <c r="Q18" i="20"/>
  <c r="P15" i="20"/>
  <c r="P26" i="20" s="1"/>
  <c r="Q15" i="20"/>
  <c r="Q26" i="20" s="1"/>
  <c r="D18" i="20"/>
  <c r="E18" i="20"/>
  <c r="E26" i="20" s="1"/>
  <c r="F18" i="20"/>
  <c r="F26" i="20" s="1"/>
  <c r="G18" i="20"/>
  <c r="H18" i="20"/>
  <c r="I18" i="20"/>
  <c r="I26" i="20" s="1"/>
  <c r="J18" i="20"/>
  <c r="J26" i="20" s="1"/>
  <c r="K18" i="20"/>
  <c r="L18" i="20"/>
  <c r="M18" i="20"/>
  <c r="M26" i="20" s="1"/>
  <c r="N18" i="20"/>
  <c r="O18" i="20"/>
  <c r="C18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C21" i="20"/>
  <c r="C26" i="15"/>
  <c r="D26" i="15"/>
  <c r="E26" i="15"/>
  <c r="G26" i="15"/>
  <c r="H26" i="15"/>
  <c r="J26" i="15"/>
  <c r="P26" i="15"/>
  <c r="Q26" i="15"/>
  <c r="D15" i="20"/>
  <c r="D26" i="20" s="1"/>
  <c r="E15" i="20"/>
  <c r="F15" i="20"/>
  <c r="G15" i="20"/>
  <c r="G26" i="20" s="1"/>
  <c r="H15" i="20"/>
  <c r="H26" i="20" s="1"/>
  <c r="I15" i="20"/>
  <c r="J15" i="20"/>
  <c r="K15" i="20"/>
  <c r="K26" i="20" s="1"/>
  <c r="L15" i="20"/>
  <c r="L26" i="20" s="1"/>
  <c r="M15" i="20"/>
  <c r="N15" i="20"/>
  <c r="N26" i="20" s="1"/>
  <c r="O15" i="20"/>
  <c r="O26" i="20" s="1"/>
  <c r="C15" i="20"/>
  <c r="C26" i="20" s="1"/>
  <c r="C26" i="13"/>
  <c r="D26" i="13"/>
  <c r="E26" i="13"/>
  <c r="G26" i="13"/>
  <c r="H26" i="13"/>
  <c r="I26" i="13"/>
  <c r="J26" i="13"/>
  <c r="P26" i="13"/>
  <c r="Q26" i="13"/>
  <c r="D7" i="21"/>
  <c r="D26" i="21" s="1"/>
  <c r="E7" i="21"/>
  <c r="E26" i="21" s="1"/>
  <c r="F7" i="21"/>
  <c r="F26" i="21" s="1"/>
  <c r="G7" i="21"/>
  <c r="G26" i="21" s="1"/>
  <c r="H7" i="21"/>
  <c r="H26" i="21" s="1"/>
  <c r="I7" i="21"/>
  <c r="I26" i="21" s="1"/>
  <c r="J7" i="21"/>
  <c r="J26" i="21" s="1"/>
  <c r="K7" i="21"/>
  <c r="K26" i="21" s="1"/>
  <c r="L7" i="21"/>
  <c r="L26" i="21" s="1"/>
  <c r="M7" i="21"/>
  <c r="M26" i="21" s="1"/>
  <c r="N7" i="21"/>
  <c r="N26" i="21" s="1"/>
  <c r="O7" i="21"/>
  <c r="O26" i="21" s="1"/>
  <c r="C7" i="21"/>
  <c r="C26" i="21" s="1"/>
  <c r="D9" i="21"/>
  <c r="E9" i="21"/>
  <c r="E9" i="23" s="1"/>
  <c r="F9" i="21"/>
  <c r="F9" i="23" s="1"/>
  <c r="G9" i="21"/>
  <c r="G9" i="23" s="1"/>
  <c r="H9" i="21"/>
  <c r="I9" i="21"/>
  <c r="I9" i="23" s="1"/>
  <c r="J9" i="21"/>
  <c r="J9" i="23" s="1"/>
  <c r="K9" i="21"/>
  <c r="K9" i="23" s="1"/>
  <c r="L9" i="21"/>
  <c r="M9" i="21"/>
  <c r="M9" i="23" s="1"/>
  <c r="N9" i="21"/>
  <c r="N9" i="23" s="1"/>
  <c r="N26" i="23" s="1"/>
  <c r="O9" i="21"/>
  <c r="C9" i="21"/>
  <c r="D15" i="21"/>
  <c r="D15" i="23" s="1"/>
  <c r="E15" i="21"/>
  <c r="E15" i="23" s="1"/>
  <c r="F15" i="21"/>
  <c r="F15" i="23" s="1"/>
  <c r="G15" i="21"/>
  <c r="G15" i="23" s="1"/>
  <c r="H15" i="21"/>
  <c r="H15" i="23" s="1"/>
  <c r="I15" i="21"/>
  <c r="I15" i="23" s="1"/>
  <c r="J15" i="21"/>
  <c r="J15" i="23" s="1"/>
  <c r="K15" i="21"/>
  <c r="K15" i="23" s="1"/>
  <c r="L15" i="21"/>
  <c r="L15" i="23" s="1"/>
  <c r="M15" i="21"/>
  <c r="M15" i="23" s="1"/>
  <c r="O15" i="23" s="1"/>
  <c r="N15" i="21"/>
  <c r="N15" i="23" s="1"/>
  <c r="O15" i="21"/>
  <c r="C15" i="21"/>
  <c r="C15" i="23" s="1"/>
  <c r="C26" i="9"/>
  <c r="D26" i="9"/>
  <c r="H26" i="9"/>
  <c r="P26" i="9"/>
  <c r="Q26" i="9"/>
  <c r="C26" i="6"/>
  <c r="D26" i="6"/>
  <c r="E26" i="6"/>
  <c r="J26" i="6"/>
  <c r="P26" i="6"/>
  <c r="Q26" i="6"/>
  <c r="C26" i="4"/>
  <c r="D26" i="4"/>
  <c r="J26" i="4"/>
  <c r="P26" i="4"/>
  <c r="Q26" i="4"/>
  <c r="C26" i="18"/>
  <c r="D26" i="18"/>
  <c r="E26" i="18"/>
  <c r="J26" i="18"/>
  <c r="P26" i="18"/>
  <c r="Q26" i="18"/>
  <c r="C26" i="12"/>
  <c r="D26" i="12"/>
  <c r="E26" i="12"/>
  <c r="H26" i="12"/>
  <c r="J26" i="12"/>
  <c r="P26" i="12"/>
  <c r="Q26" i="12"/>
  <c r="C26" i="14"/>
  <c r="D26" i="14"/>
  <c r="E26" i="14"/>
  <c r="J26" i="14"/>
  <c r="P26" i="14"/>
  <c r="Q26" i="14"/>
  <c r="C26" i="8"/>
  <c r="D26" i="8"/>
  <c r="E26" i="8"/>
  <c r="J26" i="8"/>
  <c r="P26" i="8"/>
  <c r="Q26" i="8"/>
  <c r="C26" i="16"/>
  <c r="D26" i="16"/>
  <c r="I26" i="16"/>
  <c r="J26" i="16"/>
  <c r="P26" i="16"/>
  <c r="Q26" i="16"/>
  <c r="C26" i="10"/>
  <c r="D26" i="10"/>
  <c r="J26" i="10"/>
  <c r="P26" i="10"/>
  <c r="Q26" i="10"/>
  <c r="C26" i="1"/>
  <c r="D26" i="1"/>
  <c r="E26" i="1"/>
  <c r="J26" i="1"/>
  <c r="P26" i="1"/>
  <c r="Q26" i="1"/>
  <c r="C26" i="7"/>
  <c r="D26" i="7"/>
  <c r="E26" i="7"/>
  <c r="J26" i="7"/>
  <c r="P26" i="7"/>
  <c r="Q26" i="7"/>
  <c r="C26" i="17"/>
  <c r="D26" i="17"/>
  <c r="J26" i="17"/>
  <c r="P26" i="17"/>
  <c r="Q26" i="17"/>
  <c r="O9" i="23" l="1"/>
  <c r="D26" i="23"/>
  <c r="H26" i="23"/>
  <c r="L26" i="23"/>
  <c r="E26" i="23"/>
  <c r="I26" i="23"/>
  <c r="F26" i="23"/>
  <c r="J26" i="23"/>
  <c r="Q26" i="23"/>
  <c r="M26" i="23"/>
  <c r="O26" i="23" s="1"/>
</calcChain>
</file>

<file path=xl/sharedStrings.xml><?xml version="1.0" encoding="utf-8"?>
<sst xmlns="http://schemas.openxmlformats.org/spreadsheetml/2006/main" count="666" uniqueCount="59">
  <si>
    <t>îáÕÇ Ñ³Ù³ñÁ</t>
  </si>
  <si>
    <t>h/h</t>
  </si>
  <si>
    <t xml:space="preserve">Ð³ÛïÝ³µ»ñí³Í  í³ñã³Ï³Ý Çñ³í³Ë³ËïáõÙ Ý»ñÇ ù³Ý³ÏÁ </t>
  </si>
  <si>
    <t>²ÝÓ³Ýó Ãí³ù³Ý³ÏÁ, áñáÝó í»ñ³µ»ñÛ³É Ï³Û³óí»É »Ý áñáßáõÙÝ»ñ (í×ÇéÝ»ñ)</t>
  </si>
  <si>
    <t>³Û¹ ÃíáõÙ Ï³Û³óí»É »Ý áñáßáõÙÝ»ñ (í×ÇéÝ»ñ)</t>
  </si>
  <si>
    <t>ÎÇñ³éí»É »Ý í³ñã³Ï³Ý ïáõÛÅ»ñ             /ëÛáõÝ³Ï 3-Çó/</t>
  </si>
  <si>
    <t>îáõ·³ÝùÇ ·áõÙ³ñÁ                /Ñ³½. ¹ñ³Ù/</t>
  </si>
  <si>
    <t>í³ñã³Ï³Ý ïáõÛÅ»ñÇ »ÝÃ³ñÏ»Éáõ Ù³ëÇÝ</t>
  </si>
  <si>
    <t>í³ñã³Ï³Ý ·áñÍÇ í³ñáõÛÃÁ Ï³ñ×»Éáõ Ù³ëÇÝ Ï³åí³Í</t>
  </si>
  <si>
    <t>Ñ³ë³ñ³Ï³Ï³Ý Ï³½Ù³Ï»ñåáõÃÛ³Ý, ³ßË³ï³Ýù³ÛÇÝ ÏáÉ»ÏïÇíÇ ùÝÝ³ñÏÙ³ÝÁ ÝÛáõÃ»ñÇ Ñ³ÝÓÝÙ³Ý Ñ»ï</t>
  </si>
  <si>
    <t>¹³ï³Ë³½ÇÝ  Ý³Ë³ùÝÝ³Ï³Ý Ï³Ù Ñ»ï³ùÝÝ³Ï³Ý  ÝÛáõÃ»ñÇ Ñ³ÝÓÝÙ³Ý Ñ»ï</t>
  </si>
  <si>
    <t>³ÛÉ Ñ³Ý·³Ù³ÝùÝ»ñÇ Ñ»ï</t>
  </si>
  <si>
    <t>Ý³Ë³½·áõß³óáõÙ</t>
  </si>
  <si>
    <t>ïáõ·³Ýù</t>
  </si>
  <si>
    <t>³é³ñÏ³ÛÇ µéÝ³·ñ³íáõÙ</t>
  </si>
  <si>
    <t>³é³ñÏ³ÛÇ  Ñ³ïáõóÙ³Ùµ í»ñóÝ»ÉÁ</t>
  </si>
  <si>
    <t>Ñ³ïáõÏ Çñ³íáõÝùÇó ½ñÏáõÙ</t>
  </si>
  <si>
    <t>áõÕÕÇã ³ßË³ï³Ýù</t>
  </si>
  <si>
    <t>í³ñã³Ï³Ý Ï³É³Ýù</t>
  </si>
  <si>
    <t>Ýß³Ý³Ïí»É ¿</t>
  </si>
  <si>
    <t>·³ÝÓí»É ¿</t>
  </si>
  <si>
    <t>²</t>
  </si>
  <si>
    <t>´</t>
  </si>
  <si>
    <t>71-72</t>
  </si>
  <si>
    <t>180.1</t>
  </si>
  <si>
    <t>189.1</t>
  </si>
  <si>
    <t>189.3</t>
  </si>
  <si>
    <t>206.1</t>
  </si>
  <si>
    <t>206.5</t>
  </si>
  <si>
    <t>206.6</t>
  </si>
  <si>
    <t>206.7</t>
  </si>
  <si>
    <t>ÀÝ¹³Ù»ÝÁ</t>
  </si>
  <si>
    <t xml:space="preserve">í³ñã³Ï³Ý ·áñÍÇ í³ñáõÛÃÇ Ï³ñ×Ù³Ýª Ï³åí³Í </t>
  </si>
  <si>
    <t>ì³Õ»ÙáõÃÛ³Ý Å³ÙÏ»ïÝ ³ÝóÝ»Éáõ Ï³å³ÏóáõÃÛ³Ùµ ãÏ³ï³ñí³Í áñáßáõÙÝ»ñÇ (í×ÇéÝ»ñÇ) ù³Ý³ÏÁ</t>
  </si>
  <si>
    <t>ÐÐ  Ù³ñ½»ñÇ ³é³çÇÝ ³ïÛ³ÝÇ  ¹³ï³ñ³ÝÝ»ñÇ 2007Ã. Ñ³ßí»ïíáõÃÛáõÝ í³ñã³Ï³Ý  Çñ³í³Ë³ËïáõÙÝ»ñÇ ¨ í³ñã³Ï³Ý å³ï³ëË³Ý³ïíáõÃÛ³Ý »ÝÃ³ñÏí³Í ³ÝÓ³Ýó ÃíÇ Ù³ëÇÝ</t>
  </si>
  <si>
    <t>ºñ¨³Ý ù³Õ³ùÇ  ³é³çÇÝ ³ïÛ³ÝÇ ¹ï³ñ³ÝÝ»ñÇ 2007Ã. Ñ³ßí»ïíáõÃÛáõÝ í³ñã³Ï³Ý  Çñ³í³Ë³ËïáõÙÝ»ñÇ ¨ í³ñã³Ï³Ý å³ï³ëË³Ý³ïíáõÃÛ³Ý »ÝÃ³ñÏí³Í ³ÝÓ³Ýó ÃíÇ Ù³ëÇÝ</t>
  </si>
  <si>
    <t>ºñ¨³Ý ù³Õ³ùÇ Þ»Ý·³íÇÃ Ñ³Ù³ÛÝùÇ  ³é³çÇÝ ³ïÛ³ÝÇ ¹³ï³ñ³ÝÇ 2007Ã. Ñ³ßí»ïíáõÃÛáõÝ í³ñã³Ï³Ý  Çñ³í³Ë³ËïáõÙÝ»ñÇ ¨ í³ñã³Ï³Ý å³ï³ëË³Ý³ïíáõÃÛ³Ý »ÝÃ³ñÏí³Í ³ÝÓ³Ýó ÃíÇ Ù³ëÇÝ</t>
  </si>
  <si>
    <t>ºñ¨³Ý ù³Õ³ùÇ ¾ñ»µáõÝÇ-Üáõµ³ñ³ß»Ý Ñ³Ù³ÛÝùÝ»ñÇ ³é³çÇÝ ³ïÛ³ÝÇ ¹³ï³ñ³ÝÇ 2007Ã. Ñ³ßí»ïíáõÃÛáõÝ í³ñã³Ï³Ý  Çñ³í³Ë³ËïáõÙÝ»ñÇ ¨ í³ñã³Ï³Ý å³ï³ëË³Ý³ïíáõÃÛ³Ý »ÝÃ³ñÏí³Í ³ÝÓ³Ýó ÃíÇ Ù³ëÇÝ</t>
  </si>
  <si>
    <t>ºñ¨³Ý ù³Õ³ùÇ ²í³Ý ¨ Üáñ-Üáñù Ñ³Ù³ÛÝùÝ»ñÇ ³é³çÇÝ ³ïÛ³ÝÇ  ¹³ï³ñ³ÝÇ 2007Ã. Ñ³ßí»ïíáõÃÛáõÝ í³ñã³Ï³Ý  Çñ³í³Ë³ËïáõÙÝ»ñÇ ¨ í³ñã³Ï³Ý å³ï³ëË³Ý³ïíáõÃÛ³Ý »ÝÃ³ñÏí³Í ³ÝÓ³Ýó ÃíÇ Ù³ëÇÝ</t>
  </si>
  <si>
    <t>ÐÐ ²ñÙ³íÇñÇ Ù³ñ½Ç ³é³çÇÝ ³ïÛ³ÝÇ  ¹³ï³ñ³ÝÇ 2007Ã. 1-ÇÝ ÏÇë³ÙÛ³ÏÇ Ñ³ßí»ïíáõÃÛáõÝ í³ñã³Ï³Ý  Çñ³í³Ë³ËïáõÙÝ»ñÇ ¨ í³ñã³Ï³Ý å³ï³ëË³Ý³ïíáõÃÛ³Ý »ÝÃ³ñÏí³Í ³ÝÓ³Ýó ÃíÇ Ù³ëÇÝ</t>
  </si>
  <si>
    <r>
      <t xml:space="preserve">40 </t>
    </r>
    <r>
      <rPr>
        <vertAlign val="superscript"/>
        <sz val="12"/>
        <rFont val="Times LatArm"/>
      </rPr>
      <t>6</t>
    </r>
  </si>
  <si>
    <t>40/1/</t>
  </si>
  <si>
    <t>ÐÐ Îáï³ÛùÇ Ù³ñ½Ç ³é³çÇÝ ³ïÛ³ÝÇ  ¹³ï³ñ³ÝÇ 2007Ã. 1-ÇÝ ÏÇë³ÙÛ³ÏÇ Ñ³ßí»ïíáõÃÛáõÝ í³ñã³Ï³Ý  Çñ³í³Ë³ËïáõÙÝ»ñÇ ¨ í³ñã³Ï³Ý å³ï³ëË³Ý³ïíáõÃÛ³Ý »ÝÃ³ñÏí³Í ³ÝÓ³Ýó ÃíÇ Ù³ëÇÝ</t>
  </si>
  <si>
    <t xml:space="preserve">Ð³ÛïÝ³µ»ñí³Í  í³ñã³Ï³Ý Çñ³í³Ë³ËïáõÙÝ»ñÇ ù³Ý³ÏÁ </t>
  </si>
  <si>
    <t>Ð³ßí»ïíáõÃÛáõÝ                                                                                                                                                                                                                                                                                                                                                                         ÐÐ ³é³çÇÝ ³ïÛ³ÝÇ  ¹³ï³ñ³ÝÝ»ñÇ 2007Ã.   í³ñã³Ï³Ý  Çñ³í³Ë³ËïáõÙÝ»ñÇ ¨ í³ñã³Ï³Ý                                                                                                                                          å³ï³ëË³Ý³ïíáõÃÛ³Ý »ÝÃ³ñÏí³Í ³ÝÓ³Ýó ÃíÇ Ù³ëÇÝ</t>
  </si>
  <si>
    <t>ºñ¨³Ý ù³Õ³ùÇ ²ç³÷ÝÛ³Ï ¨ ¸³íÃ³ß»Ý Ñ³Ù³ÛÝùÝ»ñÇ ³é³çÇÝ ³ïÛ³ÝÇ ¹³ï³ñ³ÝÇ 2007Ã.  Ñ³ßí»ïíáõÃÛáõÝ í³ñã³Ï³Ý  Çñ³í³Ë³ËïáõÙÝ»ñÇ ¨ í³ñã³Ï³Ý å³ï³ëË³Ý³ïíáõÃÛ³Ý »ÝÃ³ñÏí³Í ³ÝÓ³Ýó ÃíÇ Ù³ëÇÝ</t>
  </si>
  <si>
    <t>ºñ¨³Ý ù³Õ³ùÇ Î»ÝïñáÝ ¨ Üáñù-Ø³ñ³ß Ñ³Ù³ÛÝùÝ»ñÇ ³é³çÇÝ ³ïÛ³ÝÇ ¹³ï³ñ³ÝÇ 2007Ã.  Ñ³ßí»ïíáõÃÛáõÝ í³ñã³Ï³Ý  Çñ³í³Ë³ËïáõÙÝ»ñÇ ¨ í³ñã³Ï³Ý å³ï³ëË³Ý³ïíáõÃÛ³Ý »ÝÃ³ñÏí³Í ³ÝÓ³Ýó ÃíÇ Ù³ëÇÝ</t>
  </si>
  <si>
    <t>ºñ¨³Ý ù³Õ³ùÇ ²ñ³µÏÇñ ¨ ø³Ý³ù»é-¼»ÛÃáõÝ Ñ³Ù³ÛÝùÝ»ñÇ  ³é³çÇÝ ³ïÛ³ÝÇ ¹³ï³ñ³ÝÇ 2007Ã . Ñ³ßí»ïíáõÃÛáõÝ í³ñã³Ï³Ý  Çñ³í³Ë³ËïáõÙÝ»ñÇ ¨ í³ñã³Ï³Ý å³ï³ëË³Ý³ïíáõÃÛ³Ý »ÝÃ³ñÏí³Í ³ÝÓ³Ýó ÃíÇ Ù³ëÇÝ</t>
  </si>
  <si>
    <t>ºñ¨³Ý ù³Õ³ùÇ Ø³É³ÃÇ³-ê»µ³ëïÇ³ Ñ³Ù³ÛÝùÇ ³é³çÇÝ ³ïÛ³ÝÇ ¹³ï³ñ³ÝÇ 2007Ã.  Ñ³ßí»ïíáõÃÛáõÝ í³ñã³Ï³Ý  Çñ³í³Ë³ËïáõÙÝ»ñÇ ¨ í³ñã³Ï³Ý å³ï³ëË³Ý³ïíáõÃÛ³Ý »ÝÃ³ñÏí³Í ³ÝÓ³Ýó ÃíÇ Ù³ëÇÝ</t>
  </si>
  <si>
    <t>ÐÐ ÞÇñ³ÏÇ Ù³ñ½Ç ³é³çÇÝ ³ïÛ³ÝÇ  ¹³ï³ñ³ÝÇ 2007Ã. Ñ³ßí»ïíáõÃÛáõÝ í³ñã³Ï³Ý  Çñ³í³Ë³ËïáõÙÝ»ñÇ ¨ í³ñã³Ï³Ý å³ï³ëË³Ý³ïíáõÃÛ³Ý »ÝÃ³ñÏí³Í ³ÝÓ³Ýó ÃíÇ Ù³ëÇÝ</t>
  </si>
  <si>
    <t>ÐÐ ì³Ûáó ÒáñÇ Ù³ñ½Ç ³é³çÇÝ ³ïÛ³ÝÇ ¹³ï³ñ³ÝÇ 2007Ã. Ñ³ßí»ïíáõÃÛáõÝ í³ñã³Ï³Ý  Çñ³í³Ë³ËïáõÙÝ»ñÇ ¨ í³ñã³Ï³Ý å³ï³ëË³Ý³ïíáõÃÛ³Ý »ÝÃ³ñÏí³Í ³ÝÓ³Ýó ÃíÇ Ù³ëÇÝ</t>
  </si>
  <si>
    <t>ÐÐ êÛáõÝÇùÇ Ù³ñ½Ç ³é³çÇÝ ³ïÛ³ÝÇ ¹³ï³ñ³ÝÇ 2007Ã. Ñ³ßí»ïíáõÃÛáõÝ í³ñã³Ï³Ý  Çñ³í³Ë³ËïáõÙÝ»ñÇ ¨ í³ñã³Ï³Ý å³ï³ëË³Ý³ïíáõÃÛ³Ý »ÝÃ³ñÏí³Í ³ÝÓ³Ýó ÃíÇ Ù³ëÇÝ</t>
  </si>
  <si>
    <t>ÐÐ Èáéáõ Ù³ñ½Ç ³é³çÇÝ ³ïÛ³ÝÇ ¹³ï³ñ³ÝÇ 2007Ã.  Ñ³ßí»ïíáõÃÛáõÝ í³ñã³Ï³Ý  Çñ³í³Ë³ËïáõÙÝ»ñÇ ¨ í³ñã³Ï³Ý å³ï³ëË³Ý³ïíáõÃÛ³Ý »ÝÃ³ñÏí³Í ³ÝÓ³Ýó ÃíÇ Ù³ëÇÝ</t>
  </si>
  <si>
    <t>ÐÐ ¶»Õ³ñùáõÝÇùÇ Ù³ñ½Ç  ³é³çÇÝ ³ïÛ³ÝÇ ¹³ï³ñ³ÝÇ 2007Ã. Ñ³Ù³ñ  Ñ³ßí»ïíáõÃÛáõÝ í³ñã³Ï³Ý  Çñ³í³Ë³ËïáõÙÝ»ñÇ ¨ í³ñã³Ï³Ý å³ï³ëË³Ý³ïíáõÃÛ³Ý »ÝÃ³ñÏí³Í ³ÝÓ³Ýó ÃíÇ Ù³ëÇÝ</t>
  </si>
  <si>
    <t>179.1</t>
  </si>
  <si>
    <t>ÐÐ ²ñ³ñ³ïÇ Ù³ñ½Ç ³é³çÇÝ ³ïÛ³ÝÇ ¹³ï³ñ³ÝÇ 2007Ã.  Ñ³ßí»ïíáõÃÛáõÝ í³ñã³Ï³Ý  Çñ³í³Ë³ËïáõÙÝ»ñÇ ¨ í³ñã³Ï³Ý å³ï³ëË³Ý³ïíáõÃÛ³Ý »ÝÃ³ñÏí³Í ³ÝÓ³Ýó ÃíÇ Ù³ëÇÝ</t>
  </si>
  <si>
    <t>ÐÐ î³íáõßÇ Ù³ñ½Ç ³é³çÇÝ ³ïÛ³ÝÇ ¹³ï³ñ³ÝÇ 2007Ã. Ñ³ßí»ïíáõÃÛáõÝ í³ñã³Ï³Ý  Çñ³í³Ë³ËïáõÙÝ»ñÇ ¨ í³ñã³Ï³Ý å³ï³ëË³Ý³ïíáõÃÛ³Ý »ÝÃ³ñÏí³Í ³ÝÓ³Ýó ÃíÇ Ù³ëÇÝ</t>
  </si>
  <si>
    <t>ÐÐ ²ñ³·³ÍáïÝÇ Ù³ñ½Ç  ³é³çÇÝ ³ïÛ³ÝÇ ¹³ï³ñ³ÝÇ 2007Ã. Ñ³ßí»ïíáõÃÛáõÝ í³ñã³Ï³Ý  Çñ³í³Ë³ËïáõÙÝ»ñÇ ¨ í³ñã³Ï³Ý å³ï³ëË³Ý³ïíáõÃÛ³Ý »ÝÃ³ñÏí³Í ³ÝÓ³Ýó ÃíÇ Ù³ëÇÝ</t>
  </si>
  <si>
    <t xml:space="preserve"> ¸³ï³Ï³Ý åñ³ÏïÇÏ³ÛÇ ³Ù÷á÷Ù³Ý í³ñãáõÃÛ³Ý å»ïª                                   Î. öáÉ³¹Û³Ý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</si>
</sst>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name val="Arial"/>
      <charset val="204"/>
    </font>
    <font>
      <sz val="10"/>
      <name val="Times LatArm"/>
    </font>
    <font>
      <sz val="8"/>
      <name val="Times LatArm"/>
    </font>
    <font>
      <sz val="12"/>
      <name val="Times LatArm"/>
    </font>
    <font>
      <i/>
      <sz val="12"/>
      <name val="Times LatArm"/>
    </font>
    <font>
      <vertAlign val="superscript"/>
      <sz val="12"/>
      <name val="Times LatArm"/>
    </font>
    <font>
      <b/>
      <sz val="10"/>
      <name val="Times LatArm"/>
    </font>
    <font>
      <sz val="14"/>
      <name val="Times Armeni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0" fillId="0" borderId="0" xfId="0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wrapText="1"/>
    </xf>
    <xf numFmtId="0" fontId="3" fillId="0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 applyFill="1"/>
    <xf numFmtId="0" fontId="1" fillId="3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3" fillId="4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7" fillId="0" borderId="0" xfId="0" applyFont="1"/>
    <xf numFmtId="0" fontId="1" fillId="0" borderId="3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A16" zoomScaleNormal="75" zoomScaleSheetLayoutView="100" workbookViewId="0">
      <selection activeCell="I38" sqref="I38"/>
    </sheetView>
  </sheetViews>
  <sheetFormatPr defaultRowHeight="12.75"/>
  <cols>
    <col min="1" max="1" width="6.140625" customWidth="1"/>
  </cols>
  <sheetData>
    <row r="1" spans="1:18" ht="8.25" customHeight="1">
      <c r="A1" s="38" t="s">
        <v>44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8" ht="55.5" customHeight="1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8" ht="26.25" customHeight="1">
      <c r="A3" s="40" t="s">
        <v>0</v>
      </c>
      <c r="B3" s="41" t="s">
        <v>1</v>
      </c>
      <c r="C3" s="40" t="s">
        <v>43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  <c r="R3" s="35" t="s">
        <v>33</v>
      </c>
    </row>
    <row r="4" spans="1:18" ht="27" customHeight="1">
      <c r="A4" s="40"/>
      <c r="B4" s="41"/>
      <c r="C4" s="40"/>
      <c r="D4" s="40"/>
      <c r="E4" s="40" t="s">
        <v>7</v>
      </c>
      <c r="F4" s="41" t="s">
        <v>32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36"/>
    </row>
    <row r="5" spans="1:18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1" t="s">
        <v>19</v>
      </c>
      <c r="Q5" s="1" t="s">
        <v>20</v>
      </c>
      <c r="R5" s="37"/>
    </row>
    <row r="6" spans="1:18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  <c r="R6" s="8">
        <v>16</v>
      </c>
    </row>
    <row r="7" spans="1:18" ht="15.75">
      <c r="A7" s="2">
        <v>1</v>
      </c>
      <c r="B7" s="5">
        <v>40.6</v>
      </c>
      <c r="C7" s="13">
        <f>SUM(Aragacotn!C7)</f>
        <v>3</v>
      </c>
      <c r="D7" s="13">
        <f>SUM(Aragacotn!D7)</f>
        <v>3</v>
      </c>
      <c r="E7" s="13">
        <f>SUM(Aragacotn!E7)</f>
        <v>3</v>
      </c>
      <c r="F7" s="13">
        <f>SUM(Aragacotn!F7)</f>
        <v>0</v>
      </c>
      <c r="G7" s="13">
        <f>SUM(Aragacotn!G7)</f>
        <v>0</v>
      </c>
      <c r="H7" s="13">
        <f>SUM(Aragacotn!H7)</f>
        <v>0</v>
      </c>
      <c r="I7" s="13">
        <f>SUM(Aragacotn!I7)</f>
        <v>0</v>
      </c>
      <c r="J7" s="13">
        <f>SUM(Aragacotn!J7)</f>
        <v>3</v>
      </c>
      <c r="K7" s="13">
        <f>SUM(Aragacotn!K7)</f>
        <v>0</v>
      </c>
      <c r="L7" s="13">
        <f>SUM(Aragacotn!L7)</f>
        <v>0</v>
      </c>
      <c r="M7" s="13">
        <f>SUM(Aragacotn!M7)</f>
        <v>0</v>
      </c>
      <c r="N7" s="13">
        <f>SUM(Aragacotn!N7)</f>
        <v>0</v>
      </c>
      <c r="O7" s="13">
        <f>SUM(M7:N7)</f>
        <v>0</v>
      </c>
      <c r="P7" s="13">
        <f>SUM(Aragacotn!P7)</f>
        <v>190000</v>
      </c>
      <c r="Q7" s="13">
        <f>SUM(Aragacotn!Q7)</f>
        <v>50000</v>
      </c>
      <c r="R7" s="9"/>
    </row>
    <row r="8" spans="1:18" ht="15.75">
      <c r="A8" s="2">
        <v>2</v>
      </c>
      <c r="B8" s="5">
        <v>40.1</v>
      </c>
      <c r="C8" s="13">
        <v>1</v>
      </c>
      <c r="D8" s="13">
        <v>1</v>
      </c>
      <c r="E8" s="13">
        <v>1</v>
      </c>
      <c r="F8" s="13"/>
      <c r="G8" s="13"/>
      <c r="H8" s="13"/>
      <c r="I8" s="13"/>
      <c r="J8" s="13">
        <v>1</v>
      </c>
      <c r="K8" s="13"/>
      <c r="L8" s="13"/>
      <c r="M8" s="13"/>
      <c r="N8" s="13"/>
      <c r="O8" s="13"/>
      <c r="P8" s="13"/>
      <c r="Q8" s="13"/>
      <c r="R8" s="9"/>
    </row>
    <row r="9" spans="1:18" ht="15.75">
      <c r="A9" s="2">
        <v>3</v>
      </c>
      <c r="B9" s="5">
        <v>53</v>
      </c>
      <c r="C9" s="13">
        <f>SUM(Marzer!C9+Erevan!C9)</f>
        <v>3</v>
      </c>
      <c r="D9" s="13">
        <f>SUM(Marzer!D9+Erevan!D9)</f>
        <v>3</v>
      </c>
      <c r="E9" s="13">
        <f>SUM(Marzer!E9+Erevan!E9)</f>
        <v>2</v>
      </c>
      <c r="F9" s="13">
        <f>SUM(Marzer!F9+Erevan!F9)</f>
        <v>0</v>
      </c>
      <c r="G9" s="13">
        <f>SUM(Marzer!G9+Erevan!G9)</f>
        <v>0</v>
      </c>
      <c r="H9" s="13">
        <f>SUM(Marzer!H9+Erevan!H9)</f>
        <v>0</v>
      </c>
      <c r="I9" s="13">
        <f>SUM(Marzer!I9+Erevan!I9)</f>
        <v>0</v>
      </c>
      <c r="J9" s="13">
        <f>SUM(Marzer!J9+Erevan!J9)</f>
        <v>3</v>
      </c>
      <c r="K9" s="13">
        <f>SUM(Marzer!K9+Erevan!K9)</f>
        <v>0</v>
      </c>
      <c r="L9" s="13">
        <f>SUM(Marzer!L9+Erevan!L9)</f>
        <v>0</v>
      </c>
      <c r="M9" s="13">
        <f>SUM(Marzer!M9+Erevan!M9)</f>
        <v>0</v>
      </c>
      <c r="N9" s="13">
        <f>SUM(Marzer!N9+Erevan!N9)</f>
        <v>0</v>
      </c>
      <c r="O9" s="13">
        <f>SUM(M9:N9)</f>
        <v>0</v>
      </c>
      <c r="P9" s="13">
        <f>SUM(Marzer!P9+Erevan!P9)</f>
        <v>24000</v>
      </c>
      <c r="Q9" s="13">
        <f>SUM(Marzer!Q9+Erevan!Q9)</f>
        <v>24000</v>
      </c>
      <c r="R9" s="9"/>
    </row>
    <row r="10" spans="1:18" ht="15.75">
      <c r="A10" s="2">
        <v>4</v>
      </c>
      <c r="B10" s="5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8"/>
    </row>
    <row r="11" spans="1:18" ht="15.75">
      <c r="A11" s="2">
        <v>5</v>
      </c>
      <c r="B11" s="5">
        <v>172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8"/>
    </row>
    <row r="12" spans="1:18" ht="15.75">
      <c r="A12" s="2">
        <v>6</v>
      </c>
      <c r="B12" s="5" t="s">
        <v>54</v>
      </c>
      <c r="C12" s="13">
        <f>SUM(Marzer!C12+Erevan!C12)</f>
        <v>1</v>
      </c>
      <c r="D12" s="13">
        <f>SUM(Marzer!D12+Erevan!D12)</f>
        <v>1</v>
      </c>
      <c r="E12" s="13">
        <f>SUM(Marzer!E12+Erevan!E12)</f>
        <v>0</v>
      </c>
      <c r="F12" s="13">
        <f>SUM(Marzer!F12+Erevan!F12)</f>
        <v>0</v>
      </c>
      <c r="G12" s="13">
        <f>SUM(Marzer!G12+Erevan!G12)</f>
        <v>0</v>
      </c>
      <c r="H12" s="13">
        <f>SUM(Marzer!H12+Erevan!H12)</f>
        <v>0</v>
      </c>
      <c r="I12" s="13">
        <f>SUM(Marzer!I12+Erevan!I12)</f>
        <v>1</v>
      </c>
      <c r="J12" s="13">
        <f>SUM(Marzer!J12+Erevan!J12)</f>
        <v>0</v>
      </c>
      <c r="K12" s="13">
        <f>SUM(Marzer!K12+Erevan!K12)</f>
        <v>0</v>
      </c>
      <c r="L12" s="13">
        <f>SUM(Marzer!L12+Erevan!L12)</f>
        <v>0</v>
      </c>
      <c r="M12" s="13">
        <f>SUM(Marzer!M12+Erevan!M12)</f>
        <v>0</v>
      </c>
      <c r="N12" s="13">
        <f>SUM(Marzer!N12+Erevan!N12)</f>
        <v>0</v>
      </c>
      <c r="O12" s="13">
        <f>SUM(M12:N12)</f>
        <v>0</v>
      </c>
      <c r="P12" s="13">
        <f>SUM(Marzer!P12+Erevan!P12)</f>
        <v>0</v>
      </c>
      <c r="Q12" s="13">
        <f>SUM(Marzer!Q12+Erevan!Q12)</f>
        <v>0</v>
      </c>
      <c r="R12" s="9"/>
    </row>
    <row r="13" spans="1:18" ht="15.75">
      <c r="A13" s="2">
        <v>7</v>
      </c>
      <c r="B13" s="5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8"/>
    </row>
    <row r="14" spans="1:18" ht="15.75">
      <c r="A14" s="2">
        <v>8</v>
      </c>
      <c r="B14" s="7">
        <v>181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8"/>
    </row>
    <row r="15" spans="1:18" ht="15.75">
      <c r="A15" s="2">
        <v>9</v>
      </c>
      <c r="B15" s="7">
        <v>182</v>
      </c>
      <c r="C15" s="13">
        <f>SUM(Marzer!C15+Erevan!C15)</f>
        <v>81</v>
      </c>
      <c r="D15" s="13">
        <f>SUM(Marzer!D15+Erevan!D15)</f>
        <v>97</v>
      </c>
      <c r="E15" s="13">
        <f>SUM(Marzer!E15+Erevan!E15)</f>
        <v>66</v>
      </c>
      <c r="F15" s="13">
        <f>SUM(Marzer!F15+Erevan!F15)</f>
        <v>0</v>
      </c>
      <c r="G15" s="13">
        <f>SUM(Marzer!G15+Erevan!G15)</f>
        <v>1</v>
      </c>
      <c r="H15" s="13">
        <f>SUM(Marzer!H15+Erevan!H15)</f>
        <v>10</v>
      </c>
      <c r="I15" s="13">
        <f>SUM(Marzer!I15+Erevan!I15)</f>
        <v>3</v>
      </c>
      <c r="J15" s="13">
        <f>SUM(Marzer!J15+Erevan!J15)</f>
        <v>86</v>
      </c>
      <c r="K15" s="13">
        <f>SUM(Marzer!K15+Erevan!K15)</f>
        <v>0</v>
      </c>
      <c r="L15" s="13">
        <f>SUM(Marzer!L15+Erevan!L15)</f>
        <v>0</v>
      </c>
      <c r="M15" s="13">
        <f>SUM(Marzer!M15+Erevan!M15)</f>
        <v>0</v>
      </c>
      <c r="N15" s="13">
        <f>SUM(Marzer!N15+Erevan!N15)</f>
        <v>0</v>
      </c>
      <c r="O15" s="13">
        <f>SUM(M15:N15)</f>
        <v>0</v>
      </c>
      <c r="P15" s="13">
        <f>SUM(Marzer!P15+Erevan!P15)</f>
        <v>2603000</v>
      </c>
      <c r="Q15" s="13">
        <f>SUM(Marzer!Q15+Erevan!Q15)</f>
        <v>1672000</v>
      </c>
      <c r="R15" s="9"/>
    </row>
    <row r="16" spans="1:18" ht="15.75">
      <c r="A16" s="2">
        <v>10</v>
      </c>
      <c r="B16" s="7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8"/>
    </row>
    <row r="17" spans="1:18" ht="15.75">
      <c r="A17" s="2">
        <v>11</v>
      </c>
      <c r="B17" s="7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8"/>
    </row>
    <row r="18" spans="1:18" ht="15.75">
      <c r="A18" s="2">
        <v>12</v>
      </c>
      <c r="B18" s="7" t="s">
        <v>26</v>
      </c>
      <c r="C18" s="13">
        <f>SUM(Kentron!C18+Arabkir!C18+Malatia!C18)</f>
        <v>16</v>
      </c>
      <c r="D18" s="13">
        <f>SUM(Kentron!D18+Arabkir!D18+Malatia!D18)</f>
        <v>16</v>
      </c>
      <c r="E18" s="13">
        <f>SUM(Kentron!E18+Arabkir!E18+Malatia!E18)</f>
        <v>7</v>
      </c>
      <c r="F18" s="13">
        <f>SUM(Kentron!F18+Arabkir!F18+Malatia!F18)</f>
        <v>0</v>
      </c>
      <c r="G18" s="13">
        <f>SUM(Kentron!G18+Arabkir!G18+Malatia!G18)</f>
        <v>4</v>
      </c>
      <c r="H18" s="13">
        <f>SUM(Kentron!H18+Arabkir!H18+Malatia!H18)</f>
        <v>4</v>
      </c>
      <c r="I18" s="13">
        <f>SUM(Kentron!I18+Arabkir!I18+Malatia!I18)</f>
        <v>3</v>
      </c>
      <c r="J18" s="13">
        <f>SUM(Kentron!J18+Arabkir!J18+Malatia!J18)</f>
        <v>8</v>
      </c>
      <c r="K18" s="13">
        <f>SUM(Kentron!K18+Arabkir!K18+Malatia!K18)</f>
        <v>0</v>
      </c>
      <c r="L18" s="13">
        <f>SUM(Kentron!L18+Arabkir!L18+Malatia!L18)</f>
        <v>0</v>
      </c>
      <c r="M18" s="13">
        <f>SUM(Kentron!M18+Arabkir!M18+Malatia!M18)</f>
        <v>0</v>
      </c>
      <c r="N18" s="13">
        <f>SUM(Kentron!N18+Arabkir!N18+Malatia!N18)</f>
        <v>0</v>
      </c>
      <c r="O18" s="13">
        <f>SUM(M18:N18)</f>
        <v>0</v>
      </c>
      <c r="P18" s="13">
        <f>SUM(Kentron!P18+Arabkir!P18+Malatia!P18)</f>
        <v>950000</v>
      </c>
      <c r="Q18" s="13">
        <f>SUM(Kentron!Q18+Arabkir!Q18+Malatia!Q18)</f>
        <v>950000</v>
      </c>
      <c r="R18" s="9"/>
    </row>
    <row r="19" spans="1:18" ht="15.75">
      <c r="A19" s="2">
        <v>13</v>
      </c>
      <c r="B19" s="7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8"/>
    </row>
    <row r="20" spans="1:18" ht="15.75">
      <c r="A20" s="2">
        <v>14</v>
      </c>
      <c r="B20" s="7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8"/>
    </row>
    <row r="21" spans="1:18" ht="15.75">
      <c r="A21" s="2">
        <v>15</v>
      </c>
      <c r="B21" s="7" t="s">
        <v>28</v>
      </c>
      <c r="C21" s="13">
        <f>SUM(Shengavit!C21)</f>
        <v>1</v>
      </c>
      <c r="D21" s="13">
        <f>SUM(Shengavit!D21)</f>
        <v>1</v>
      </c>
      <c r="E21" s="13">
        <f>SUM(Shengavit!E21)</f>
        <v>1</v>
      </c>
      <c r="F21" s="13">
        <f>SUM(Shengavit!F21)</f>
        <v>0</v>
      </c>
      <c r="G21" s="13">
        <f>SUM(Shengavit!G21)</f>
        <v>0</v>
      </c>
      <c r="H21" s="13">
        <f>SUM(Shengavit!H21)</f>
        <v>0</v>
      </c>
      <c r="I21" s="13">
        <f>SUM(Shengavit!I21)</f>
        <v>0</v>
      </c>
      <c r="J21" s="13">
        <f>SUM(Shengavit!J21)</f>
        <v>1</v>
      </c>
      <c r="K21" s="13">
        <f>SUM(Shengavit!K21)</f>
        <v>0</v>
      </c>
      <c r="L21" s="13">
        <f>SUM(Shengavit!L21)</f>
        <v>0</v>
      </c>
      <c r="M21" s="13">
        <f>SUM(Shengavit!M21)</f>
        <v>0</v>
      </c>
      <c r="N21" s="13">
        <f>SUM(Shengavit!N21)</f>
        <v>0</v>
      </c>
      <c r="O21" s="13">
        <f>SUM(M21:N21)</f>
        <v>0</v>
      </c>
      <c r="P21" s="13">
        <f>SUM(Shengavit!P21)</f>
        <v>200000</v>
      </c>
      <c r="Q21" s="13">
        <f>SUM(Shengavit!Q21)</f>
        <v>0</v>
      </c>
      <c r="R21" s="18"/>
    </row>
    <row r="22" spans="1:18" ht="15.75">
      <c r="A22" s="2">
        <v>16</v>
      </c>
      <c r="B22" s="7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8"/>
    </row>
    <row r="23" spans="1:18" ht="15.75">
      <c r="A23" s="2">
        <v>17</v>
      </c>
      <c r="B23" s="7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8"/>
    </row>
    <row r="24" spans="1:18" ht="15.75">
      <c r="A24" s="8">
        <v>18</v>
      </c>
      <c r="B24" s="7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8"/>
    </row>
    <row r="25" spans="1:18" ht="15.75">
      <c r="A25" s="8">
        <v>19</v>
      </c>
      <c r="B25" s="7">
        <v>282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8"/>
    </row>
    <row r="26" spans="1:18" ht="15.75">
      <c r="A26" s="42" t="s">
        <v>31</v>
      </c>
      <c r="B26" s="42"/>
      <c r="C26" s="25">
        <f t="shared" ref="C26:N26" si="0">SUM(C7:C25)</f>
        <v>106</v>
      </c>
      <c r="D26" s="25">
        <f t="shared" si="0"/>
        <v>122</v>
      </c>
      <c r="E26" s="25">
        <f t="shared" si="0"/>
        <v>80</v>
      </c>
      <c r="F26" s="25">
        <f t="shared" si="0"/>
        <v>0</v>
      </c>
      <c r="G26" s="25">
        <f t="shared" si="0"/>
        <v>5</v>
      </c>
      <c r="H26" s="25">
        <f t="shared" si="0"/>
        <v>14</v>
      </c>
      <c r="I26" s="25">
        <f t="shared" si="0"/>
        <v>7</v>
      </c>
      <c r="J26" s="25">
        <f t="shared" si="0"/>
        <v>102</v>
      </c>
      <c r="K26" s="25">
        <f t="shared" si="0"/>
        <v>0</v>
      </c>
      <c r="L26" s="25">
        <f t="shared" si="0"/>
        <v>0</v>
      </c>
      <c r="M26" s="25">
        <f t="shared" si="0"/>
        <v>0</v>
      </c>
      <c r="N26" s="25">
        <f t="shared" si="0"/>
        <v>0</v>
      </c>
      <c r="O26" s="25">
        <f>SUM(M26:N26)</f>
        <v>0</v>
      </c>
      <c r="P26" s="25">
        <f>SUM(P7:P25)</f>
        <v>3967000</v>
      </c>
      <c r="Q26" s="25">
        <f>SUM(Q7:Q25)</f>
        <v>2696000</v>
      </c>
      <c r="R26" s="29"/>
    </row>
    <row r="29" spans="1:18" ht="30.75" customHeight="1">
      <c r="A29" s="34" t="s">
        <v>58</v>
      </c>
      <c r="B29" s="34"/>
      <c r="C29" s="34"/>
      <c r="D29" s="34"/>
      <c r="E29" s="34"/>
      <c r="F29" s="34"/>
      <c r="G29" s="34"/>
      <c r="H29" s="34"/>
    </row>
  </sheetData>
  <mergeCells count="12">
    <mergeCell ref="F4:H4"/>
    <mergeCell ref="A26:B26"/>
    <mergeCell ref="R3:R5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pageSetup paperSize="9" scale="75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opLeftCell="C1" workbookViewId="0">
      <selection activeCell="U29" sqref="U29"/>
    </sheetView>
  </sheetViews>
  <sheetFormatPr defaultRowHeight="12.75"/>
  <sheetData>
    <row r="1" spans="1:17">
      <c r="A1" s="38" t="s">
        <v>48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19"/>
      <c r="F11" s="1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19"/>
      <c r="F12" s="19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19"/>
      <c r="F13" s="1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19"/>
      <c r="F14" s="1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14</v>
      </c>
      <c r="D15" s="6">
        <v>14</v>
      </c>
      <c r="E15" s="19"/>
      <c r="F15" s="19"/>
      <c r="G15" s="6"/>
      <c r="H15" s="6"/>
      <c r="I15" s="6"/>
      <c r="J15" s="6">
        <v>14</v>
      </c>
      <c r="K15" s="6"/>
      <c r="L15" s="6"/>
      <c r="M15" s="6"/>
      <c r="N15" s="6"/>
      <c r="O15" s="6"/>
      <c r="P15" s="6">
        <v>345000</v>
      </c>
      <c r="Q15" s="6">
        <v>235000</v>
      </c>
    </row>
    <row r="16" spans="1:17">
      <c r="A16" s="2">
        <v>10</v>
      </c>
      <c r="B16" s="7">
        <v>185</v>
      </c>
      <c r="C16" s="6"/>
      <c r="D16" s="6"/>
      <c r="E16" s="19"/>
      <c r="F16" s="19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19"/>
      <c r="F17" s="19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>
        <v>1</v>
      </c>
      <c r="D18" s="6">
        <v>1</v>
      </c>
      <c r="E18" s="19"/>
      <c r="F18" s="19"/>
      <c r="G18" s="6"/>
      <c r="H18" s="6"/>
      <c r="I18" s="6"/>
      <c r="J18" s="6">
        <v>1</v>
      </c>
      <c r="K18" s="6"/>
      <c r="L18" s="6"/>
      <c r="M18" s="6"/>
      <c r="N18" s="6"/>
      <c r="O18" s="6"/>
      <c r="P18" s="6">
        <v>100000</v>
      </c>
      <c r="Q18" s="6">
        <v>100000</v>
      </c>
    </row>
    <row r="19" spans="1:17">
      <c r="A19" s="2">
        <v>13</v>
      </c>
      <c r="B19" s="7">
        <v>206</v>
      </c>
      <c r="C19" s="6"/>
      <c r="D19" s="6"/>
      <c r="E19" s="19"/>
      <c r="F19" s="1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19"/>
      <c r="F20" s="19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19"/>
      <c r="F21" s="19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19"/>
      <c r="F22" s="1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19"/>
      <c r="F23" s="1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19"/>
      <c r="F24" s="1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19"/>
      <c r="F25" s="1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3" t="s">
        <v>31</v>
      </c>
      <c r="B26" s="43"/>
      <c r="C26" s="27">
        <f>SUM(C15:C25)</f>
        <v>15</v>
      </c>
      <c r="D26" s="27">
        <f>SUM(D15:D25)</f>
        <v>15</v>
      </c>
      <c r="E26" s="27"/>
      <c r="F26" s="27"/>
      <c r="G26" s="27"/>
      <c r="H26" s="27"/>
      <c r="I26" s="27"/>
      <c r="J26" s="27">
        <f>SUM(J15:J25)</f>
        <v>15</v>
      </c>
      <c r="K26" s="27"/>
      <c r="L26" s="27"/>
      <c r="M26" s="27"/>
      <c r="N26" s="27"/>
      <c r="O26" s="27"/>
      <c r="P26" s="27">
        <f>SUM(P15:P25)</f>
        <v>445000</v>
      </c>
      <c r="Q26" s="27">
        <f>SUM(Q15:Q25)</f>
        <v>335000</v>
      </c>
    </row>
    <row r="27" spans="1:17">
      <c r="E27" s="26"/>
      <c r="F27" s="26"/>
    </row>
    <row r="28" spans="1:17">
      <c r="E28" s="26"/>
      <c r="F28" s="26"/>
    </row>
    <row r="29" spans="1:17">
      <c r="E29" s="26"/>
      <c r="F29" s="26"/>
    </row>
    <row r="30" spans="1:17">
      <c r="E30" s="26"/>
      <c r="F30" s="26"/>
    </row>
    <row r="31" spans="1:17">
      <c r="E31" s="26"/>
      <c r="F31" s="26"/>
    </row>
    <row r="32" spans="1:17">
      <c r="E32" s="26"/>
      <c r="F32" s="26"/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33" sqref="G33"/>
    </sheetView>
  </sheetViews>
  <sheetFormatPr defaultRowHeight="12.75"/>
  <sheetData>
    <row r="1" spans="1:17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13">
        <v>7</v>
      </c>
      <c r="D15" s="13">
        <v>10</v>
      </c>
      <c r="E15" s="13">
        <v>10</v>
      </c>
      <c r="F15" s="13"/>
      <c r="G15" s="13"/>
      <c r="H15" s="13"/>
      <c r="I15" s="13"/>
      <c r="J15" s="13">
        <v>10</v>
      </c>
      <c r="K15" s="13"/>
      <c r="L15" s="13"/>
      <c r="M15" s="13"/>
      <c r="N15" s="13"/>
      <c r="O15" s="13"/>
      <c r="P15" s="13">
        <v>360000</v>
      </c>
      <c r="Q15" s="13">
        <v>120000</v>
      </c>
    </row>
    <row r="16" spans="1:17" ht="15.75">
      <c r="A16" s="2">
        <v>10</v>
      </c>
      <c r="B16" s="7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7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2">
        <v>12</v>
      </c>
      <c r="B18" s="7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2">
        <v>13</v>
      </c>
      <c r="B19" s="7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7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7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2">
        <v>16</v>
      </c>
      <c r="B22" s="7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7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8">
        <v>19</v>
      </c>
      <c r="B25" s="7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1" t="s">
        <v>31</v>
      </c>
      <c r="B26" s="41"/>
      <c r="C26" s="13">
        <f>SUM(C15:C25)</f>
        <v>7</v>
      </c>
      <c r="D26" s="13">
        <f>SUM(D15:D25)</f>
        <v>10</v>
      </c>
      <c r="E26" s="13">
        <f>SUM(E15:E25)</f>
        <v>10</v>
      </c>
      <c r="F26" s="13"/>
      <c r="G26" s="13"/>
      <c r="H26" s="13"/>
      <c r="I26" s="13"/>
      <c r="J26" s="13">
        <f>SUM(J15:J25)</f>
        <v>10</v>
      </c>
      <c r="K26" s="13"/>
      <c r="L26" s="13"/>
      <c r="M26" s="13"/>
      <c r="N26" s="13"/>
      <c r="O26" s="13"/>
      <c r="P26" s="13">
        <f>SUM(P15:P25)</f>
        <v>360000</v>
      </c>
      <c r="Q26" s="13">
        <f>SUM(Q15:Q25)</f>
        <v>120000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sqref="A1:Q2"/>
    </sheetView>
  </sheetViews>
  <sheetFormatPr defaultRowHeight="12.75"/>
  <sheetData>
    <row r="1" spans="1:17">
      <c r="A1" s="38" t="s">
        <v>50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1" t="s">
        <v>31</v>
      </c>
      <c r="B26" s="4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M30" sqref="M30"/>
    </sheetView>
  </sheetViews>
  <sheetFormatPr defaultRowHeight="12.75"/>
  <sheetData>
    <row r="1" spans="1:17">
      <c r="A1" s="38" t="s">
        <v>51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13">
        <v>7</v>
      </c>
      <c r="D15" s="13">
        <v>7</v>
      </c>
      <c r="E15" s="13">
        <v>7</v>
      </c>
      <c r="F15" s="13"/>
      <c r="G15" s="13"/>
      <c r="H15" s="13"/>
      <c r="I15" s="13"/>
      <c r="J15" s="13">
        <v>7</v>
      </c>
      <c r="K15" s="13"/>
      <c r="L15" s="13"/>
      <c r="M15" s="13"/>
      <c r="N15" s="13"/>
      <c r="O15" s="13"/>
      <c r="P15" s="13">
        <v>160000</v>
      </c>
      <c r="Q15" s="13">
        <v>100000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4" t="s">
        <v>31</v>
      </c>
      <c r="B26" s="44"/>
      <c r="C26" s="23">
        <f>SUM(C15:C25)</f>
        <v>7</v>
      </c>
      <c r="D26" s="23">
        <f>SUM(D15:D25)</f>
        <v>7</v>
      </c>
      <c r="E26" s="23">
        <f>SUM(E15:E25)</f>
        <v>7</v>
      </c>
      <c r="F26" s="23"/>
      <c r="G26" s="23"/>
      <c r="H26" s="23"/>
      <c r="I26" s="23"/>
      <c r="J26" s="23">
        <f>SUM(J15:J25)</f>
        <v>7</v>
      </c>
      <c r="K26" s="23"/>
      <c r="L26" s="23"/>
      <c r="M26" s="23"/>
      <c r="N26" s="23"/>
      <c r="O26" s="23"/>
      <c r="P26" s="23">
        <f>SUM(P15:P25)</f>
        <v>160000</v>
      </c>
      <c r="Q26" s="23">
        <f>SUM(Q15:Q25)</f>
        <v>100000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D29" sqref="D29"/>
    </sheetView>
  </sheetViews>
  <sheetFormatPr defaultRowHeight="12.75"/>
  <sheetData>
    <row r="1" spans="1:17">
      <c r="A1" s="38" t="s">
        <v>52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 t="s">
        <v>41</v>
      </c>
      <c r="C7" s="13">
        <v>1</v>
      </c>
      <c r="D7" s="13">
        <v>1</v>
      </c>
      <c r="E7" s="13">
        <v>1</v>
      </c>
      <c r="F7" s="13"/>
      <c r="G7" s="13"/>
      <c r="H7" s="13"/>
      <c r="I7" s="13"/>
      <c r="J7" s="13">
        <v>1</v>
      </c>
      <c r="K7" s="13"/>
      <c r="L7" s="13"/>
      <c r="M7" s="13"/>
      <c r="N7" s="13"/>
      <c r="O7" s="13"/>
      <c r="P7" s="13">
        <v>200000</v>
      </c>
      <c r="Q7" s="13">
        <v>200000</v>
      </c>
    </row>
    <row r="8" spans="1:17" ht="15.75">
      <c r="A8" s="11">
        <v>2</v>
      </c>
      <c r="B8" s="12">
        <v>44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5.75">
      <c r="A9" s="11">
        <v>3</v>
      </c>
      <c r="B9" s="12">
        <v>53</v>
      </c>
      <c r="C9" s="13">
        <v>1</v>
      </c>
      <c r="D9" s="13">
        <v>1</v>
      </c>
      <c r="E9" s="13">
        <v>1</v>
      </c>
      <c r="F9" s="13"/>
      <c r="G9" s="13"/>
      <c r="H9" s="13"/>
      <c r="I9" s="13"/>
      <c r="J9" s="13">
        <v>1</v>
      </c>
      <c r="K9" s="13"/>
      <c r="L9" s="13"/>
      <c r="M9" s="13"/>
      <c r="N9" s="13"/>
      <c r="O9" s="13"/>
      <c r="P9" s="13">
        <v>1000</v>
      </c>
      <c r="Q9" s="13">
        <v>1000</v>
      </c>
    </row>
    <row r="10" spans="1:17" ht="15.75">
      <c r="A10" s="11">
        <v>4</v>
      </c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>
      <c r="A11" s="11">
        <v>5</v>
      </c>
      <c r="B11" s="12">
        <v>172</v>
      </c>
      <c r="C11" s="13"/>
      <c r="D11" s="13"/>
      <c r="E11" s="2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>
      <c r="A12" s="11">
        <v>6</v>
      </c>
      <c r="B12" s="12">
        <v>175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</row>
    <row r="13" spans="1:17" ht="15.75">
      <c r="A13" s="11">
        <v>7</v>
      </c>
      <c r="B13" s="12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11">
        <v>8</v>
      </c>
      <c r="B14" s="13">
        <v>181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5.75">
      <c r="A15" s="11">
        <v>9</v>
      </c>
      <c r="B15" s="13">
        <v>182</v>
      </c>
      <c r="C15" s="13">
        <v>2</v>
      </c>
      <c r="D15" s="13">
        <v>2</v>
      </c>
      <c r="E15" s="13">
        <v>2</v>
      </c>
      <c r="F15" s="13"/>
      <c r="G15" s="13"/>
      <c r="H15" s="13"/>
      <c r="I15" s="13"/>
      <c r="J15" s="13">
        <v>2</v>
      </c>
      <c r="K15" s="13"/>
      <c r="L15" s="13"/>
      <c r="M15" s="13"/>
      <c r="N15" s="13"/>
      <c r="O15" s="13"/>
      <c r="P15" s="13">
        <v>60000</v>
      </c>
      <c r="Q15" s="13">
        <v>60000</v>
      </c>
    </row>
    <row r="16" spans="1:17" ht="15.75">
      <c r="A16" s="11">
        <v>10</v>
      </c>
      <c r="B16" s="13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.75">
      <c r="A17" s="11">
        <v>11</v>
      </c>
      <c r="B17" s="13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75">
      <c r="A18" s="11">
        <v>12</v>
      </c>
      <c r="B18" s="13" t="s">
        <v>26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5.75">
      <c r="A19" s="11">
        <v>13</v>
      </c>
      <c r="B19" s="13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.75">
      <c r="A20" s="11">
        <v>14</v>
      </c>
      <c r="B20" s="13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>
      <c r="A21" s="11">
        <v>15</v>
      </c>
      <c r="B21" s="13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>
      <c r="A22" s="11">
        <v>16</v>
      </c>
      <c r="B22" s="13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>
      <c r="A23" s="11">
        <v>17</v>
      </c>
      <c r="B23" s="13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>
      <c r="A24" s="14">
        <v>18</v>
      </c>
      <c r="B24" s="13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4" t="s">
        <v>31</v>
      </c>
      <c r="B26" s="44"/>
      <c r="C26" s="23">
        <f>SUM(C7:C25)</f>
        <v>4</v>
      </c>
      <c r="D26" s="23">
        <f>SUM(D7:D25)</f>
        <v>4</v>
      </c>
      <c r="E26" s="23">
        <f>SUM(E7:E25)</f>
        <v>4</v>
      </c>
      <c r="F26" s="23"/>
      <c r="G26" s="23"/>
      <c r="H26" s="23"/>
      <c r="I26" s="23"/>
      <c r="J26" s="23">
        <f>SUM(J7:J25)</f>
        <v>4</v>
      </c>
      <c r="K26" s="23"/>
      <c r="L26" s="23"/>
      <c r="M26" s="23"/>
      <c r="N26" s="23"/>
      <c r="O26" s="23"/>
      <c r="P26" s="23">
        <f>SUM(P7:P25)</f>
        <v>261000</v>
      </c>
      <c r="Q26" s="23">
        <f>SUM(Q7:Q25)</f>
        <v>261000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P30" sqref="P30"/>
    </sheetView>
  </sheetViews>
  <sheetFormatPr defaultRowHeight="12.75"/>
  <sheetData>
    <row r="1" spans="1:17">
      <c r="A1" s="38" t="s">
        <v>53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13">
        <v>1</v>
      </c>
      <c r="D9" s="13">
        <v>1</v>
      </c>
      <c r="E9" s="13">
        <v>1</v>
      </c>
      <c r="F9" s="13"/>
      <c r="G9" s="13"/>
      <c r="H9" s="13"/>
      <c r="I9" s="13"/>
      <c r="J9" s="13">
        <v>1</v>
      </c>
      <c r="K9" s="13"/>
      <c r="L9" s="13"/>
      <c r="M9" s="13"/>
      <c r="N9" s="13"/>
      <c r="O9" s="13"/>
      <c r="P9" s="13">
        <v>20000</v>
      </c>
      <c r="Q9" s="13">
        <v>20000</v>
      </c>
    </row>
    <row r="10" spans="1:17" ht="15.75">
      <c r="A10" s="11">
        <v>4</v>
      </c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>
      <c r="A11" s="11">
        <v>5</v>
      </c>
      <c r="B11" s="12">
        <v>172</v>
      </c>
      <c r="C11" s="13"/>
      <c r="D11" s="13"/>
      <c r="E11" s="22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>
      <c r="A12" s="11">
        <v>6</v>
      </c>
      <c r="B12" s="12">
        <v>175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</row>
    <row r="13" spans="1:17" ht="15.75">
      <c r="A13" s="11">
        <v>7</v>
      </c>
      <c r="B13" s="12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11">
        <v>8</v>
      </c>
      <c r="B14" s="13">
        <v>181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5.75">
      <c r="A15" s="11">
        <v>9</v>
      </c>
      <c r="B15" s="13">
        <v>182</v>
      </c>
      <c r="C15" s="13">
        <v>2</v>
      </c>
      <c r="D15" s="13">
        <v>2</v>
      </c>
      <c r="E15" s="13">
        <v>2</v>
      </c>
      <c r="F15" s="13"/>
      <c r="G15" s="13"/>
      <c r="H15" s="13"/>
      <c r="I15" s="13"/>
      <c r="J15" s="13">
        <v>2</v>
      </c>
      <c r="K15" s="13"/>
      <c r="L15" s="13"/>
      <c r="M15" s="13"/>
      <c r="N15" s="13"/>
      <c r="O15" s="13"/>
      <c r="P15" s="13">
        <v>60000</v>
      </c>
      <c r="Q15" s="13">
        <v>10000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4" t="s">
        <v>31</v>
      </c>
      <c r="B26" s="44"/>
      <c r="C26" s="23">
        <f>SUM(C9:C25)</f>
        <v>3</v>
      </c>
      <c r="D26" s="23">
        <f>SUM(D9:D25)</f>
        <v>3</v>
      </c>
      <c r="E26" s="23">
        <f>SUM(E9:E25)</f>
        <v>3</v>
      </c>
      <c r="F26" s="23"/>
      <c r="G26" s="23"/>
      <c r="H26" s="23"/>
      <c r="I26" s="23"/>
      <c r="J26" s="23">
        <f>SUM(J9:J25)</f>
        <v>3</v>
      </c>
      <c r="K26" s="23"/>
      <c r="L26" s="23"/>
      <c r="M26" s="23"/>
      <c r="N26" s="23"/>
      <c r="O26" s="23"/>
      <c r="P26" s="23">
        <f>SUM(P9:P25)</f>
        <v>80000</v>
      </c>
      <c r="Q26" s="23">
        <f>SUM(Q9:Q25)</f>
        <v>30000</v>
      </c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G16" sqref="G16"/>
    </sheetView>
  </sheetViews>
  <sheetFormatPr defaultRowHeight="12.75"/>
  <sheetData>
    <row r="1" spans="1:17">
      <c r="A1" s="38" t="s">
        <v>42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4</v>
      </c>
      <c r="D15" s="9">
        <v>6</v>
      </c>
      <c r="E15" s="9"/>
      <c r="F15" s="9"/>
      <c r="G15" s="9"/>
      <c r="H15" s="9">
        <v>6</v>
      </c>
      <c r="I15" s="9"/>
      <c r="J15" s="9"/>
      <c r="K15" s="9"/>
      <c r="L15" s="9"/>
      <c r="M15" s="9"/>
      <c r="N15" s="9"/>
      <c r="O15" s="9"/>
      <c r="P15" s="9">
        <v>220000</v>
      </c>
      <c r="Q15" s="9">
        <v>70000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4" t="s">
        <v>31</v>
      </c>
      <c r="B26" s="44"/>
      <c r="C26" s="23">
        <f>SUM(C15:C25)</f>
        <v>4</v>
      </c>
      <c r="D26" s="23">
        <f>SUM(D15:D25)</f>
        <v>6</v>
      </c>
      <c r="E26" s="23"/>
      <c r="F26" s="23"/>
      <c r="G26" s="23"/>
      <c r="H26" s="23">
        <f>SUM(H15:H25)</f>
        <v>6</v>
      </c>
      <c r="I26" s="23"/>
      <c r="J26" s="23"/>
      <c r="K26" s="23"/>
      <c r="L26" s="23"/>
      <c r="M26" s="23"/>
      <c r="N26" s="23"/>
      <c r="O26" s="23"/>
      <c r="P26" s="23">
        <f>SUM(P15:P25)</f>
        <v>220000</v>
      </c>
      <c r="Q26" s="23">
        <f>SUM(Q15:Q25)</f>
        <v>70000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D3" sqref="D3:D5"/>
    </sheetView>
  </sheetViews>
  <sheetFormatPr defaultRowHeight="12.75"/>
  <sheetData>
    <row r="1" spans="1:17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>
        <v>1</v>
      </c>
      <c r="D9" s="9">
        <v>1</v>
      </c>
      <c r="E9" s="9"/>
      <c r="F9" s="9"/>
      <c r="G9" s="9"/>
      <c r="H9" s="9"/>
      <c r="I9" s="9"/>
      <c r="J9" s="9">
        <v>1</v>
      </c>
      <c r="K9" s="9"/>
      <c r="L9" s="9"/>
      <c r="M9" s="9"/>
      <c r="N9" s="9"/>
      <c r="O9" s="9"/>
      <c r="P9" s="9">
        <v>3000</v>
      </c>
      <c r="Q9" s="9">
        <v>3000</v>
      </c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I11" s="31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 t="s">
        <v>54</v>
      </c>
      <c r="C14" s="9">
        <v>1</v>
      </c>
      <c r="D14" s="9">
        <v>1</v>
      </c>
      <c r="E14" s="9"/>
      <c r="F14" s="9"/>
      <c r="G14" s="9"/>
      <c r="H14" s="9"/>
      <c r="I14" s="9">
        <v>1</v>
      </c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3</v>
      </c>
      <c r="D15" s="9">
        <v>4</v>
      </c>
      <c r="E15" s="9"/>
      <c r="F15" s="9"/>
      <c r="G15" s="9"/>
      <c r="H15" s="9"/>
      <c r="I15" s="9"/>
      <c r="J15" s="9">
        <v>4</v>
      </c>
      <c r="K15" s="9"/>
      <c r="L15" s="9"/>
      <c r="M15" s="9"/>
      <c r="N15" s="9"/>
      <c r="O15" s="9"/>
      <c r="P15" s="9">
        <v>200000</v>
      </c>
      <c r="Q15" s="9"/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5" t="s">
        <v>31</v>
      </c>
      <c r="B26" s="45"/>
      <c r="C26" s="9">
        <f>SUM(C9:C25)</f>
        <v>5</v>
      </c>
      <c r="D26" s="9">
        <f>SUM(D9:D25)</f>
        <v>6</v>
      </c>
      <c r="E26" s="9"/>
      <c r="F26" s="9"/>
      <c r="G26" s="9"/>
      <c r="H26" s="9"/>
      <c r="I26" s="9">
        <f>SUM(I9:I25)</f>
        <v>1</v>
      </c>
      <c r="J26" s="9">
        <f>SUM(J9:J25)</f>
        <v>5</v>
      </c>
      <c r="K26" s="9"/>
      <c r="L26" s="9"/>
      <c r="M26" s="9"/>
      <c r="N26" s="9"/>
      <c r="O26" s="9"/>
      <c r="P26" s="9">
        <f>SUM(P9:P25)</f>
        <v>203000</v>
      </c>
      <c r="Q26" s="9">
        <f>SUM(Q9:Q25)</f>
        <v>3000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L32" sqref="L32"/>
    </sheetView>
  </sheetViews>
  <sheetFormatPr defaultRowHeight="12.75"/>
  <sheetData>
    <row r="1" spans="1:17">
      <c r="A1" s="38" t="s">
        <v>55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9">
        <v>2</v>
      </c>
      <c r="D15" s="9">
        <v>2</v>
      </c>
      <c r="E15" s="9"/>
      <c r="F15" s="9"/>
      <c r="G15" s="9"/>
      <c r="H15" s="9"/>
      <c r="I15" s="9">
        <v>1</v>
      </c>
      <c r="J15" s="9">
        <v>1</v>
      </c>
      <c r="K15" s="9"/>
      <c r="L15" s="9"/>
      <c r="M15" s="9"/>
      <c r="N15" s="9"/>
      <c r="O15" s="9"/>
      <c r="P15" s="9">
        <v>10000</v>
      </c>
      <c r="Q15" s="9">
        <v>10000</v>
      </c>
    </row>
    <row r="16" spans="1:17" ht="15.75">
      <c r="A16" s="11">
        <v>10</v>
      </c>
      <c r="B16" s="1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11">
        <v>11</v>
      </c>
      <c r="B17" s="1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11">
        <v>12</v>
      </c>
      <c r="B18" s="1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11">
        <v>13</v>
      </c>
      <c r="B19" s="1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11">
        <v>14</v>
      </c>
      <c r="B20" s="1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11">
        <v>15</v>
      </c>
      <c r="B21" s="1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11">
        <v>16</v>
      </c>
      <c r="B22" s="1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11">
        <v>17</v>
      </c>
      <c r="B23" s="1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14">
        <v>18</v>
      </c>
      <c r="B24" s="1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14">
        <v>19</v>
      </c>
      <c r="B25" s="1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4" t="s">
        <v>31</v>
      </c>
      <c r="B26" s="44"/>
      <c r="C26" s="23">
        <f>SUM(C15:C25)</f>
        <v>2</v>
      </c>
      <c r="D26" s="23">
        <f>SUM(D15:D25)</f>
        <v>2</v>
      </c>
      <c r="E26" s="23"/>
      <c r="F26" s="23"/>
      <c r="G26" s="23"/>
      <c r="H26" s="23"/>
      <c r="I26" s="23">
        <v>1</v>
      </c>
      <c r="J26" s="23">
        <f>SUM(J15:J25)</f>
        <v>1</v>
      </c>
      <c r="K26" s="23"/>
      <c r="L26" s="23"/>
      <c r="M26" s="23"/>
      <c r="N26" s="23"/>
      <c r="O26" s="23"/>
      <c r="P26" s="23">
        <f>SUM(P15:P25)</f>
        <v>10000</v>
      </c>
      <c r="Q26" s="23">
        <f>SUM(Q15:Q25)</f>
        <v>10000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H20" sqref="H20"/>
    </sheetView>
  </sheetViews>
  <sheetFormatPr defaultRowHeight="12.75"/>
  <sheetData>
    <row r="1" spans="1:17">
      <c r="A1" s="38" t="s">
        <v>57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8.75">
      <c r="A7" s="11">
        <v>1</v>
      </c>
      <c r="B7" s="12" t="s">
        <v>40</v>
      </c>
      <c r="C7" s="13">
        <v>3</v>
      </c>
      <c r="D7" s="13">
        <v>3</v>
      </c>
      <c r="E7" s="13">
        <v>3</v>
      </c>
      <c r="F7" s="13"/>
      <c r="G7" s="13"/>
      <c r="H7" s="13"/>
      <c r="I7" s="13"/>
      <c r="J7" s="13">
        <v>3</v>
      </c>
      <c r="K7" s="13"/>
      <c r="L7" s="13"/>
      <c r="M7" s="13"/>
      <c r="N7" s="13"/>
      <c r="O7" s="13"/>
      <c r="P7" s="13">
        <v>190000</v>
      </c>
      <c r="Q7" s="13">
        <v>50000</v>
      </c>
    </row>
    <row r="8" spans="1:17" ht="15.75">
      <c r="A8" s="11">
        <v>2</v>
      </c>
      <c r="B8" s="12">
        <v>44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</row>
    <row r="9" spans="1:17" ht="15.75">
      <c r="A9" s="11">
        <v>3</v>
      </c>
      <c r="B9" s="12">
        <v>53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>
      <c r="A10" s="11">
        <v>4</v>
      </c>
      <c r="B10" s="12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>
      <c r="A11" s="11">
        <v>5</v>
      </c>
      <c r="B11" s="12">
        <v>172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>
      <c r="A12" s="11">
        <v>6</v>
      </c>
      <c r="B12" s="12">
        <v>175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4"/>
      <c r="O12" s="14"/>
      <c r="P12" s="14"/>
      <c r="Q12" s="14"/>
    </row>
    <row r="13" spans="1:17" ht="15.75">
      <c r="A13" s="11">
        <v>7</v>
      </c>
      <c r="B13" s="12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11">
        <v>8</v>
      </c>
      <c r="B14" s="13">
        <v>181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5.75">
      <c r="A15" s="11">
        <v>9</v>
      </c>
      <c r="B15" s="13">
        <v>182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ht="15.75">
      <c r="A16" s="11">
        <v>10</v>
      </c>
      <c r="B16" s="13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.75">
      <c r="A17" s="11">
        <v>11</v>
      </c>
      <c r="B17" s="13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75">
      <c r="A18" s="11">
        <v>12</v>
      </c>
      <c r="B18" s="13" t="s">
        <v>26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5.75">
      <c r="A19" s="11">
        <v>13</v>
      </c>
      <c r="B19" s="13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.75">
      <c r="A20" s="11">
        <v>14</v>
      </c>
      <c r="B20" s="13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>
      <c r="A21" s="11">
        <v>15</v>
      </c>
      <c r="B21" s="13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>
      <c r="A22" s="11">
        <v>16</v>
      </c>
      <c r="B22" s="13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>
      <c r="A23" s="11">
        <v>17</v>
      </c>
      <c r="B23" s="13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>
      <c r="A24" s="14">
        <v>18</v>
      </c>
      <c r="B24" s="13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>
      <c r="A25" s="14">
        <v>19</v>
      </c>
      <c r="B25" s="13">
        <v>282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>
      <c r="A26" s="45" t="s">
        <v>31</v>
      </c>
      <c r="B26" s="45"/>
      <c r="C26" s="13">
        <f>SUM(C7:C25)</f>
        <v>3</v>
      </c>
      <c r="D26" s="13">
        <f>SUM(D7:D25)</f>
        <v>3</v>
      </c>
      <c r="E26" s="13">
        <f>SUM(E7:E25)</f>
        <v>3</v>
      </c>
      <c r="F26" s="13"/>
      <c r="G26" s="13"/>
      <c r="H26" s="13"/>
      <c r="I26" s="13"/>
      <c r="J26" s="13">
        <f>SUM(J7:J25)</f>
        <v>3</v>
      </c>
      <c r="K26" s="13"/>
      <c r="L26" s="13"/>
      <c r="M26" s="13"/>
      <c r="N26" s="13"/>
      <c r="O26" s="13"/>
      <c r="P26" s="13">
        <f>SUM(P7:P25)</f>
        <v>190000</v>
      </c>
      <c r="Q26" s="13">
        <f>SUM(Q7:Q25)</f>
        <v>50000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100" workbookViewId="0">
      <selection activeCell="E23" sqref="E23"/>
    </sheetView>
  </sheetViews>
  <sheetFormatPr defaultRowHeight="12.75"/>
  <sheetData>
    <row r="1" spans="1:17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32">
        <v>40.6</v>
      </c>
      <c r="C7" s="9">
        <f>SUM(Aragacotn!C7)</f>
        <v>3</v>
      </c>
      <c r="D7" s="9">
        <f>SUM(Aragacotn!D7)</f>
        <v>3</v>
      </c>
      <c r="E7" s="9">
        <f>SUM(Aragacotn!E7)</f>
        <v>3</v>
      </c>
      <c r="F7" s="9">
        <f>SUM(Aragacotn!F7)</f>
        <v>0</v>
      </c>
      <c r="G7" s="9">
        <f>SUM(Aragacotn!G7)</f>
        <v>0</v>
      </c>
      <c r="H7" s="9">
        <f>SUM(Aragacotn!H7)</f>
        <v>0</v>
      </c>
      <c r="I7" s="9">
        <f>SUM(Aragacotn!I7)</f>
        <v>0</v>
      </c>
      <c r="J7" s="9">
        <f>SUM(Aragacotn!J7)</f>
        <v>3</v>
      </c>
      <c r="K7" s="9">
        <f>SUM(Aragacotn!K7)</f>
        <v>0</v>
      </c>
      <c r="L7" s="9">
        <f>SUM(Aragacotn!L7)</f>
        <v>0</v>
      </c>
      <c r="M7" s="9">
        <f>SUM(Aragacotn!M7)</f>
        <v>0</v>
      </c>
      <c r="N7" s="9">
        <f>SUM(Aragacotn!N7)</f>
        <v>0</v>
      </c>
      <c r="O7" s="9">
        <f>SUM(Aragacotn!O7)</f>
        <v>0</v>
      </c>
      <c r="P7" s="9">
        <f>SUM(Aragacotn!P7)</f>
        <v>190000</v>
      </c>
      <c r="Q7" s="9">
        <f>SUM(Aragacotn!Q7)</f>
        <v>50000</v>
      </c>
    </row>
    <row r="8" spans="1:17" ht="15.75">
      <c r="A8" s="2">
        <v>2</v>
      </c>
      <c r="B8" s="32">
        <v>40.1</v>
      </c>
      <c r="C8" s="9">
        <v>1</v>
      </c>
      <c r="D8" s="9">
        <v>1</v>
      </c>
      <c r="E8" s="9">
        <v>1</v>
      </c>
      <c r="F8" s="9"/>
      <c r="G8" s="9"/>
      <c r="H8" s="9"/>
      <c r="I8" s="9"/>
      <c r="J8" s="9">
        <v>1</v>
      </c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32">
        <v>53</v>
      </c>
      <c r="C9" s="9">
        <f>SUM(Lori!C9+Gex!C9+Armavir!C9+Tavush!C9)</f>
        <v>3</v>
      </c>
      <c r="D9" s="9">
        <f>SUM(Lori!D9+Gex!D9+Armavir!D9+Tavush!D9)</f>
        <v>3</v>
      </c>
      <c r="E9" s="9">
        <f>SUM(Lori!E9+Gex!E9+Armavir!E9+Tavush!E9)</f>
        <v>2</v>
      </c>
      <c r="F9" s="9">
        <f>SUM(Lori!F9+Gex!F9+Armavir!F9+Tavush!F9)</f>
        <v>0</v>
      </c>
      <c r="G9" s="9">
        <f>SUM(Lori!G9+Gex!G9+Armavir!G9+Tavush!G9)</f>
        <v>0</v>
      </c>
      <c r="H9" s="9">
        <f>SUM(Lori!H9+Gex!H9+Armavir!H9+Tavush!H9)</f>
        <v>0</v>
      </c>
      <c r="I9" s="9">
        <f>SUM(Lori!I9+Gex!I9+Armavir!I9+Tavush!I9)</f>
        <v>0</v>
      </c>
      <c r="J9" s="9">
        <f>SUM(Lori!J9+Gex!J9+Armavir!J9+Tavush!J9)</f>
        <v>3</v>
      </c>
      <c r="K9" s="9">
        <f>SUM(Lori!K9+Gex!K9+Armavir!K9+Tavush!K9)</f>
        <v>0</v>
      </c>
      <c r="L9" s="9">
        <f>SUM(Lori!L9+Gex!L9+Armavir!L9+Tavush!L9)</f>
        <v>0</v>
      </c>
      <c r="M9" s="9">
        <f>SUM(Lori!M9+Gex!M9+Armavir!M9+Tavush!M9)</f>
        <v>0</v>
      </c>
      <c r="N9" s="9">
        <f>SUM(Lori!N9+Gex!N9+Armavir!N9+Tavush!N9)</f>
        <v>0</v>
      </c>
      <c r="O9" s="9">
        <f>SUM(Lori!O9+Gex!O9+Armavir!O9+Tavush!O9)</f>
        <v>0</v>
      </c>
      <c r="P9" s="9">
        <f>SUM(Lori!P9+Gex!P9+Armavir!P9+Tavush!P9)</f>
        <v>24000</v>
      </c>
      <c r="Q9" s="9">
        <f>SUM(Lori!Q9+Gex!Q9+Armavir!Q9+Tavush!Q9)</f>
        <v>24000</v>
      </c>
    </row>
    <row r="10" spans="1:17" ht="15.75">
      <c r="A10" s="2">
        <v>4</v>
      </c>
      <c r="B10" s="3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3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32" t="s">
        <v>54</v>
      </c>
      <c r="C12" s="9">
        <v>1</v>
      </c>
      <c r="D12" s="9">
        <v>1</v>
      </c>
      <c r="E12" s="9"/>
      <c r="F12" s="9"/>
      <c r="G12" s="9"/>
      <c r="H12" s="9"/>
      <c r="I12" s="9">
        <v>1</v>
      </c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3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3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33">
        <v>182</v>
      </c>
      <c r="C15" s="9">
        <f>SUM(Shirak!C15+Suniq!C15+Lori!C15+Gex!C15+Kotaik!C15+Armavir!C15+Ararat!C15+Aragacotn!C15+Tavush!C15)</f>
        <v>36</v>
      </c>
      <c r="D15" s="9">
        <f>SUM(Shirak!D15+Suniq!D15+Lori!D15+Gex!D15+Kotaik!D15+Armavir!D15+Ararat!D15+Aragacotn!D15+Tavush!D15)</f>
        <v>43</v>
      </c>
      <c r="E15" s="9">
        <f>SUM(Shirak!E15+Suniq!E15+Lori!E15+Gex!E15+Kotaik!E15+Armavir!E15+Ararat!E15+Aragacotn!E15+Tavush!E15)</f>
        <v>30</v>
      </c>
      <c r="F15" s="9">
        <f>SUM(Shirak!F15+Suniq!F15+Lori!F15+Gex!F15+Kotaik!F15+Armavir!F15+Ararat!F15+Aragacotn!F15+Tavush!F15)</f>
        <v>0</v>
      </c>
      <c r="G15" s="9">
        <f>SUM(Shirak!G15+Suniq!G15+Lori!G15+Gex!G15+Kotaik!G15+Armavir!G15+Ararat!G15+Aragacotn!G15+Tavush!G15)</f>
        <v>0</v>
      </c>
      <c r="H15" s="9">
        <f>SUM(Shirak!H15+Suniq!H15+Lori!H15+Gex!H15+Kotaik!H15+Armavir!H15+Ararat!H15+Aragacotn!H15+Tavush!H15)</f>
        <v>6</v>
      </c>
      <c r="I15" s="9">
        <f>SUM(Shirak!I15+Suniq!I15+Lori!I15+Gex!I15+Kotaik!I15+Armavir!I15+Ararat!I15+Aragacotn!I15+Tavush!I15)</f>
        <v>1</v>
      </c>
      <c r="J15" s="9">
        <f>SUM(Shirak!J15+Suniq!J15+Lori!J15+Gex!J15+Kotaik!J15+Armavir!J15+Ararat!J15+Aragacotn!J15+Tavush!J15)</f>
        <v>35</v>
      </c>
      <c r="K15" s="9">
        <f>SUM(Shirak!K15+Suniq!K15+Lori!K15+Gex!K15+Kotaik!K15+Armavir!K15+Ararat!K15+Aragacotn!K15+Tavush!K15)</f>
        <v>0</v>
      </c>
      <c r="L15" s="9">
        <f>SUM(Shirak!L15+Suniq!L15+Lori!L15+Gex!L15+Kotaik!L15+Armavir!L15+Ararat!L15+Aragacotn!L15+Tavush!L15)</f>
        <v>0</v>
      </c>
      <c r="M15" s="9">
        <f>SUM(Shirak!M15+Suniq!M15+Lori!M15+Gex!M15+Kotaik!M15+Armavir!M15+Ararat!M15+Aragacotn!M15+Tavush!M15)</f>
        <v>0</v>
      </c>
      <c r="N15" s="9">
        <f>SUM(Shirak!N15+Suniq!N15+Lori!N15+Gex!N15+Kotaik!N15+Armavir!N15+Ararat!N15+Aragacotn!N15+Tavush!N15)</f>
        <v>0</v>
      </c>
      <c r="O15" s="9">
        <f>SUM(Shirak!O15+Suniq!O15+Lori!O15+Gex!O15+Kotaik!O15+Armavir!O15+Ararat!O15+Aragacotn!O15+Tavush!O15)</f>
        <v>0</v>
      </c>
      <c r="P15" s="9">
        <f>SUM(Shirak!P15+Suniq!P15+Lori!P15+Gex!P15+Kotaik!P15+Armavir!P15+Ararat!P15+Aragacotn!P15+Tavush!P15)</f>
        <v>1365000</v>
      </c>
      <c r="Q15" s="9">
        <f>SUM(Shirak!Q15+Suniq!Q15+Lori!Q15+Gex!Q15+Kotaik!Q15+Armavir!Q15+Ararat!Q15+Aragacotn!Q15+Tavush!Q15)</f>
        <v>565000</v>
      </c>
    </row>
    <row r="16" spans="1:17" ht="15.75">
      <c r="A16" s="2">
        <v>10</v>
      </c>
      <c r="B16" s="33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33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2">
        <v>12</v>
      </c>
      <c r="B18" s="3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2">
        <v>13</v>
      </c>
      <c r="B19" s="33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33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33" t="s">
        <v>28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  <row r="22" spans="1:17" ht="15.75">
      <c r="A22" s="2">
        <v>16</v>
      </c>
      <c r="B22" s="33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33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33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8">
        <v>19</v>
      </c>
      <c r="B25" s="33">
        <v>282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</row>
    <row r="26" spans="1:17" ht="15.75">
      <c r="A26" s="42" t="s">
        <v>31</v>
      </c>
      <c r="B26" s="42"/>
      <c r="C26" s="23">
        <f t="shared" ref="C26:O26" si="0">SUM(C7:C25)</f>
        <v>44</v>
      </c>
      <c r="D26" s="23">
        <f t="shared" si="0"/>
        <v>51</v>
      </c>
      <c r="E26" s="23">
        <f t="shared" si="0"/>
        <v>36</v>
      </c>
      <c r="F26" s="23">
        <f t="shared" si="0"/>
        <v>0</v>
      </c>
      <c r="G26" s="23">
        <f t="shared" si="0"/>
        <v>0</v>
      </c>
      <c r="H26" s="23">
        <f t="shared" si="0"/>
        <v>6</v>
      </c>
      <c r="I26" s="23">
        <f t="shared" si="0"/>
        <v>2</v>
      </c>
      <c r="J26" s="23">
        <f t="shared" si="0"/>
        <v>42</v>
      </c>
      <c r="K26" s="23">
        <f t="shared" si="0"/>
        <v>0</v>
      </c>
      <c r="L26" s="23">
        <f t="shared" si="0"/>
        <v>0</v>
      </c>
      <c r="M26" s="23">
        <f t="shared" si="0"/>
        <v>0</v>
      </c>
      <c r="N26" s="23">
        <f t="shared" si="0"/>
        <v>0</v>
      </c>
      <c r="O26" s="23">
        <f t="shared" si="0"/>
        <v>0</v>
      </c>
      <c r="P26" s="23">
        <f>SUM(P7:P25)</f>
        <v>1579000</v>
      </c>
      <c r="Q26" s="23">
        <f>SUM(Q7:Q25)</f>
        <v>639000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scale="85" orientation="landscape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Q15" sqref="Q15"/>
    </sheetView>
  </sheetViews>
  <sheetFormatPr defaultRowHeight="12.75"/>
  <sheetData>
    <row r="1" spans="1:17">
      <c r="A1" s="38" t="s">
        <v>56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 ht="15.75">
      <c r="A6" s="15" t="s">
        <v>21</v>
      </c>
      <c r="B6" s="15" t="s">
        <v>22</v>
      </c>
      <c r="C6" s="16">
        <v>1</v>
      </c>
      <c r="D6" s="15">
        <v>2</v>
      </c>
      <c r="E6" s="15">
        <v>3</v>
      </c>
      <c r="F6" s="15">
        <v>4</v>
      </c>
      <c r="G6" s="15">
        <v>5</v>
      </c>
      <c r="H6" s="15">
        <v>6</v>
      </c>
      <c r="I6" s="15">
        <v>7</v>
      </c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6">
        <v>13</v>
      </c>
      <c r="P6" s="15">
        <v>14</v>
      </c>
      <c r="Q6" s="15">
        <v>15</v>
      </c>
    </row>
    <row r="7" spans="1:17" ht="15.75">
      <c r="A7" s="11">
        <v>1</v>
      </c>
      <c r="B7" s="12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11">
        <v>2</v>
      </c>
      <c r="B8" s="12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11">
        <v>3</v>
      </c>
      <c r="B9" s="12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11">
        <v>4</v>
      </c>
      <c r="B10" s="12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11">
        <v>5</v>
      </c>
      <c r="B11" s="12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11">
        <v>6</v>
      </c>
      <c r="B12" s="12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10"/>
      <c r="O12" s="10"/>
      <c r="P12" s="10"/>
      <c r="Q12" s="10"/>
    </row>
    <row r="13" spans="1:17" ht="15.75">
      <c r="A13" s="11">
        <v>7</v>
      </c>
      <c r="B13" s="12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11">
        <v>8</v>
      </c>
      <c r="B14" s="13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11">
        <v>9</v>
      </c>
      <c r="B15" s="13">
        <v>182</v>
      </c>
      <c r="C15" s="13">
        <v>9</v>
      </c>
      <c r="D15" s="13">
        <v>10</v>
      </c>
      <c r="E15" s="13">
        <v>9</v>
      </c>
      <c r="F15" s="13"/>
      <c r="G15" s="13"/>
      <c r="H15" s="22"/>
      <c r="I15" s="13"/>
      <c r="J15" s="13">
        <v>9</v>
      </c>
      <c r="K15" s="13"/>
      <c r="L15" s="13"/>
      <c r="M15" s="13"/>
      <c r="N15" s="13"/>
      <c r="O15" s="13"/>
      <c r="P15" s="13">
        <v>295000</v>
      </c>
      <c r="Q15" s="13">
        <v>195000</v>
      </c>
    </row>
    <row r="16" spans="1:17" ht="15.75">
      <c r="A16" s="11">
        <v>10</v>
      </c>
      <c r="B16" s="13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.75">
      <c r="A17" s="11">
        <v>11</v>
      </c>
      <c r="B17" s="13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75">
      <c r="A18" s="11">
        <v>12</v>
      </c>
      <c r="B18" s="13" t="s">
        <v>26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ht="15.75">
      <c r="A19" s="11">
        <v>13</v>
      </c>
      <c r="B19" s="13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.75">
      <c r="A20" s="11">
        <v>14</v>
      </c>
      <c r="B20" s="13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>
      <c r="A21" s="11">
        <v>15</v>
      </c>
      <c r="B21" s="13" t="s">
        <v>28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ht="15.75">
      <c r="A22" s="11">
        <v>16</v>
      </c>
      <c r="B22" s="13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>
      <c r="A23" s="11">
        <v>17</v>
      </c>
      <c r="B23" s="13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>
      <c r="A24" s="14">
        <v>18</v>
      </c>
      <c r="B24" s="13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>
      <c r="A25" s="14">
        <v>19</v>
      </c>
      <c r="B25" s="13">
        <v>282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>
      <c r="A26" s="45" t="s">
        <v>31</v>
      </c>
      <c r="B26" s="4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zoomScaleNormal="100" zoomScaleSheetLayoutView="100" workbookViewId="0">
      <selection activeCell="D30" sqref="D30"/>
    </sheetView>
  </sheetViews>
  <sheetFormatPr defaultRowHeight="12.75"/>
  <cols>
    <col min="1" max="1" width="9" customWidth="1"/>
  </cols>
  <sheetData>
    <row r="1" spans="1:17">
      <c r="A1" s="38" t="s">
        <v>35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 ht="15.75">
      <c r="A9" s="2">
        <v>3</v>
      </c>
      <c r="B9" s="5">
        <v>53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ht="15.75">
      <c r="A10" s="2">
        <v>4</v>
      </c>
      <c r="B10" s="5" t="s">
        <v>23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ht="15.75">
      <c r="A11" s="2">
        <v>5</v>
      </c>
      <c r="B11" s="5">
        <v>172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ht="15.75">
      <c r="A12" s="2">
        <v>6</v>
      </c>
      <c r="B12" s="5" t="s">
        <v>54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ht="15.75">
      <c r="A13" s="2">
        <v>7</v>
      </c>
      <c r="B13" s="5" t="s">
        <v>24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ht="15.75">
      <c r="A14" s="2">
        <v>8</v>
      </c>
      <c r="B14" s="7">
        <v>181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ht="15.75">
      <c r="A15" s="2">
        <v>9</v>
      </c>
      <c r="B15" s="7">
        <v>182</v>
      </c>
      <c r="C15" s="13">
        <f>SUM(Adjiapniak!C15+Shengavit!C15+Kentron!C15+Arabkir!C15+Erebuni!C15+Avan!C15+Malatia!C15)</f>
        <v>45</v>
      </c>
      <c r="D15" s="13">
        <f>SUM(Adjiapniak!D15+Shengavit!D15+Kentron!D15+Arabkir!D15+Erebuni!D15+Avan!D15+Malatia!D15)</f>
        <v>54</v>
      </c>
      <c r="E15" s="13">
        <f>SUM(Adjiapniak!E15+Shengavit!E15+Kentron!E15+Arabkir!E15+Erebuni!E15+Avan!E15+Malatia!E15)</f>
        <v>36</v>
      </c>
      <c r="F15" s="13">
        <f>SUM(Adjiapniak!F15+Shengavit!F15+Kentron!F15+Arabkir!F15+Erebuni!F15+Avan!F15+Malatia!F15)</f>
        <v>0</v>
      </c>
      <c r="G15" s="13">
        <f>SUM(Adjiapniak!G15+Shengavit!G15+Kentron!G15+Arabkir!G15+Erebuni!G15+Avan!G15+Malatia!G15)</f>
        <v>1</v>
      </c>
      <c r="H15" s="13">
        <f>SUM(Adjiapniak!H15+Shengavit!H15+Kentron!H15+Arabkir!H15+Erebuni!H15+Avan!H15+Malatia!H15)</f>
        <v>4</v>
      </c>
      <c r="I15" s="13">
        <f>SUM(Adjiapniak!I15+Shengavit!I15+Kentron!I15+Arabkir!I15+Erebuni!I15+Avan!I15+Malatia!I15)</f>
        <v>2</v>
      </c>
      <c r="J15" s="13">
        <f>SUM(Adjiapniak!J15+Shengavit!J15+Kentron!J15+Arabkir!J15+Erebuni!J15+Avan!J15+Malatia!J15)</f>
        <v>51</v>
      </c>
      <c r="K15" s="13">
        <f>SUM(Adjiapniak!K15+Shengavit!K15+Kentron!K15+Arabkir!K15+Erebuni!K15+Avan!K15+Malatia!K15)</f>
        <v>0</v>
      </c>
      <c r="L15" s="13">
        <f>SUM(Adjiapniak!L15+Shengavit!L15+Kentron!L15+Arabkir!L15+Erebuni!L15+Avan!L15+Malatia!L15)</f>
        <v>0</v>
      </c>
      <c r="M15" s="13">
        <f>SUM(Adjiapniak!M15+Shengavit!M15+Kentron!M15+Arabkir!M15+Erebuni!M15+Avan!M15+Malatia!M15)</f>
        <v>0</v>
      </c>
      <c r="N15" s="13">
        <f>SUM(Adjiapniak!N15+Shengavit!N15+Kentron!N15+Arabkir!N15+Erebuni!N15+Avan!N15+Malatia!N15)</f>
        <v>0</v>
      </c>
      <c r="O15" s="13">
        <f>SUM(Adjiapniak!O15+Shengavit!O15+Kentron!O15+Arabkir!O15+Erebuni!O15+Avan!O15+Malatia!O15)</f>
        <v>0</v>
      </c>
      <c r="P15" s="13">
        <f>SUM(Adjiapniak!P15+Shengavit!P15+Kentron!P15+Arabkir!P15+Erebuni!P15+Avan!P15+Malatia!P15)</f>
        <v>1238000</v>
      </c>
      <c r="Q15" s="13">
        <f>SUM(Adjiapniak!Q15+Shengavit!Q15+Kentron!Q15+Arabkir!Q15+Erebuni!Q15+Avan!Q15+Malatia!Q15)</f>
        <v>1107000</v>
      </c>
    </row>
    <row r="16" spans="1:17" ht="15.75">
      <c r="A16" s="2">
        <v>10</v>
      </c>
      <c r="B16" s="7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.75">
      <c r="A17" s="2">
        <v>11</v>
      </c>
      <c r="B17" s="7" t="s">
        <v>25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75">
      <c r="A18" s="2">
        <v>12</v>
      </c>
      <c r="B18" s="7" t="s">
        <v>26</v>
      </c>
      <c r="C18" s="13">
        <f>SUM(Kentron!C18+Arabkir!C18+Malatia!C18)</f>
        <v>16</v>
      </c>
      <c r="D18" s="13">
        <f>SUM(Kentron!D18+Arabkir!D18+Malatia!D18)</f>
        <v>16</v>
      </c>
      <c r="E18" s="13">
        <f>SUM(Kentron!E18+Arabkir!E18+Malatia!E18)</f>
        <v>7</v>
      </c>
      <c r="F18" s="13">
        <f>SUM(Kentron!F18+Arabkir!F18+Malatia!F18)</f>
        <v>0</v>
      </c>
      <c r="G18" s="13">
        <f>SUM(Kentron!G18+Arabkir!G18+Malatia!G18)</f>
        <v>4</v>
      </c>
      <c r="H18" s="13">
        <f>SUM(Kentron!H18+Arabkir!H18+Malatia!H18)</f>
        <v>4</v>
      </c>
      <c r="I18" s="13">
        <f>SUM(Kentron!I18+Arabkir!I18+Malatia!I18)</f>
        <v>3</v>
      </c>
      <c r="J18" s="13">
        <f>SUM(Kentron!J18+Arabkir!J18+Malatia!J18)</f>
        <v>8</v>
      </c>
      <c r="K18" s="13">
        <f>SUM(Kentron!K18+Arabkir!K18+Malatia!K18)</f>
        <v>0</v>
      </c>
      <c r="L18" s="13">
        <f>SUM(Kentron!L18+Arabkir!L18+Malatia!L18)</f>
        <v>0</v>
      </c>
      <c r="M18" s="13">
        <f>SUM(Kentron!M18+Arabkir!M18+Malatia!M18)</f>
        <v>0</v>
      </c>
      <c r="N18" s="13">
        <f>SUM(Kentron!N18+Arabkir!N18+Malatia!N18)</f>
        <v>0</v>
      </c>
      <c r="O18" s="13">
        <f>SUM(Kentron!O18+Arabkir!O18+Malatia!O18)</f>
        <v>0</v>
      </c>
      <c r="P18" s="13">
        <f>SUM(Kentron!P18+Arabkir!P18+Malatia!P18)</f>
        <v>950000</v>
      </c>
      <c r="Q18" s="13">
        <f>SUM(Kentron!Q18+Arabkir!Q18+Malatia!Q18)</f>
        <v>950000</v>
      </c>
    </row>
    <row r="19" spans="1:17" ht="15.75">
      <c r="A19" s="2">
        <v>13</v>
      </c>
      <c r="B19" s="7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.75">
      <c r="A20" s="2">
        <v>14</v>
      </c>
      <c r="B20" s="7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>
      <c r="A21" s="2">
        <v>15</v>
      </c>
      <c r="B21" s="7" t="s">
        <v>28</v>
      </c>
      <c r="C21" s="13">
        <f>SUM(Shengavit!C21)</f>
        <v>1</v>
      </c>
      <c r="D21" s="13">
        <f>SUM(Shengavit!D21)</f>
        <v>1</v>
      </c>
      <c r="E21" s="13">
        <f>SUM(Shengavit!E21)</f>
        <v>1</v>
      </c>
      <c r="F21" s="13">
        <f>SUM(Shengavit!F21)</f>
        <v>0</v>
      </c>
      <c r="G21" s="13">
        <f>SUM(Shengavit!G21)</f>
        <v>0</v>
      </c>
      <c r="H21" s="13">
        <f>SUM(Shengavit!H21)</f>
        <v>0</v>
      </c>
      <c r="I21" s="13">
        <f>SUM(Shengavit!I21)</f>
        <v>0</v>
      </c>
      <c r="J21" s="13">
        <f>SUM(Shengavit!J21)</f>
        <v>1</v>
      </c>
      <c r="K21" s="13">
        <f>SUM(Shengavit!K21)</f>
        <v>0</v>
      </c>
      <c r="L21" s="13">
        <f>SUM(Shengavit!L21)</f>
        <v>0</v>
      </c>
      <c r="M21" s="13">
        <f>SUM(Shengavit!M21)</f>
        <v>0</v>
      </c>
      <c r="N21" s="13">
        <f>SUM(Shengavit!N21)</f>
        <v>0</v>
      </c>
      <c r="O21" s="13">
        <f>SUM(Shengavit!O21)</f>
        <v>0</v>
      </c>
      <c r="P21" s="13">
        <f>SUM(Shengavit!P21)</f>
        <v>200000</v>
      </c>
      <c r="Q21" s="13">
        <f>SUM(Shengavit!Q21)</f>
        <v>0</v>
      </c>
    </row>
    <row r="22" spans="1:17" ht="15.75">
      <c r="A22" s="2">
        <v>16</v>
      </c>
      <c r="B22" s="7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>
      <c r="A23" s="2">
        <v>17</v>
      </c>
      <c r="B23" s="7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>
      <c r="A24" s="8">
        <v>18</v>
      </c>
      <c r="B24" s="7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>
      <c r="A25" s="8">
        <v>19</v>
      </c>
      <c r="B25" s="7">
        <v>282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>
      <c r="A26" s="42" t="s">
        <v>31</v>
      </c>
      <c r="B26" s="42"/>
      <c r="C26" s="25">
        <f t="shared" ref="C26:Q26" si="0">SUM(C15:C25)</f>
        <v>62</v>
      </c>
      <c r="D26" s="25">
        <f t="shared" si="0"/>
        <v>71</v>
      </c>
      <c r="E26" s="25">
        <f t="shared" si="0"/>
        <v>44</v>
      </c>
      <c r="F26" s="25">
        <f t="shared" si="0"/>
        <v>0</v>
      </c>
      <c r="G26" s="25">
        <f t="shared" si="0"/>
        <v>5</v>
      </c>
      <c r="H26" s="25">
        <f t="shared" si="0"/>
        <v>8</v>
      </c>
      <c r="I26" s="25">
        <f t="shared" si="0"/>
        <v>5</v>
      </c>
      <c r="J26" s="25">
        <f t="shared" si="0"/>
        <v>60</v>
      </c>
      <c r="K26" s="25">
        <f t="shared" si="0"/>
        <v>0</v>
      </c>
      <c r="L26" s="25">
        <f t="shared" si="0"/>
        <v>0</v>
      </c>
      <c r="M26" s="25">
        <f t="shared" si="0"/>
        <v>0</v>
      </c>
      <c r="N26" s="25">
        <f t="shared" si="0"/>
        <v>0</v>
      </c>
      <c r="O26" s="25">
        <f t="shared" si="0"/>
        <v>0</v>
      </c>
      <c r="P26" s="25">
        <f t="shared" si="0"/>
        <v>2388000</v>
      </c>
      <c r="Q26" s="25">
        <f t="shared" si="0"/>
        <v>2057000</v>
      </c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pageSetup paperSize="9" scale="85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F31" sqref="F30:F31"/>
    </sheetView>
  </sheetViews>
  <sheetFormatPr defaultRowHeight="12.75"/>
  <cols>
    <col min="1" max="1" width="9" customWidth="1"/>
  </cols>
  <sheetData>
    <row r="1" spans="1:17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7">
        <v>7</v>
      </c>
      <c r="D15" s="7">
        <v>5</v>
      </c>
      <c r="E15" s="7">
        <v>5</v>
      </c>
      <c r="F15" s="7"/>
      <c r="G15" s="7">
        <v>1</v>
      </c>
      <c r="H15" s="7">
        <v>1</v>
      </c>
      <c r="I15" s="7"/>
      <c r="J15" s="7">
        <v>5</v>
      </c>
      <c r="K15" s="7"/>
      <c r="L15" s="7"/>
      <c r="M15" s="7"/>
      <c r="N15" s="7"/>
      <c r="O15" s="21"/>
      <c r="P15" s="7">
        <v>125500</v>
      </c>
      <c r="Q15" s="7">
        <v>105500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17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1" t="s">
        <v>31</v>
      </c>
      <c r="B26" s="41"/>
      <c r="C26" s="7">
        <f>SUM(C15:C25)</f>
        <v>7</v>
      </c>
      <c r="D26" s="7">
        <f>SUM(D15:D25)</f>
        <v>5</v>
      </c>
      <c r="E26" s="7">
        <f>SUM(E15:E25)</f>
        <v>5</v>
      </c>
      <c r="F26" s="7"/>
      <c r="G26" s="7">
        <f>SUM(G15:G25)</f>
        <v>1</v>
      </c>
      <c r="H26" s="7">
        <f>SUM(H15:H25)</f>
        <v>1</v>
      </c>
      <c r="I26" s="7"/>
      <c r="J26" s="7">
        <f>SUM(J15:J25)</f>
        <v>5</v>
      </c>
      <c r="K26" s="7"/>
      <c r="L26" s="7"/>
      <c r="M26" s="7"/>
      <c r="N26" s="7"/>
      <c r="O26" s="7"/>
      <c r="P26" s="7">
        <f>SUM(P15:P25)</f>
        <v>125500</v>
      </c>
      <c r="Q26" s="7">
        <f>SUM(Q15:Q25)</f>
        <v>105500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P32" sqref="P32"/>
    </sheetView>
  </sheetViews>
  <sheetFormatPr defaultRowHeight="12.75"/>
  <cols>
    <col min="1" max="1" width="9" customWidth="1"/>
  </cols>
  <sheetData>
    <row r="1" spans="1:17">
      <c r="A1" s="38" t="s">
        <v>36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4</v>
      </c>
      <c r="D15" s="19">
        <v>4</v>
      </c>
      <c r="E15" s="19">
        <v>4</v>
      </c>
      <c r="F15" s="19"/>
      <c r="G15" s="19"/>
      <c r="H15" s="19"/>
      <c r="I15" s="19"/>
      <c r="J15" s="19">
        <v>4</v>
      </c>
      <c r="K15" s="6"/>
      <c r="L15" s="6"/>
      <c r="M15" s="6"/>
      <c r="N15" s="6"/>
      <c r="O15" s="6"/>
      <c r="P15" s="6">
        <v>14000</v>
      </c>
      <c r="Q15" s="6">
        <v>13000</v>
      </c>
    </row>
    <row r="16" spans="1:17">
      <c r="A16" s="2">
        <v>10</v>
      </c>
      <c r="B16" s="7">
        <v>185</v>
      </c>
      <c r="C16" s="6"/>
      <c r="D16" s="19"/>
      <c r="E16" s="1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19"/>
      <c r="E17" s="1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19"/>
      <c r="E18" s="19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19"/>
      <c r="E19" s="19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19"/>
      <c r="E20" s="19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>
        <v>1</v>
      </c>
      <c r="D21" s="19">
        <v>1</v>
      </c>
      <c r="E21" s="19">
        <v>1</v>
      </c>
      <c r="F21" s="6"/>
      <c r="G21" s="6"/>
      <c r="H21" s="6"/>
      <c r="I21" s="6"/>
      <c r="J21" s="17">
        <v>1</v>
      </c>
      <c r="K21" s="6"/>
      <c r="L21" s="6"/>
      <c r="M21" s="6"/>
      <c r="N21" s="6"/>
      <c r="O21" s="6"/>
      <c r="P21" s="6">
        <v>200000</v>
      </c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1" t="s">
        <v>31</v>
      </c>
      <c r="B26" s="41"/>
      <c r="C26" s="6">
        <f>SUM(C15:C25)</f>
        <v>5</v>
      </c>
      <c r="D26" s="6">
        <f>SUM(D15:D25)</f>
        <v>5</v>
      </c>
      <c r="E26" s="6">
        <f>SUM(E15:E25)</f>
        <v>5</v>
      </c>
      <c r="F26" s="6"/>
      <c r="G26" s="6"/>
      <c r="H26" s="6"/>
      <c r="I26" s="6"/>
      <c r="J26" s="6">
        <f>SUM(J15:J25)</f>
        <v>5</v>
      </c>
      <c r="K26" s="6"/>
      <c r="L26" s="6"/>
      <c r="M26" s="6"/>
      <c r="N26" s="6"/>
      <c r="O26" s="6"/>
      <c r="P26" s="6">
        <f>SUM(P15:P25)</f>
        <v>214000</v>
      </c>
      <c r="Q26" s="6">
        <f>SUM(Q15:Q25)</f>
        <v>13000</v>
      </c>
    </row>
  </sheetData>
  <mergeCells count="11"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J29" sqref="J29"/>
    </sheetView>
  </sheetViews>
  <sheetFormatPr defaultRowHeight="12.75"/>
  <sheetData>
    <row r="1" spans="1:17">
      <c r="A1" s="38" t="s">
        <v>46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10</v>
      </c>
      <c r="D15" s="6">
        <v>19</v>
      </c>
      <c r="E15" s="6">
        <v>17</v>
      </c>
      <c r="F15" s="6"/>
      <c r="G15" s="6"/>
      <c r="H15" s="6">
        <v>2</v>
      </c>
      <c r="I15" s="6">
        <v>2</v>
      </c>
      <c r="J15" s="6">
        <v>17</v>
      </c>
      <c r="K15" s="6"/>
      <c r="L15" s="6"/>
      <c r="M15" s="6"/>
      <c r="N15" s="6"/>
      <c r="O15" s="6"/>
      <c r="P15" s="6">
        <v>450000</v>
      </c>
      <c r="Q15" s="6">
        <v>450000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>
        <v>10</v>
      </c>
      <c r="D18" s="6">
        <v>10</v>
      </c>
      <c r="E18" s="6">
        <v>3</v>
      </c>
      <c r="F18" s="6"/>
      <c r="G18" s="6">
        <v>4</v>
      </c>
      <c r="H18" s="6">
        <v>3</v>
      </c>
      <c r="I18" s="6">
        <v>3</v>
      </c>
      <c r="J18" s="6">
        <v>3</v>
      </c>
      <c r="K18" s="6"/>
      <c r="L18" s="6"/>
      <c r="M18" s="6"/>
      <c r="N18" s="6"/>
      <c r="O18" s="6"/>
      <c r="P18" s="6">
        <v>350000</v>
      </c>
      <c r="Q18" s="6">
        <v>350000</v>
      </c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6"/>
      <c r="F21" s="6"/>
      <c r="G21" s="6"/>
      <c r="H21" s="6"/>
      <c r="I21" s="6"/>
      <c r="J21" s="17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2" t="s">
        <v>31</v>
      </c>
      <c r="B26" s="42"/>
      <c r="C26" s="28">
        <f>SUM(C15:C25)</f>
        <v>20</v>
      </c>
      <c r="D26" s="28">
        <f>SUM(D15:D25)</f>
        <v>29</v>
      </c>
      <c r="E26" s="28">
        <f>SUM(E15:E25)</f>
        <v>20</v>
      </c>
      <c r="F26" s="28"/>
      <c r="G26" s="28">
        <f>SUM(G15:G25)</f>
        <v>4</v>
      </c>
      <c r="H26" s="28">
        <f>SUM(H15:H25)</f>
        <v>5</v>
      </c>
      <c r="I26" s="28">
        <f>SUM(I15:I25)</f>
        <v>5</v>
      </c>
      <c r="J26" s="28">
        <f>SUM(J15:J25)</f>
        <v>20</v>
      </c>
      <c r="K26" s="28"/>
      <c r="L26" s="28"/>
      <c r="M26" s="28"/>
      <c r="N26" s="28"/>
      <c r="O26" s="28"/>
      <c r="P26" s="28">
        <f>SUM(P15:P25)</f>
        <v>800000</v>
      </c>
      <c r="Q26" s="28">
        <f>SUM(Q15:Q25)</f>
        <v>800000</v>
      </c>
    </row>
  </sheetData>
  <mergeCells count="11">
    <mergeCell ref="F4:H4"/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N29" sqref="N29"/>
    </sheetView>
  </sheetViews>
  <sheetFormatPr defaultRowHeight="12.75"/>
  <sheetData>
    <row r="1" spans="1:17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13">
        <v>9</v>
      </c>
      <c r="D15" s="13">
        <v>11</v>
      </c>
      <c r="E15" s="13">
        <v>10</v>
      </c>
      <c r="F15" s="13"/>
      <c r="G15" s="13"/>
      <c r="H15" s="13">
        <v>1</v>
      </c>
      <c r="I15" s="13"/>
      <c r="J15" s="13">
        <v>10</v>
      </c>
      <c r="K15" s="13"/>
      <c r="L15" s="13"/>
      <c r="M15" s="13"/>
      <c r="N15" s="13"/>
      <c r="O15" s="13"/>
      <c r="P15" s="13">
        <v>298500</v>
      </c>
      <c r="Q15" s="13">
        <v>298500</v>
      </c>
    </row>
    <row r="16" spans="1:17" ht="15.75">
      <c r="A16" s="2">
        <v>10</v>
      </c>
      <c r="B16" s="7">
        <v>185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ht="15.75">
      <c r="A17" s="2">
        <v>11</v>
      </c>
      <c r="B17" s="7">
        <v>189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ht="15.75">
      <c r="A18" s="2">
        <v>12</v>
      </c>
      <c r="B18" s="7">
        <v>189.3</v>
      </c>
      <c r="C18" s="13">
        <v>5</v>
      </c>
      <c r="D18" s="13">
        <v>5</v>
      </c>
      <c r="E18" s="13">
        <v>4</v>
      </c>
      <c r="F18" s="13"/>
      <c r="G18" s="13"/>
      <c r="H18" s="21">
        <v>1</v>
      </c>
      <c r="I18" s="22"/>
      <c r="J18" s="13">
        <v>4</v>
      </c>
      <c r="K18" s="13"/>
      <c r="L18" s="13"/>
      <c r="M18" s="13"/>
      <c r="N18" s="13"/>
      <c r="O18" s="13"/>
      <c r="P18" s="13">
        <v>500000</v>
      </c>
      <c r="Q18" s="13">
        <v>500000</v>
      </c>
    </row>
    <row r="19" spans="1:17" ht="15.75">
      <c r="A19" s="2">
        <v>13</v>
      </c>
      <c r="B19" s="7">
        <v>206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ht="15.75">
      <c r="A20" s="2">
        <v>14</v>
      </c>
      <c r="B20" s="7" t="s">
        <v>27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ht="15.75">
      <c r="A21" s="2">
        <v>15</v>
      </c>
      <c r="B21" s="7" t="s">
        <v>28</v>
      </c>
      <c r="C21" s="13"/>
      <c r="D21" s="13"/>
      <c r="E21" s="13"/>
      <c r="F21" s="13"/>
      <c r="G21" s="13"/>
      <c r="H21" s="13"/>
      <c r="I21" s="13"/>
      <c r="J21" s="24"/>
      <c r="K21" s="13"/>
      <c r="L21" s="13"/>
      <c r="M21" s="13"/>
      <c r="N21" s="13"/>
      <c r="O21" s="13"/>
      <c r="P21" s="13"/>
      <c r="Q21" s="13"/>
    </row>
    <row r="22" spans="1:17" ht="15.75">
      <c r="A22" s="2">
        <v>16</v>
      </c>
      <c r="B22" s="7" t="s">
        <v>29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ht="15.75">
      <c r="A23" s="2">
        <v>17</v>
      </c>
      <c r="B23" s="7" t="s">
        <v>30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ht="15.75">
      <c r="A24" s="8">
        <v>18</v>
      </c>
      <c r="B24" s="7">
        <v>223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ht="15.75">
      <c r="A25" s="8">
        <v>19</v>
      </c>
      <c r="B25" s="7">
        <v>282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ht="15.75">
      <c r="A26" s="42" t="s">
        <v>31</v>
      </c>
      <c r="B26" s="42"/>
      <c r="C26" s="25">
        <f>SUM(C15:C25)</f>
        <v>14</v>
      </c>
      <c r="D26" s="25">
        <f>SUM(D15:D25)</f>
        <v>16</v>
      </c>
      <c r="E26" s="25">
        <f>SUM(E15:E25)</f>
        <v>14</v>
      </c>
      <c r="F26" s="25"/>
      <c r="G26" s="25"/>
      <c r="H26" s="25">
        <f>SUM(H15:H25)</f>
        <v>2</v>
      </c>
      <c r="I26" s="25"/>
      <c r="J26" s="25">
        <f>SUM(J15:J25)</f>
        <v>14</v>
      </c>
      <c r="K26" s="25"/>
      <c r="L26" s="25"/>
      <c r="M26" s="25"/>
      <c r="N26" s="25"/>
      <c r="O26" s="25"/>
      <c r="P26" s="25">
        <f>SUM(P15:P25)</f>
        <v>798500</v>
      </c>
      <c r="Q26" s="25">
        <f>SUM(Q15:Q25)</f>
        <v>798500</v>
      </c>
    </row>
  </sheetData>
  <mergeCells count="11">
    <mergeCell ref="A26:B26"/>
    <mergeCell ref="A1:Q2"/>
    <mergeCell ref="A3:A5"/>
    <mergeCell ref="B3:B5"/>
    <mergeCell ref="C3:C5"/>
    <mergeCell ref="D3:D5"/>
    <mergeCell ref="E3:H3"/>
    <mergeCell ref="I3:O4"/>
    <mergeCell ref="P3:Q4"/>
    <mergeCell ref="E4:E5"/>
    <mergeCell ref="F4:H4"/>
  </mergeCells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workbookViewId="0">
      <selection activeCell="N23" sqref="N23"/>
    </sheetView>
  </sheetViews>
  <sheetFormatPr defaultRowHeight="12.75"/>
  <sheetData>
    <row r="1" spans="1:17">
      <c r="A1" s="38" t="s">
        <v>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 ht="15.75">
      <c r="A7" s="2">
        <v>1</v>
      </c>
      <c r="B7" s="5">
        <v>35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7" ht="15.75">
      <c r="A8" s="2">
        <v>2</v>
      </c>
      <c r="B8" s="5">
        <v>44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7" ht="15.75">
      <c r="A9" s="2">
        <v>3</v>
      </c>
      <c r="B9" s="5">
        <v>53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</row>
    <row r="10" spans="1:17" ht="15.75">
      <c r="A10" s="2">
        <v>4</v>
      </c>
      <c r="B10" s="5" t="s">
        <v>23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spans="1:17" ht="15.75">
      <c r="A11" s="2">
        <v>5</v>
      </c>
      <c r="B11" s="5">
        <v>172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.75">
      <c r="A12" s="2">
        <v>6</v>
      </c>
      <c r="B12" s="5">
        <v>175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spans="1:17" ht="15.75">
      <c r="A13" s="2">
        <v>7</v>
      </c>
      <c r="B13" s="5" t="s">
        <v>24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.75">
      <c r="A14" s="2">
        <v>8</v>
      </c>
      <c r="B14" s="7">
        <v>181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spans="1:17" ht="15.75">
      <c r="A15" s="2">
        <v>9</v>
      </c>
      <c r="B15" s="7">
        <v>182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</row>
    <row r="16" spans="1:17" ht="15.75">
      <c r="A16" s="2">
        <v>10</v>
      </c>
      <c r="B16" s="7">
        <v>185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ht="15.75">
      <c r="A17" s="2">
        <v>11</v>
      </c>
      <c r="B17" s="7" t="s">
        <v>25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ht="15.75">
      <c r="A18" s="2">
        <v>12</v>
      </c>
      <c r="B18" s="7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ht="15.75">
      <c r="A19" s="2">
        <v>13</v>
      </c>
      <c r="B19" s="7">
        <v>206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ht="15.75">
      <c r="A20" s="2">
        <v>14</v>
      </c>
      <c r="B20" s="7" t="s">
        <v>27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ht="15.75">
      <c r="A21" s="2">
        <v>15</v>
      </c>
      <c r="B21" s="7" t="s">
        <v>28</v>
      </c>
      <c r="C21" s="9"/>
      <c r="D21" s="9"/>
      <c r="E21" s="9"/>
      <c r="F21" s="9"/>
      <c r="G21" s="9"/>
      <c r="H21" s="9"/>
      <c r="I21" s="9"/>
      <c r="J21" s="20"/>
      <c r="K21" s="9"/>
      <c r="L21" s="9"/>
      <c r="M21" s="9"/>
      <c r="N21" s="9"/>
      <c r="O21" s="9"/>
      <c r="P21" s="9"/>
      <c r="Q21" s="9"/>
    </row>
    <row r="22" spans="1:17" ht="15.75">
      <c r="A22" s="2">
        <v>16</v>
      </c>
      <c r="B22" s="7" t="s">
        <v>29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spans="1:17" ht="15.75">
      <c r="A23" s="2">
        <v>17</v>
      </c>
      <c r="B23" s="7" t="s">
        <v>30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</row>
    <row r="24" spans="1:17" ht="15.75">
      <c r="A24" s="8">
        <v>18</v>
      </c>
      <c r="B24" s="7">
        <v>223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spans="1:17" ht="15.75">
      <c r="A25" s="8">
        <v>19</v>
      </c>
      <c r="B25" s="7">
        <v>282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</row>
    <row r="26" spans="1:17">
      <c r="A26" s="41" t="s">
        <v>31</v>
      </c>
      <c r="B26" s="41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</sheetData>
  <mergeCells count="11">
    <mergeCell ref="I3:O4"/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6"/>
  <sheetViews>
    <sheetView topLeftCell="B1" workbookViewId="0">
      <selection activeCell="E38" sqref="E38"/>
    </sheetView>
  </sheetViews>
  <sheetFormatPr defaultRowHeight="12.75"/>
  <sheetData>
    <row r="1" spans="1:17">
      <c r="A1" s="38" t="s">
        <v>38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>
      <c r="A2" s="39"/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>
      <c r="A3" s="40" t="s">
        <v>0</v>
      </c>
      <c r="B3" s="41" t="s">
        <v>1</v>
      </c>
      <c r="C3" s="40" t="s">
        <v>2</v>
      </c>
      <c r="D3" s="40" t="s">
        <v>3</v>
      </c>
      <c r="E3" s="41" t="s">
        <v>4</v>
      </c>
      <c r="F3" s="41"/>
      <c r="G3" s="41"/>
      <c r="H3" s="41"/>
      <c r="I3" s="41" t="s">
        <v>5</v>
      </c>
      <c r="J3" s="41"/>
      <c r="K3" s="41"/>
      <c r="L3" s="41"/>
      <c r="M3" s="41"/>
      <c r="N3" s="41"/>
      <c r="O3" s="41"/>
      <c r="P3" s="41" t="s">
        <v>6</v>
      </c>
      <c r="Q3" s="41"/>
    </row>
    <row r="4" spans="1:17">
      <c r="A4" s="40"/>
      <c r="B4" s="41"/>
      <c r="C4" s="40"/>
      <c r="D4" s="40"/>
      <c r="E4" s="40" t="s">
        <v>7</v>
      </c>
      <c r="F4" s="41" t="s">
        <v>8</v>
      </c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ht="140.25">
      <c r="A5" s="40"/>
      <c r="B5" s="41"/>
      <c r="C5" s="40"/>
      <c r="D5" s="40"/>
      <c r="E5" s="40"/>
      <c r="F5" s="3" t="s">
        <v>9</v>
      </c>
      <c r="G5" s="3" t="s">
        <v>10</v>
      </c>
      <c r="H5" s="1" t="s">
        <v>11</v>
      </c>
      <c r="I5" s="1" t="s">
        <v>12</v>
      </c>
      <c r="J5" s="1" t="s">
        <v>13</v>
      </c>
      <c r="K5" s="1" t="s">
        <v>14</v>
      </c>
      <c r="L5" s="1" t="s">
        <v>15</v>
      </c>
      <c r="M5" s="1" t="s">
        <v>16</v>
      </c>
      <c r="N5" s="1" t="s">
        <v>17</v>
      </c>
      <c r="O5" s="1" t="s">
        <v>18</v>
      </c>
      <c r="P5" s="2" t="s">
        <v>19</v>
      </c>
      <c r="Q5" s="2" t="s">
        <v>20</v>
      </c>
    </row>
    <row r="6" spans="1:17">
      <c r="A6" s="2" t="s">
        <v>21</v>
      </c>
      <c r="B6" s="2" t="s">
        <v>22</v>
      </c>
      <c r="C6" s="4">
        <v>1</v>
      </c>
      <c r="D6" s="2">
        <v>2</v>
      </c>
      <c r="E6" s="2">
        <v>3</v>
      </c>
      <c r="F6" s="2">
        <v>4</v>
      </c>
      <c r="G6" s="2">
        <v>5</v>
      </c>
      <c r="H6" s="2">
        <v>6</v>
      </c>
      <c r="I6" s="2">
        <v>7</v>
      </c>
      <c r="J6" s="2">
        <v>8</v>
      </c>
      <c r="K6" s="2">
        <v>9</v>
      </c>
      <c r="L6" s="2">
        <v>10</v>
      </c>
      <c r="M6" s="2">
        <v>11</v>
      </c>
      <c r="N6" s="2">
        <v>12</v>
      </c>
      <c r="O6" s="4">
        <v>13</v>
      </c>
      <c r="P6" s="2">
        <v>14</v>
      </c>
      <c r="Q6" s="2">
        <v>15</v>
      </c>
    </row>
    <row r="7" spans="1:17">
      <c r="A7" s="2">
        <v>1</v>
      </c>
      <c r="B7" s="5">
        <v>35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</row>
    <row r="8" spans="1:17">
      <c r="A8" s="2">
        <v>2</v>
      </c>
      <c r="B8" s="5">
        <v>44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7">
      <c r="A9" s="2">
        <v>3</v>
      </c>
      <c r="B9" s="5">
        <v>53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</row>
    <row r="10" spans="1:17">
      <c r="A10" s="2">
        <v>4</v>
      </c>
      <c r="B10" s="5" t="s">
        <v>23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17">
      <c r="A11" s="2">
        <v>5</v>
      </c>
      <c r="B11" s="5">
        <v>172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7">
      <c r="A12" s="2">
        <v>6</v>
      </c>
      <c r="B12" s="5">
        <v>175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>
      <c r="A13" s="2">
        <v>7</v>
      </c>
      <c r="B13" s="5" t="s">
        <v>24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7">
      <c r="A14" s="2">
        <v>8</v>
      </c>
      <c r="B14" s="7">
        <v>181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7">
      <c r="A15" s="2">
        <v>9</v>
      </c>
      <c r="B15" s="7">
        <v>182</v>
      </c>
      <c r="C15" s="6">
        <v>1</v>
      </c>
      <c r="D15" s="6">
        <v>1</v>
      </c>
      <c r="E15" s="6"/>
      <c r="F15" s="6"/>
      <c r="G15" s="6"/>
      <c r="H15" s="6"/>
      <c r="I15" s="6"/>
      <c r="J15" s="6">
        <v>1</v>
      </c>
      <c r="K15" s="6"/>
      <c r="L15" s="6"/>
      <c r="M15" s="6"/>
      <c r="N15" s="6"/>
      <c r="O15" s="6"/>
      <c r="P15" s="6">
        <v>5000</v>
      </c>
      <c r="Q15" s="6">
        <v>5000</v>
      </c>
    </row>
    <row r="16" spans="1:17">
      <c r="A16" s="2">
        <v>10</v>
      </c>
      <c r="B16" s="7">
        <v>185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2">
        <v>11</v>
      </c>
      <c r="B17" s="7" t="s">
        <v>25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>
      <c r="A18" s="2">
        <v>12</v>
      </c>
      <c r="B18" s="7" t="s">
        <v>26</v>
      </c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>
      <c r="A19" s="2">
        <v>13</v>
      </c>
      <c r="B19" s="7">
        <v>206</v>
      </c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2">
        <v>14</v>
      </c>
      <c r="B20" s="7" t="s">
        <v>27</v>
      </c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>
      <c r="A21" s="2">
        <v>15</v>
      </c>
      <c r="B21" s="7" t="s">
        <v>28</v>
      </c>
      <c r="C21" s="6"/>
      <c r="D21" s="6"/>
      <c r="E21" s="19"/>
      <c r="F21" s="6"/>
      <c r="G21" s="6"/>
      <c r="H21" s="6"/>
      <c r="I21" s="6"/>
      <c r="J21" s="17"/>
      <c r="K21" s="6"/>
      <c r="L21" s="6"/>
      <c r="M21" s="6"/>
      <c r="N21" s="6"/>
      <c r="O21" s="6"/>
      <c r="P21" s="6"/>
      <c r="Q21" s="6"/>
    </row>
    <row r="22" spans="1:17">
      <c r="A22" s="2">
        <v>16</v>
      </c>
      <c r="B22" s="7" t="s">
        <v>29</v>
      </c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>
      <c r="A23" s="2">
        <v>17</v>
      </c>
      <c r="B23" s="7" t="s">
        <v>30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>
      <c r="A24" s="8">
        <v>18</v>
      </c>
      <c r="B24" s="7">
        <v>223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>
      <c r="A25" s="8">
        <v>19</v>
      </c>
      <c r="B25" s="7">
        <v>282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>
      <c r="A26" s="41" t="s">
        <v>31</v>
      </c>
      <c r="B26" s="41"/>
      <c r="C26" s="6">
        <f>SUM(C15:C25)</f>
        <v>1</v>
      </c>
      <c r="D26" s="6">
        <f>SUM(D15:D25)</f>
        <v>1</v>
      </c>
      <c r="E26" s="6"/>
      <c r="F26" s="6"/>
      <c r="G26" s="6"/>
      <c r="H26" s="6"/>
      <c r="I26" s="6"/>
      <c r="J26" s="6">
        <f>SUM(J15:J25)</f>
        <v>1</v>
      </c>
      <c r="K26" s="6"/>
      <c r="L26" s="6"/>
      <c r="M26" s="6"/>
      <c r="N26" s="6"/>
      <c r="O26" s="6"/>
      <c r="P26" s="6">
        <f>SUM(P15:P25)</f>
        <v>5000</v>
      </c>
      <c r="Q26" s="6">
        <f>SUM(Q15:Q25)</f>
        <v>5000</v>
      </c>
    </row>
  </sheetData>
  <mergeCells count="11">
    <mergeCell ref="P3:Q4"/>
    <mergeCell ref="E4:E5"/>
    <mergeCell ref="F4:H4"/>
    <mergeCell ref="A26:B26"/>
    <mergeCell ref="A1:Q2"/>
    <mergeCell ref="A3:A5"/>
    <mergeCell ref="B3:B5"/>
    <mergeCell ref="C3:C5"/>
    <mergeCell ref="D3:D5"/>
    <mergeCell ref="E3:H3"/>
    <mergeCell ref="I3:O4"/>
  </mergeCell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Hanrapetutun</vt:lpstr>
      <vt:lpstr>Marzer</vt:lpstr>
      <vt:lpstr>Erevan</vt:lpstr>
      <vt:lpstr>Adjiapniak</vt:lpstr>
      <vt:lpstr>Shengavit</vt:lpstr>
      <vt:lpstr>Kentron</vt:lpstr>
      <vt:lpstr>Arabkir</vt:lpstr>
      <vt:lpstr>Erebuni</vt:lpstr>
      <vt:lpstr>Avan</vt:lpstr>
      <vt:lpstr>Malatia</vt:lpstr>
      <vt:lpstr>Shirak</vt:lpstr>
      <vt:lpstr>VDz</vt:lpstr>
      <vt:lpstr>Suniq</vt:lpstr>
      <vt:lpstr>Lori</vt:lpstr>
      <vt:lpstr>Gex</vt:lpstr>
      <vt:lpstr>Kotaik</vt:lpstr>
      <vt:lpstr>Armavir</vt:lpstr>
      <vt:lpstr>Ararat</vt:lpstr>
      <vt:lpstr>Aragacotn</vt:lpstr>
      <vt:lpstr>Tavush</vt:lpstr>
    </vt:vector>
  </TitlesOfParts>
  <Company>HP 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dx2200 Microtower</dc:creator>
  <cp:lastModifiedBy>ACER</cp:lastModifiedBy>
  <cp:lastPrinted>2007-07-24T17:26:20Z</cp:lastPrinted>
  <dcterms:created xsi:type="dcterms:W3CDTF">2007-01-10T19:04:36Z</dcterms:created>
  <dcterms:modified xsi:type="dcterms:W3CDTF">2019-05-17T12:29:21Z</dcterms:modified>
</cp:coreProperties>
</file>