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8650" windowHeight="12300" firstSheet="7" activeTab="16"/>
  </bookViews>
  <sheets>
    <sheet name="shirak" sheetId="1" r:id="rId1"/>
    <sheet name="arabkir" sheetId="2" r:id="rId2"/>
    <sheet name="avan" sheetId="3" r:id="rId3"/>
    <sheet name="ajapnyak" sheetId="4" r:id="rId4"/>
    <sheet name="kentron" sheetId="5" r:id="rId5"/>
    <sheet name="erebuni" sheetId="6" r:id="rId6"/>
    <sheet name="ararat" sheetId="8" r:id="rId7"/>
    <sheet name="aragacotn" sheetId="9" r:id="rId8"/>
    <sheet name="armavir" sheetId="10" r:id="rId9"/>
    <sheet name="kotayq" sheetId="11" r:id="rId10"/>
    <sheet name="tavush" sheetId="12" r:id="rId11"/>
    <sheet name="gexarquniq" sheetId="13" r:id="rId12"/>
    <sheet name="lori" sheetId="14" r:id="rId13"/>
    <sheet name="syuniq" sheetId="15" r:id="rId14"/>
    <sheet name="malatia" sheetId="18" r:id="rId15"/>
    <sheet name="shengavit" sheetId="19" r:id="rId16"/>
    <sheet name="@ndhanur" sheetId="20" r:id="rId17"/>
    <sheet name="Лист1" sheetId="21" r:id="rId18"/>
  </sheets>
  <calcPr calcId="162913"/>
</workbook>
</file>

<file path=xl/calcChain.xml><?xml version="1.0" encoding="utf-8"?>
<calcChain xmlns="http://schemas.openxmlformats.org/spreadsheetml/2006/main">
  <c r="G103" i="20" l="1"/>
  <c r="G126" i="20"/>
  <c r="H126" i="20"/>
  <c r="H139" i="5"/>
  <c r="G139" i="5"/>
  <c r="H147" i="4"/>
  <c r="G147" i="4"/>
  <c r="H139" i="3"/>
  <c r="G139" i="3"/>
  <c r="H139" i="2"/>
  <c r="G139" i="2"/>
  <c r="H139" i="1"/>
  <c r="G139" i="1"/>
  <c r="F126" i="20"/>
  <c r="I126" i="20"/>
  <c r="J126" i="20"/>
  <c r="L126" i="20"/>
  <c r="M126" i="20"/>
  <c r="N126" i="20"/>
  <c r="O126" i="20"/>
  <c r="P126" i="20"/>
  <c r="Q126" i="20"/>
  <c r="R126" i="20"/>
  <c r="S126" i="20"/>
  <c r="U126" i="20"/>
  <c r="V126" i="20"/>
  <c r="W126" i="20"/>
  <c r="X126" i="20"/>
  <c r="Y126" i="20"/>
  <c r="AA126" i="20"/>
  <c r="F127" i="20"/>
  <c r="G127" i="20"/>
  <c r="H127" i="20"/>
  <c r="I127" i="20"/>
  <c r="J127" i="20"/>
  <c r="L127" i="20"/>
  <c r="M127" i="20"/>
  <c r="N127" i="20"/>
  <c r="O127" i="20"/>
  <c r="P127" i="20"/>
  <c r="Q127" i="20"/>
  <c r="R127" i="20"/>
  <c r="S127" i="20"/>
  <c r="U127" i="20"/>
  <c r="V127" i="20"/>
  <c r="W127" i="20"/>
  <c r="X127" i="20"/>
  <c r="Y127" i="20"/>
  <c r="AA127" i="20"/>
  <c r="F128" i="20"/>
  <c r="G128" i="20"/>
  <c r="H128" i="20"/>
  <c r="I128" i="20"/>
  <c r="J128" i="20"/>
  <c r="L128" i="20"/>
  <c r="M128" i="20"/>
  <c r="N128" i="20"/>
  <c r="O128" i="20"/>
  <c r="P128" i="20"/>
  <c r="Q128" i="20"/>
  <c r="R128" i="20"/>
  <c r="S128" i="20"/>
  <c r="U128" i="20"/>
  <c r="V128" i="20"/>
  <c r="W128" i="20"/>
  <c r="X128" i="20"/>
  <c r="Y128" i="20"/>
  <c r="AA128" i="20"/>
  <c r="F129" i="20"/>
  <c r="G129" i="20"/>
  <c r="H129" i="20"/>
  <c r="I129" i="20"/>
  <c r="J129" i="20"/>
  <c r="L129" i="20"/>
  <c r="M129" i="20"/>
  <c r="N129" i="20"/>
  <c r="O129" i="20"/>
  <c r="P129" i="20"/>
  <c r="Q129" i="20"/>
  <c r="R129" i="20"/>
  <c r="S129" i="20"/>
  <c r="U129" i="20"/>
  <c r="V129" i="20"/>
  <c r="W129" i="20"/>
  <c r="X129" i="20"/>
  <c r="Y129" i="20"/>
  <c r="AA129" i="20"/>
  <c r="F130" i="20"/>
  <c r="G130" i="20"/>
  <c r="H130" i="20"/>
  <c r="I130" i="20"/>
  <c r="J130" i="20"/>
  <c r="L130" i="20"/>
  <c r="M130" i="20"/>
  <c r="N130" i="20"/>
  <c r="O130" i="20"/>
  <c r="P130" i="20"/>
  <c r="Q130" i="20"/>
  <c r="R130" i="20"/>
  <c r="S130" i="20"/>
  <c r="U130" i="20"/>
  <c r="V130" i="20"/>
  <c r="W130" i="20"/>
  <c r="X130" i="20"/>
  <c r="Y130" i="20"/>
  <c r="AA130" i="20"/>
  <c r="F131" i="20"/>
  <c r="G131" i="20"/>
  <c r="H131" i="20"/>
  <c r="I131" i="20"/>
  <c r="J131" i="20"/>
  <c r="L131" i="20"/>
  <c r="M131" i="20"/>
  <c r="N131" i="20"/>
  <c r="O131" i="20"/>
  <c r="P131" i="20"/>
  <c r="Q131" i="20"/>
  <c r="R131" i="20"/>
  <c r="S131" i="20"/>
  <c r="U131" i="20"/>
  <c r="V131" i="20"/>
  <c r="W131" i="20"/>
  <c r="X131" i="20"/>
  <c r="Y131" i="20"/>
  <c r="AA131" i="20"/>
  <c r="F132" i="20"/>
  <c r="G132" i="20"/>
  <c r="H132" i="20"/>
  <c r="I132" i="20"/>
  <c r="J132" i="20"/>
  <c r="L132" i="20"/>
  <c r="M132" i="20"/>
  <c r="N132" i="20"/>
  <c r="O132" i="20"/>
  <c r="P132" i="20"/>
  <c r="Q132" i="20"/>
  <c r="R132" i="20"/>
  <c r="S132" i="20"/>
  <c r="U132" i="20"/>
  <c r="V132" i="20"/>
  <c r="W132" i="20"/>
  <c r="X132" i="20"/>
  <c r="Y132" i="20"/>
  <c r="AA132" i="20"/>
  <c r="F133" i="20"/>
  <c r="G133" i="20"/>
  <c r="H133" i="20"/>
  <c r="I133" i="20"/>
  <c r="J133" i="20"/>
  <c r="L133" i="20"/>
  <c r="M133" i="20"/>
  <c r="N133" i="20"/>
  <c r="O133" i="20"/>
  <c r="P133" i="20"/>
  <c r="Q133" i="20"/>
  <c r="R133" i="20"/>
  <c r="S133" i="20"/>
  <c r="U133" i="20"/>
  <c r="V133" i="20"/>
  <c r="W133" i="20"/>
  <c r="X133" i="20"/>
  <c r="Y133" i="20"/>
  <c r="AA133" i="20"/>
  <c r="G138" i="20"/>
  <c r="H138" i="20"/>
  <c r="I138" i="20"/>
  <c r="J138" i="20"/>
  <c r="L138" i="20"/>
  <c r="M138" i="20"/>
  <c r="N138" i="20"/>
  <c r="O138" i="20"/>
  <c r="P138" i="20"/>
  <c r="Q138" i="20"/>
  <c r="R138" i="20"/>
  <c r="S138" i="20"/>
  <c r="U138" i="20"/>
  <c r="V138" i="20"/>
  <c r="W138" i="20"/>
  <c r="X138" i="20"/>
  <c r="Y138" i="20"/>
  <c r="AA138" i="20"/>
  <c r="F138" i="20"/>
  <c r="F135" i="20"/>
  <c r="G135" i="20"/>
  <c r="H135" i="20"/>
  <c r="I135" i="20"/>
  <c r="J135" i="20"/>
  <c r="L135" i="20"/>
  <c r="M135" i="20"/>
  <c r="N135" i="20"/>
  <c r="O135" i="20"/>
  <c r="P135" i="20"/>
  <c r="Q135" i="20"/>
  <c r="R135" i="20"/>
  <c r="S135" i="20"/>
  <c r="U135" i="20"/>
  <c r="V135" i="20"/>
  <c r="W135" i="20"/>
  <c r="X135" i="20"/>
  <c r="Y135" i="20"/>
  <c r="AA135" i="20"/>
  <c r="F136" i="20"/>
  <c r="G136" i="20"/>
  <c r="H136" i="20"/>
  <c r="I136" i="20"/>
  <c r="J136" i="20"/>
  <c r="L136" i="20"/>
  <c r="M136" i="20"/>
  <c r="N136" i="20"/>
  <c r="O136" i="20"/>
  <c r="P136" i="20"/>
  <c r="Q136" i="20"/>
  <c r="R136" i="20"/>
  <c r="S136" i="20"/>
  <c r="U136" i="20"/>
  <c r="W136" i="20"/>
  <c r="X136" i="20"/>
  <c r="Y136" i="20"/>
  <c r="AA136" i="20"/>
  <c r="F137" i="20"/>
  <c r="G137" i="20"/>
  <c r="H137" i="20"/>
  <c r="I137" i="20"/>
  <c r="J137" i="20"/>
  <c r="L137" i="20"/>
  <c r="M137" i="20"/>
  <c r="N137" i="20"/>
  <c r="O137" i="20"/>
  <c r="P137" i="20"/>
  <c r="Q137" i="20"/>
  <c r="R137" i="20"/>
  <c r="S137" i="20"/>
  <c r="U137" i="20"/>
  <c r="V137" i="20"/>
  <c r="W137" i="20"/>
  <c r="X137" i="20"/>
  <c r="Y137" i="20"/>
  <c r="AA137" i="20"/>
  <c r="F119" i="20"/>
  <c r="G119" i="20"/>
  <c r="H119" i="20"/>
  <c r="I119" i="20"/>
  <c r="J119" i="20"/>
  <c r="K119" i="20"/>
  <c r="L119" i="20"/>
  <c r="M119" i="20"/>
  <c r="N119" i="20"/>
  <c r="O119" i="20"/>
  <c r="P119" i="20"/>
  <c r="Q119" i="20"/>
  <c r="R119" i="20"/>
  <c r="S119" i="20"/>
  <c r="T119" i="20"/>
  <c r="U119" i="20"/>
  <c r="V119" i="20"/>
  <c r="W119" i="20"/>
  <c r="X119" i="20"/>
  <c r="Y119" i="20"/>
  <c r="Z119" i="20"/>
  <c r="AA119" i="20"/>
  <c r="F120" i="20"/>
  <c r="G120" i="20"/>
  <c r="H120" i="20"/>
  <c r="I120" i="20"/>
  <c r="J120" i="20"/>
  <c r="K120" i="20"/>
  <c r="L120" i="20"/>
  <c r="M120" i="20"/>
  <c r="N120" i="20"/>
  <c r="O120" i="20"/>
  <c r="P120" i="20"/>
  <c r="Q120" i="20"/>
  <c r="R120" i="20"/>
  <c r="S120" i="20"/>
  <c r="T120" i="20"/>
  <c r="U120" i="20"/>
  <c r="V120" i="20"/>
  <c r="W120" i="20"/>
  <c r="X120" i="20"/>
  <c r="Y120" i="20"/>
  <c r="Z120" i="20"/>
  <c r="AA120" i="20"/>
  <c r="F121" i="20"/>
  <c r="G121" i="20"/>
  <c r="H121" i="20"/>
  <c r="I121" i="20"/>
  <c r="J121" i="20"/>
  <c r="K121" i="20"/>
  <c r="L121" i="20"/>
  <c r="M121" i="20"/>
  <c r="N121" i="20"/>
  <c r="O121" i="20"/>
  <c r="P121" i="20"/>
  <c r="Q121" i="20"/>
  <c r="R121" i="20"/>
  <c r="S121" i="20"/>
  <c r="T121" i="20"/>
  <c r="U121" i="20"/>
  <c r="V121" i="20"/>
  <c r="W121" i="20"/>
  <c r="X121" i="20"/>
  <c r="Y121" i="20"/>
  <c r="Z121" i="20"/>
  <c r="AA121" i="20"/>
  <c r="F122" i="20"/>
  <c r="G122" i="20"/>
  <c r="H122" i="20"/>
  <c r="I122" i="20"/>
  <c r="J122" i="20"/>
  <c r="K122" i="20"/>
  <c r="L122" i="20"/>
  <c r="M122" i="20"/>
  <c r="N122" i="20"/>
  <c r="O122" i="20"/>
  <c r="P122" i="20"/>
  <c r="Q122" i="20"/>
  <c r="R122" i="20"/>
  <c r="S122" i="20"/>
  <c r="T122" i="20"/>
  <c r="U122" i="20"/>
  <c r="V122" i="20"/>
  <c r="W122" i="20"/>
  <c r="X122" i="20"/>
  <c r="Y122" i="20"/>
  <c r="Z122" i="20"/>
  <c r="AA122" i="20"/>
  <c r="F123" i="20"/>
  <c r="G123" i="20"/>
  <c r="H123" i="20"/>
  <c r="I123" i="20"/>
  <c r="J123" i="20"/>
  <c r="K123" i="20"/>
  <c r="L123" i="20"/>
  <c r="M123" i="20"/>
  <c r="N123" i="20"/>
  <c r="O123" i="20"/>
  <c r="P123" i="20"/>
  <c r="Q123" i="20"/>
  <c r="R123" i="20"/>
  <c r="S123" i="20"/>
  <c r="T123" i="20"/>
  <c r="U123" i="20"/>
  <c r="V123" i="20"/>
  <c r="W123" i="20"/>
  <c r="X123" i="20"/>
  <c r="Y123" i="20"/>
  <c r="Z123" i="20"/>
  <c r="AA123" i="20"/>
  <c r="F124" i="20"/>
  <c r="G124" i="20"/>
  <c r="H124" i="20"/>
  <c r="I124" i="20"/>
  <c r="J124" i="20"/>
  <c r="K124" i="20"/>
  <c r="L124" i="20"/>
  <c r="M124" i="20"/>
  <c r="N124" i="20"/>
  <c r="O124" i="20"/>
  <c r="P124" i="20"/>
  <c r="Q124" i="20"/>
  <c r="R124" i="20"/>
  <c r="S124" i="20"/>
  <c r="T124" i="20"/>
  <c r="U124" i="20"/>
  <c r="V124" i="20"/>
  <c r="W124" i="20"/>
  <c r="X124" i="20"/>
  <c r="Y124" i="20"/>
  <c r="Z124" i="20"/>
  <c r="AA124" i="20"/>
  <c r="G118" i="20"/>
  <c r="H118" i="20"/>
  <c r="I118" i="20"/>
  <c r="J118" i="20"/>
  <c r="K118" i="20"/>
  <c r="L118" i="20"/>
  <c r="M118" i="20"/>
  <c r="N118" i="20"/>
  <c r="O118" i="20"/>
  <c r="P118" i="20"/>
  <c r="Q118" i="20"/>
  <c r="R118" i="20"/>
  <c r="S118" i="20"/>
  <c r="T118" i="20"/>
  <c r="U118" i="20"/>
  <c r="V118" i="20"/>
  <c r="W118" i="20"/>
  <c r="X118" i="20"/>
  <c r="Y118" i="20"/>
  <c r="Z118" i="20"/>
  <c r="AA118" i="20"/>
  <c r="F115" i="20"/>
  <c r="G115" i="20"/>
  <c r="H115" i="20"/>
  <c r="I115" i="20"/>
  <c r="J115" i="20"/>
  <c r="L115" i="20"/>
  <c r="M115" i="20"/>
  <c r="N115" i="20"/>
  <c r="O115" i="20"/>
  <c r="P115" i="20"/>
  <c r="Q115" i="20"/>
  <c r="R115" i="20"/>
  <c r="S115" i="20"/>
  <c r="U115" i="20"/>
  <c r="V115" i="20"/>
  <c r="W115" i="20"/>
  <c r="X115" i="20"/>
  <c r="Y115" i="20"/>
  <c r="AA115" i="20"/>
  <c r="F116" i="20"/>
  <c r="G116" i="20"/>
  <c r="H116" i="20"/>
  <c r="I116" i="20"/>
  <c r="J116" i="20"/>
  <c r="L116" i="20"/>
  <c r="M116" i="20"/>
  <c r="N116" i="20"/>
  <c r="O116" i="20"/>
  <c r="P116" i="20"/>
  <c r="Q116" i="20"/>
  <c r="R116" i="20"/>
  <c r="S116" i="20"/>
  <c r="U116" i="20"/>
  <c r="V116" i="20"/>
  <c r="W116" i="20"/>
  <c r="X116" i="20"/>
  <c r="Y116" i="20"/>
  <c r="AA116" i="20"/>
  <c r="F117" i="20"/>
  <c r="G117" i="20"/>
  <c r="H117" i="20"/>
  <c r="I117" i="20"/>
  <c r="J117" i="20"/>
  <c r="L117" i="20"/>
  <c r="M117" i="20"/>
  <c r="N117" i="20"/>
  <c r="O117" i="20"/>
  <c r="P117" i="20"/>
  <c r="Q117" i="20"/>
  <c r="R117" i="20"/>
  <c r="S117" i="20"/>
  <c r="U117" i="20"/>
  <c r="V117" i="20"/>
  <c r="W117" i="20"/>
  <c r="X117" i="20"/>
  <c r="Y117" i="20"/>
  <c r="AA117" i="20"/>
  <c r="F92" i="20"/>
  <c r="G92" i="20"/>
  <c r="H92" i="20"/>
  <c r="I92" i="20"/>
  <c r="J92" i="20"/>
  <c r="L92" i="20"/>
  <c r="M92" i="20"/>
  <c r="N92" i="20"/>
  <c r="O92" i="20"/>
  <c r="P92" i="20"/>
  <c r="Q92" i="20"/>
  <c r="R92" i="20"/>
  <c r="S92" i="20"/>
  <c r="U92" i="20"/>
  <c r="V92" i="20"/>
  <c r="W92" i="20"/>
  <c r="X92" i="20"/>
  <c r="Y92" i="20"/>
  <c r="AA92" i="20"/>
  <c r="F93" i="20"/>
  <c r="G93" i="20"/>
  <c r="H93" i="20"/>
  <c r="I93" i="20"/>
  <c r="J93" i="20"/>
  <c r="L93" i="20"/>
  <c r="M93" i="20"/>
  <c r="N93" i="20"/>
  <c r="O93" i="20"/>
  <c r="P93" i="20"/>
  <c r="Q93" i="20"/>
  <c r="R93" i="20"/>
  <c r="S93" i="20"/>
  <c r="U93" i="20"/>
  <c r="V93" i="20"/>
  <c r="W93" i="20"/>
  <c r="X93" i="20"/>
  <c r="Y93" i="20"/>
  <c r="AA93" i="20"/>
  <c r="F94" i="20"/>
  <c r="G94" i="20"/>
  <c r="H94" i="20"/>
  <c r="I94" i="20"/>
  <c r="J94" i="20"/>
  <c r="L94" i="20"/>
  <c r="M94" i="20"/>
  <c r="N94" i="20"/>
  <c r="O94" i="20"/>
  <c r="P94" i="20"/>
  <c r="Q94" i="20"/>
  <c r="R94" i="20"/>
  <c r="S94" i="20"/>
  <c r="U94" i="20"/>
  <c r="V94" i="20"/>
  <c r="W94" i="20"/>
  <c r="X94" i="20"/>
  <c r="Y94" i="20"/>
  <c r="AA94" i="20"/>
  <c r="F95" i="20"/>
  <c r="G95" i="20"/>
  <c r="H95" i="20"/>
  <c r="I95" i="20"/>
  <c r="J95" i="20"/>
  <c r="L95" i="20"/>
  <c r="M95" i="20"/>
  <c r="N95" i="20"/>
  <c r="O95" i="20"/>
  <c r="P95" i="20"/>
  <c r="Q95" i="20"/>
  <c r="R95" i="20"/>
  <c r="S95" i="20"/>
  <c r="U95" i="20"/>
  <c r="V95" i="20"/>
  <c r="W95" i="20"/>
  <c r="X95" i="20"/>
  <c r="Y95" i="20"/>
  <c r="AA95" i="20"/>
  <c r="F96" i="20"/>
  <c r="G96" i="20"/>
  <c r="H96" i="20"/>
  <c r="I96" i="20"/>
  <c r="J96" i="20"/>
  <c r="L96" i="20"/>
  <c r="M96" i="20"/>
  <c r="N96" i="20"/>
  <c r="O96" i="20"/>
  <c r="P96" i="20"/>
  <c r="Q96" i="20"/>
  <c r="R96" i="20"/>
  <c r="S96" i="20"/>
  <c r="U96" i="20"/>
  <c r="V96" i="20"/>
  <c r="W96" i="20"/>
  <c r="X96" i="20"/>
  <c r="Y96" i="20"/>
  <c r="AA96" i="20"/>
  <c r="F97" i="20"/>
  <c r="G97" i="20"/>
  <c r="H97" i="20"/>
  <c r="I97" i="20"/>
  <c r="J97" i="20"/>
  <c r="L97" i="20"/>
  <c r="M97" i="20"/>
  <c r="N97" i="20"/>
  <c r="O97" i="20"/>
  <c r="P97" i="20"/>
  <c r="Q97" i="20"/>
  <c r="R97" i="20"/>
  <c r="S97" i="20"/>
  <c r="U97" i="20"/>
  <c r="V97" i="20"/>
  <c r="W97" i="20"/>
  <c r="X97" i="20"/>
  <c r="Y97" i="20"/>
  <c r="AA97" i="20"/>
  <c r="F98" i="20"/>
  <c r="G98" i="20"/>
  <c r="H98" i="20"/>
  <c r="I98" i="20"/>
  <c r="J98" i="20"/>
  <c r="L98" i="20"/>
  <c r="M98" i="20"/>
  <c r="N98" i="20"/>
  <c r="O98" i="20"/>
  <c r="P98" i="20"/>
  <c r="Q98" i="20"/>
  <c r="R98" i="20"/>
  <c r="S98" i="20"/>
  <c r="U98" i="20"/>
  <c r="V98" i="20"/>
  <c r="W98" i="20"/>
  <c r="X98" i="20"/>
  <c r="Y98" i="20"/>
  <c r="AA98" i="20"/>
  <c r="F99" i="20"/>
  <c r="G99" i="20"/>
  <c r="H99" i="20"/>
  <c r="I99" i="20"/>
  <c r="J99" i="20"/>
  <c r="L99" i="20"/>
  <c r="M99" i="20"/>
  <c r="N99" i="20"/>
  <c r="O99" i="20"/>
  <c r="P99" i="20"/>
  <c r="Q99" i="20"/>
  <c r="R99" i="20"/>
  <c r="S99" i="20"/>
  <c r="U99" i="20"/>
  <c r="V99" i="20"/>
  <c r="W99" i="20"/>
  <c r="X99" i="20"/>
  <c r="Y99" i="20"/>
  <c r="AA99" i="20"/>
  <c r="F100" i="20"/>
  <c r="G100" i="20"/>
  <c r="H100" i="20"/>
  <c r="I100" i="20"/>
  <c r="J100" i="20"/>
  <c r="L100" i="20"/>
  <c r="M100" i="20"/>
  <c r="N100" i="20"/>
  <c r="O100" i="20"/>
  <c r="P100" i="20"/>
  <c r="Q100" i="20"/>
  <c r="R100" i="20"/>
  <c r="S100" i="20"/>
  <c r="U100" i="20"/>
  <c r="V100" i="20"/>
  <c r="W100" i="20"/>
  <c r="X100" i="20"/>
  <c r="Y100" i="20"/>
  <c r="AA100" i="20"/>
  <c r="F101" i="20"/>
  <c r="G101" i="20"/>
  <c r="H101" i="20"/>
  <c r="I101" i="20"/>
  <c r="J101" i="20"/>
  <c r="L101" i="20"/>
  <c r="M101" i="20"/>
  <c r="N101" i="20"/>
  <c r="O101" i="20"/>
  <c r="P101" i="20"/>
  <c r="Q101" i="20"/>
  <c r="R101" i="20"/>
  <c r="S101" i="20"/>
  <c r="U101" i="20"/>
  <c r="V101" i="20"/>
  <c r="W101" i="20"/>
  <c r="X101" i="20"/>
  <c r="Y101" i="20"/>
  <c r="AA101" i="20"/>
  <c r="F102" i="20"/>
  <c r="G102" i="20"/>
  <c r="H102" i="20"/>
  <c r="I102" i="20"/>
  <c r="J102" i="20"/>
  <c r="L102" i="20"/>
  <c r="M102" i="20"/>
  <c r="N102" i="20"/>
  <c r="O102" i="20"/>
  <c r="P102" i="20"/>
  <c r="Q102" i="20"/>
  <c r="R102" i="20"/>
  <c r="S102" i="20"/>
  <c r="U102" i="20"/>
  <c r="V102" i="20"/>
  <c r="W102" i="20"/>
  <c r="X102" i="20"/>
  <c r="Y102" i="20"/>
  <c r="AA102" i="20"/>
  <c r="F103" i="20"/>
  <c r="H103" i="20"/>
  <c r="I103" i="20"/>
  <c r="J103" i="20"/>
  <c r="L103" i="20"/>
  <c r="M103" i="20"/>
  <c r="N103" i="20"/>
  <c r="O103" i="20"/>
  <c r="P103" i="20"/>
  <c r="Q103" i="20"/>
  <c r="R103" i="20"/>
  <c r="S103" i="20"/>
  <c r="U103" i="20"/>
  <c r="V103" i="20"/>
  <c r="W103" i="20"/>
  <c r="X103" i="20"/>
  <c r="Y103" i="20"/>
  <c r="AA103" i="20"/>
  <c r="F104" i="20"/>
  <c r="G104" i="20"/>
  <c r="H104" i="20"/>
  <c r="I104" i="20"/>
  <c r="J104" i="20"/>
  <c r="L104" i="20"/>
  <c r="M104" i="20"/>
  <c r="N104" i="20"/>
  <c r="O104" i="20"/>
  <c r="P104" i="20"/>
  <c r="Q104" i="20"/>
  <c r="R104" i="20"/>
  <c r="S104" i="20"/>
  <c r="U104" i="20"/>
  <c r="V104" i="20"/>
  <c r="W104" i="20"/>
  <c r="X104" i="20"/>
  <c r="Y104" i="20"/>
  <c r="AA104" i="20"/>
  <c r="F105" i="20"/>
  <c r="G105" i="20"/>
  <c r="H105" i="20"/>
  <c r="I105" i="20"/>
  <c r="J105" i="20"/>
  <c r="L105" i="20"/>
  <c r="M105" i="20"/>
  <c r="N105" i="20"/>
  <c r="O105" i="20"/>
  <c r="P105" i="20"/>
  <c r="Q105" i="20"/>
  <c r="R105" i="20"/>
  <c r="S105" i="20"/>
  <c r="U105" i="20"/>
  <c r="V105" i="20"/>
  <c r="W105" i="20"/>
  <c r="X105" i="20"/>
  <c r="Y105" i="20"/>
  <c r="Z105" i="20"/>
  <c r="AA105" i="20"/>
  <c r="F106" i="20"/>
  <c r="G106" i="20"/>
  <c r="H106" i="20"/>
  <c r="I106" i="20"/>
  <c r="J106" i="20"/>
  <c r="L106" i="20"/>
  <c r="M106" i="20"/>
  <c r="N106" i="20"/>
  <c r="O106" i="20"/>
  <c r="P106" i="20"/>
  <c r="Q106" i="20"/>
  <c r="R106" i="20"/>
  <c r="S106" i="20"/>
  <c r="U106" i="20"/>
  <c r="V106" i="20"/>
  <c r="W106" i="20"/>
  <c r="X106" i="20"/>
  <c r="Y106" i="20"/>
  <c r="AA106" i="20"/>
  <c r="F107" i="20"/>
  <c r="G107" i="20"/>
  <c r="H107" i="20"/>
  <c r="I107" i="20"/>
  <c r="J107" i="20"/>
  <c r="L107" i="20"/>
  <c r="M107" i="20"/>
  <c r="N107" i="20"/>
  <c r="O107" i="20"/>
  <c r="P107" i="20"/>
  <c r="Q107" i="20"/>
  <c r="R107" i="20"/>
  <c r="S107" i="20"/>
  <c r="U107" i="20"/>
  <c r="V107" i="20"/>
  <c r="W107" i="20"/>
  <c r="X107" i="20"/>
  <c r="Y107" i="20"/>
  <c r="AA107" i="20"/>
  <c r="F108" i="20"/>
  <c r="G108" i="20"/>
  <c r="H108" i="20"/>
  <c r="I108" i="20"/>
  <c r="J108" i="20"/>
  <c r="L108" i="20"/>
  <c r="M108" i="20"/>
  <c r="N108" i="20"/>
  <c r="O108" i="20"/>
  <c r="P108" i="20"/>
  <c r="Q108" i="20"/>
  <c r="R108" i="20"/>
  <c r="S108" i="20"/>
  <c r="U108" i="20"/>
  <c r="V108" i="20"/>
  <c r="W108" i="20"/>
  <c r="X108" i="20"/>
  <c r="Y108" i="20"/>
  <c r="AA108" i="20"/>
  <c r="F109" i="20"/>
  <c r="G109" i="20"/>
  <c r="H109" i="20"/>
  <c r="I109" i="20"/>
  <c r="J109" i="20"/>
  <c r="L109" i="20"/>
  <c r="M109" i="20"/>
  <c r="N109" i="20"/>
  <c r="O109" i="20"/>
  <c r="P109" i="20"/>
  <c r="Q109" i="20"/>
  <c r="R109" i="20"/>
  <c r="S109" i="20"/>
  <c r="U109" i="20"/>
  <c r="V109" i="20"/>
  <c r="W109" i="20"/>
  <c r="X109" i="20"/>
  <c r="Y109" i="20"/>
  <c r="Z109" i="20"/>
  <c r="AA109" i="20"/>
  <c r="F110" i="20"/>
  <c r="G110" i="20"/>
  <c r="H110" i="20"/>
  <c r="I110" i="20"/>
  <c r="J110" i="20"/>
  <c r="L110" i="20"/>
  <c r="M110" i="20"/>
  <c r="N110" i="20"/>
  <c r="O110" i="20"/>
  <c r="P110" i="20"/>
  <c r="Q110" i="20"/>
  <c r="R110" i="20"/>
  <c r="S110" i="20"/>
  <c r="U110" i="20"/>
  <c r="V110" i="20"/>
  <c r="W110" i="20"/>
  <c r="X110" i="20"/>
  <c r="Y110" i="20"/>
  <c r="AA110" i="20"/>
  <c r="F111" i="20"/>
  <c r="G111" i="20"/>
  <c r="H111" i="20"/>
  <c r="I111" i="20"/>
  <c r="J111" i="20"/>
  <c r="L111" i="20"/>
  <c r="M111" i="20"/>
  <c r="N111" i="20"/>
  <c r="O111" i="20"/>
  <c r="P111" i="20"/>
  <c r="Q111" i="20"/>
  <c r="R111" i="20"/>
  <c r="S111" i="20"/>
  <c r="U111" i="20"/>
  <c r="V111" i="20"/>
  <c r="W111" i="20"/>
  <c r="X111" i="20"/>
  <c r="Y111" i="20"/>
  <c r="AA111" i="20"/>
  <c r="F112" i="20"/>
  <c r="G112" i="20"/>
  <c r="H112" i="20"/>
  <c r="I112" i="20"/>
  <c r="J112" i="20"/>
  <c r="K112" i="20"/>
  <c r="L112" i="20"/>
  <c r="M112" i="20"/>
  <c r="N112" i="20"/>
  <c r="O112" i="20"/>
  <c r="P112" i="20"/>
  <c r="Q112" i="20"/>
  <c r="R112" i="20"/>
  <c r="S112" i="20"/>
  <c r="T112" i="20"/>
  <c r="U112" i="20"/>
  <c r="V112" i="20"/>
  <c r="W112" i="20"/>
  <c r="X112" i="20"/>
  <c r="Y112" i="20"/>
  <c r="Z112" i="20"/>
  <c r="AA112" i="20"/>
  <c r="F113" i="20"/>
  <c r="G113" i="20"/>
  <c r="H113" i="20"/>
  <c r="I113" i="20"/>
  <c r="J113" i="20"/>
  <c r="L113" i="20"/>
  <c r="M113" i="20"/>
  <c r="N113" i="20"/>
  <c r="O113" i="20"/>
  <c r="P113" i="20"/>
  <c r="Q113" i="20"/>
  <c r="R113" i="20"/>
  <c r="S113" i="20"/>
  <c r="U113" i="20"/>
  <c r="V113" i="20"/>
  <c r="W113" i="20"/>
  <c r="X113" i="20"/>
  <c r="Y113" i="20"/>
  <c r="AA113" i="20"/>
  <c r="F89" i="20"/>
  <c r="G89" i="20"/>
  <c r="H89" i="20"/>
  <c r="I89" i="20"/>
  <c r="J89" i="20"/>
  <c r="L89" i="20"/>
  <c r="M89" i="20"/>
  <c r="N89" i="20"/>
  <c r="O89" i="20"/>
  <c r="P89" i="20"/>
  <c r="Q89" i="20"/>
  <c r="R89" i="20"/>
  <c r="S89" i="20"/>
  <c r="U89" i="20"/>
  <c r="V89" i="20"/>
  <c r="W89" i="20"/>
  <c r="X89" i="20"/>
  <c r="Y89" i="20"/>
  <c r="AA89" i="20"/>
  <c r="F90" i="20"/>
  <c r="G90" i="20"/>
  <c r="H90" i="20"/>
  <c r="I90" i="20"/>
  <c r="J90" i="20"/>
  <c r="L90" i="20"/>
  <c r="M90" i="20"/>
  <c r="N90" i="20"/>
  <c r="O90" i="20"/>
  <c r="P90" i="20"/>
  <c r="Q90" i="20"/>
  <c r="R90" i="20"/>
  <c r="S90" i="20"/>
  <c r="U90" i="20"/>
  <c r="V90" i="20"/>
  <c r="W90" i="20"/>
  <c r="X90" i="20"/>
  <c r="Y90" i="20"/>
  <c r="AA90" i="20"/>
  <c r="F82" i="20"/>
  <c r="G82" i="20"/>
  <c r="H82" i="20"/>
  <c r="I82" i="20"/>
  <c r="J82" i="20"/>
  <c r="L82" i="20"/>
  <c r="M82" i="20"/>
  <c r="N82" i="20"/>
  <c r="O82" i="20"/>
  <c r="P82" i="20"/>
  <c r="Q82" i="20"/>
  <c r="R82" i="20"/>
  <c r="S82" i="20"/>
  <c r="U82" i="20"/>
  <c r="V82" i="20"/>
  <c r="W82" i="20"/>
  <c r="X82" i="20"/>
  <c r="Y82" i="20"/>
  <c r="AA82" i="20"/>
  <c r="F83" i="20"/>
  <c r="G83" i="20"/>
  <c r="H83" i="20"/>
  <c r="I83" i="20"/>
  <c r="J83" i="20"/>
  <c r="L83" i="20"/>
  <c r="M83" i="20"/>
  <c r="N83" i="20"/>
  <c r="O83" i="20"/>
  <c r="P83" i="20"/>
  <c r="Q83" i="20"/>
  <c r="R83" i="20"/>
  <c r="S83" i="20"/>
  <c r="U83" i="20"/>
  <c r="V83" i="20"/>
  <c r="W83" i="20"/>
  <c r="X83" i="20"/>
  <c r="Y83" i="20"/>
  <c r="AA83" i="20"/>
  <c r="F84" i="20"/>
  <c r="G84" i="20"/>
  <c r="H84" i="20"/>
  <c r="I84" i="20"/>
  <c r="J84" i="20"/>
  <c r="L84" i="20"/>
  <c r="M84" i="20"/>
  <c r="N84" i="20"/>
  <c r="O84" i="20"/>
  <c r="P84" i="20"/>
  <c r="Q84" i="20"/>
  <c r="R84" i="20"/>
  <c r="S84" i="20"/>
  <c r="U84" i="20"/>
  <c r="V84" i="20"/>
  <c r="W84" i="20"/>
  <c r="X84" i="20"/>
  <c r="Y84" i="20"/>
  <c r="AA84" i="20"/>
  <c r="F85" i="20"/>
  <c r="G85" i="20"/>
  <c r="H85" i="20"/>
  <c r="I85" i="20"/>
  <c r="J85" i="20"/>
  <c r="L85" i="20"/>
  <c r="M85" i="20"/>
  <c r="N85" i="20"/>
  <c r="O85" i="20"/>
  <c r="P85" i="20"/>
  <c r="Q85" i="20"/>
  <c r="R85" i="20"/>
  <c r="S85" i="20"/>
  <c r="U85" i="20"/>
  <c r="V85" i="20"/>
  <c r="W85" i="20"/>
  <c r="X85" i="20"/>
  <c r="Y85" i="20"/>
  <c r="AA85" i="20"/>
  <c r="F86" i="20"/>
  <c r="G86" i="20"/>
  <c r="H86" i="20"/>
  <c r="I86" i="20"/>
  <c r="J86" i="20"/>
  <c r="L86" i="20"/>
  <c r="M86" i="20"/>
  <c r="N86" i="20"/>
  <c r="O86" i="20"/>
  <c r="P86" i="20"/>
  <c r="Q86" i="20"/>
  <c r="R86" i="20"/>
  <c r="S86" i="20"/>
  <c r="U86" i="20"/>
  <c r="V86" i="20"/>
  <c r="W86" i="20"/>
  <c r="X86" i="20"/>
  <c r="Y86" i="20"/>
  <c r="AA86" i="20"/>
  <c r="F87" i="20"/>
  <c r="G87" i="20"/>
  <c r="H87" i="20"/>
  <c r="I87" i="20"/>
  <c r="J87" i="20"/>
  <c r="L87" i="20"/>
  <c r="M87" i="20"/>
  <c r="N87" i="20"/>
  <c r="O87" i="20"/>
  <c r="P87" i="20"/>
  <c r="Q87" i="20"/>
  <c r="R87" i="20"/>
  <c r="S87" i="20"/>
  <c r="U87" i="20"/>
  <c r="V87" i="20"/>
  <c r="W87" i="20"/>
  <c r="X87" i="20"/>
  <c r="Y87" i="20"/>
  <c r="AA87" i="20"/>
  <c r="F75" i="20"/>
  <c r="G75" i="20"/>
  <c r="H75" i="20"/>
  <c r="I75" i="20"/>
  <c r="J75" i="20"/>
  <c r="L75" i="20"/>
  <c r="M75" i="20"/>
  <c r="N75" i="20"/>
  <c r="O75" i="20"/>
  <c r="P75" i="20"/>
  <c r="Q75" i="20"/>
  <c r="R75" i="20"/>
  <c r="S75" i="20"/>
  <c r="U75" i="20"/>
  <c r="V75" i="20"/>
  <c r="W75" i="20"/>
  <c r="X75" i="20"/>
  <c r="Y75" i="20"/>
  <c r="AA75" i="20"/>
  <c r="F76" i="20"/>
  <c r="G76" i="20"/>
  <c r="H76" i="20"/>
  <c r="I76" i="20"/>
  <c r="J76" i="20"/>
  <c r="L76" i="20"/>
  <c r="M76" i="20"/>
  <c r="N76" i="20"/>
  <c r="O76" i="20"/>
  <c r="P76" i="20"/>
  <c r="Q76" i="20"/>
  <c r="R76" i="20"/>
  <c r="S76" i="20"/>
  <c r="U76" i="20"/>
  <c r="V76" i="20"/>
  <c r="W76" i="20"/>
  <c r="X76" i="20"/>
  <c r="Y76" i="20"/>
  <c r="AA76" i="20"/>
  <c r="F77" i="20"/>
  <c r="G77" i="20"/>
  <c r="H77" i="20"/>
  <c r="I77" i="20"/>
  <c r="J77" i="20"/>
  <c r="L77" i="20"/>
  <c r="M77" i="20"/>
  <c r="N77" i="20"/>
  <c r="O77" i="20"/>
  <c r="P77" i="20"/>
  <c r="Q77" i="20"/>
  <c r="R77" i="20"/>
  <c r="S77" i="20"/>
  <c r="U77" i="20"/>
  <c r="V77" i="20"/>
  <c r="W77" i="20"/>
  <c r="X77" i="20"/>
  <c r="Y77" i="20"/>
  <c r="AA77" i="20"/>
  <c r="F78" i="20"/>
  <c r="G78" i="20"/>
  <c r="H78" i="20"/>
  <c r="I78" i="20"/>
  <c r="J78" i="20"/>
  <c r="L78" i="20"/>
  <c r="M78" i="20"/>
  <c r="N78" i="20"/>
  <c r="O78" i="20"/>
  <c r="P78" i="20"/>
  <c r="Q78" i="20"/>
  <c r="R78" i="20"/>
  <c r="S78" i="20"/>
  <c r="U78" i="20"/>
  <c r="V78" i="20"/>
  <c r="W78" i="20"/>
  <c r="X78" i="20"/>
  <c r="Y78" i="20"/>
  <c r="AA78" i="20"/>
  <c r="F79" i="20"/>
  <c r="G79" i="20"/>
  <c r="H79" i="20"/>
  <c r="I79" i="20"/>
  <c r="J79" i="20"/>
  <c r="L79" i="20"/>
  <c r="M79" i="20"/>
  <c r="N79" i="20"/>
  <c r="O79" i="20"/>
  <c r="P79" i="20"/>
  <c r="Q79" i="20"/>
  <c r="R79" i="20"/>
  <c r="S79" i="20"/>
  <c r="U79" i="20"/>
  <c r="V79" i="20"/>
  <c r="X79" i="20"/>
  <c r="Y79" i="20"/>
  <c r="AA79" i="20"/>
  <c r="F80" i="20"/>
  <c r="G80" i="20"/>
  <c r="H80" i="20"/>
  <c r="I80" i="20"/>
  <c r="J80" i="20"/>
  <c r="L80" i="20"/>
  <c r="M80" i="20"/>
  <c r="N80" i="20"/>
  <c r="O80" i="20"/>
  <c r="P80" i="20"/>
  <c r="Q80" i="20"/>
  <c r="R80" i="20"/>
  <c r="S80" i="20"/>
  <c r="U80" i="20"/>
  <c r="V80" i="20"/>
  <c r="W80" i="20"/>
  <c r="X80" i="20"/>
  <c r="Y80" i="20"/>
  <c r="AA80" i="20"/>
  <c r="P74" i="20"/>
  <c r="F61" i="20"/>
  <c r="G61" i="20"/>
  <c r="H61" i="20"/>
  <c r="I61" i="20"/>
  <c r="J61" i="20"/>
  <c r="L61" i="20"/>
  <c r="M61" i="20"/>
  <c r="N61" i="20"/>
  <c r="O61" i="20"/>
  <c r="P61" i="20"/>
  <c r="Q61" i="20"/>
  <c r="R61" i="20"/>
  <c r="S61" i="20"/>
  <c r="U61" i="20"/>
  <c r="V61" i="20"/>
  <c r="W61" i="20"/>
  <c r="X61" i="20"/>
  <c r="Y61" i="20"/>
  <c r="AA61" i="20"/>
  <c r="F62" i="20"/>
  <c r="G62" i="20"/>
  <c r="H62" i="20"/>
  <c r="I62" i="20"/>
  <c r="J62" i="20"/>
  <c r="L62" i="20"/>
  <c r="M62" i="20"/>
  <c r="N62" i="20"/>
  <c r="O62" i="20"/>
  <c r="P62" i="20"/>
  <c r="Q62" i="20"/>
  <c r="R62" i="20"/>
  <c r="S62" i="20"/>
  <c r="U62" i="20"/>
  <c r="V62" i="20"/>
  <c r="W62" i="20"/>
  <c r="X62" i="20"/>
  <c r="Y62" i="20"/>
  <c r="AA62" i="20"/>
  <c r="F63" i="20"/>
  <c r="G63" i="20"/>
  <c r="H63" i="20"/>
  <c r="I63" i="20"/>
  <c r="J63" i="20"/>
  <c r="L63" i="20"/>
  <c r="M63" i="20"/>
  <c r="N63" i="20"/>
  <c r="O63" i="20"/>
  <c r="P63" i="20"/>
  <c r="Q63" i="20"/>
  <c r="R63" i="20"/>
  <c r="S63" i="20"/>
  <c r="U63" i="20"/>
  <c r="V63" i="20"/>
  <c r="W63" i="20"/>
  <c r="X63" i="20"/>
  <c r="Y63" i="20"/>
  <c r="AA63" i="20"/>
  <c r="F64" i="20"/>
  <c r="G64" i="20"/>
  <c r="H64" i="20"/>
  <c r="I64" i="20"/>
  <c r="J64" i="20"/>
  <c r="L64" i="20"/>
  <c r="M64" i="20"/>
  <c r="N64" i="20"/>
  <c r="O64" i="20"/>
  <c r="P64" i="20"/>
  <c r="Q64" i="20"/>
  <c r="R64" i="20"/>
  <c r="S64" i="20"/>
  <c r="U64" i="20"/>
  <c r="V64" i="20"/>
  <c r="W64" i="20"/>
  <c r="X64" i="20"/>
  <c r="Y64" i="20"/>
  <c r="AA64" i="20"/>
  <c r="F65" i="20"/>
  <c r="G65" i="20"/>
  <c r="H65" i="20"/>
  <c r="I65" i="20"/>
  <c r="J65" i="20"/>
  <c r="L65" i="20"/>
  <c r="M65" i="20"/>
  <c r="N65" i="20"/>
  <c r="O65" i="20"/>
  <c r="P65" i="20"/>
  <c r="Q65" i="20"/>
  <c r="R65" i="20"/>
  <c r="S65" i="20"/>
  <c r="U65" i="20"/>
  <c r="V65" i="20"/>
  <c r="W65" i="20"/>
  <c r="X65" i="20"/>
  <c r="Y65" i="20"/>
  <c r="AA65" i="20"/>
  <c r="F66" i="20"/>
  <c r="G66" i="20"/>
  <c r="H66" i="20"/>
  <c r="I66" i="20"/>
  <c r="J66" i="20"/>
  <c r="L66" i="20"/>
  <c r="M66" i="20"/>
  <c r="N66" i="20"/>
  <c r="O66" i="20"/>
  <c r="P66" i="20"/>
  <c r="Q66" i="20"/>
  <c r="R66" i="20"/>
  <c r="S66" i="20"/>
  <c r="U66" i="20"/>
  <c r="V66" i="20"/>
  <c r="X66" i="20"/>
  <c r="Y66" i="20"/>
  <c r="AA66" i="20"/>
  <c r="F67" i="20"/>
  <c r="G67" i="20"/>
  <c r="H67" i="20"/>
  <c r="I67" i="20"/>
  <c r="J67" i="20"/>
  <c r="L67" i="20"/>
  <c r="M67" i="20"/>
  <c r="N67" i="20"/>
  <c r="O67" i="20"/>
  <c r="P67" i="20"/>
  <c r="Q67" i="20"/>
  <c r="R67" i="20"/>
  <c r="S67" i="20"/>
  <c r="U67" i="20"/>
  <c r="V67" i="20"/>
  <c r="W67" i="20"/>
  <c r="X67" i="20"/>
  <c r="Y67" i="20"/>
  <c r="AA67" i="20"/>
  <c r="F68" i="20"/>
  <c r="G68" i="20"/>
  <c r="H68" i="20"/>
  <c r="I68" i="20"/>
  <c r="J68" i="20"/>
  <c r="L68" i="20"/>
  <c r="M68" i="20"/>
  <c r="N68" i="20"/>
  <c r="O68" i="20"/>
  <c r="P68" i="20"/>
  <c r="Q68" i="20"/>
  <c r="R68" i="20"/>
  <c r="S68" i="20"/>
  <c r="U68" i="20"/>
  <c r="V68" i="20"/>
  <c r="W68" i="20"/>
  <c r="X68" i="20"/>
  <c r="Y68" i="20"/>
  <c r="AA68" i="20"/>
  <c r="F69" i="20"/>
  <c r="G69" i="20"/>
  <c r="H69" i="20"/>
  <c r="I69" i="20"/>
  <c r="J69" i="20"/>
  <c r="L69" i="20"/>
  <c r="M69" i="20"/>
  <c r="N69" i="20"/>
  <c r="O69" i="20"/>
  <c r="P69" i="20"/>
  <c r="Q69" i="20"/>
  <c r="R69" i="20"/>
  <c r="S69" i="20"/>
  <c r="U69" i="20"/>
  <c r="V69" i="20"/>
  <c r="W69" i="20"/>
  <c r="X69" i="20"/>
  <c r="Y69" i="20"/>
  <c r="AA69" i="20"/>
  <c r="F70" i="20"/>
  <c r="G70" i="20"/>
  <c r="H70" i="20"/>
  <c r="I70" i="20"/>
  <c r="J70" i="20"/>
  <c r="L70" i="20"/>
  <c r="M70" i="20"/>
  <c r="N70" i="20"/>
  <c r="O70" i="20"/>
  <c r="P70" i="20"/>
  <c r="Q70" i="20"/>
  <c r="R70" i="20"/>
  <c r="S70" i="20"/>
  <c r="U70" i="20"/>
  <c r="V70" i="20"/>
  <c r="W70" i="20"/>
  <c r="X70" i="20"/>
  <c r="Y70" i="20"/>
  <c r="AA70" i="20"/>
  <c r="F71" i="20"/>
  <c r="G71" i="20"/>
  <c r="H71" i="20"/>
  <c r="I71" i="20"/>
  <c r="J71" i="20"/>
  <c r="L71" i="20"/>
  <c r="M71" i="20"/>
  <c r="N71" i="20"/>
  <c r="O71" i="20"/>
  <c r="P71" i="20"/>
  <c r="Q71" i="20"/>
  <c r="R71" i="20"/>
  <c r="S71" i="20"/>
  <c r="U71" i="20"/>
  <c r="V71" i="20"/>
  <c r="W71" i="20"/>
  <c r="X71" i="20"/>
  <c r="Y71" i="20"/>
  <c r="AA71" i="20"/>
  <c r="F72" i="20"/>
  <c r="G72" i="20"/>
  <c r="H72" i="20"/>
  <c r="I72" i="20"/>
  <c r="J72" i="20"/>
  <c r="L72" i="20"/>
  <c r="M72" i="20"/>
  <c r="N72" i="20"/>
  <c r="O72" i="20"/>
  <c r="P72" i="20"/>
  <c r="Q72" i="20"/>
  <c r="R72" i="20"/>
  <c r="S72" i="20"/>
  <c r="U72" i="20"/>
  <c r="V72" i="20"/>
  <c r="W72" i="20"/>
  <c r="X72" i="20"/>
  <c r="Y72" i="20"/>
  <c r="AA72" i="20"/>
  <c r="F73" i="20"/>
  <c r="G73" i="20"/>
  <c r="H73" i="20"/>
  <c r="I73" i="20"/>
  <c r="J73" i="20"/>
  <c r="L73" i="20"/>
  <c r="M73" i="20"/>
  <c r="N73" i="20"/>
  <c r="O73" i="20"/>
  <c r="P73" i="20"/>
  <c r="Q73" i="20"/>
  <c r="R73" i="20"/>
  <c r="S73" i="20"/>
  <c r="U73" i="20"/>
  <c r="V73" i="20"/>
  <c r="W73" i="20"/>
  <c r="X73" i="20"/>
  <c r="Y73" i="20"/>
  <c r="AA73" i="20"/>
  <c r="F53" i="20"/>
  <c r="G53" i="20"/>
  <c r="H53" i="20"/>
  <c r="I53" i="20"/>
  <c r="J53" i="20"/>
  <c r="L53" i="20"/>
  <c r="M53" i="20"/>
  <c r="N53" i="20"/>
  <c r="O53" i="20"/>
  <c r="P53" i="20"/>
  <c r="Q53" i="20"/>
  <c r="R53" i="20"/>
  <c r="S53" i="20"/>
  <c r="U53" i="20"/>
  <c r="V53" i="20"/>
  <c r="W53" i="20"/>
  <c r="X53" i="20"/>
  <c r="Y53" i="20"/>
  <c r="AA53" i="20"/>
  <c r="F54" i="20"/>
  <c r="G54" i="20"/>
  <c r="H54" i="20"/>
  <c r="I54" i="20"/>
  <c r="J54" i="20"/>
  <c r="L54" i="20"/>
  <c r="M54" i="20"/>
  <c r="N54" i="20"/>
  <c r="O54" i="20"/>
  <c r="P54" i="20"/>
  <c r="Q54" i="20"/>
  <c r="R54" i="20"/>
  <c r="S54" i="20"/>
  <c r="U54" i="20"/>
  <c r="V54" i="20"/>
  <c r="W54" i="20"/>
  <c r="X54" i="20"/>
  <c r="Y54" i="20"/>
  <c r="AA54" i="20"/>
  <c r="F55" i="20"/>
  <c r="G55" i="20"/>
  <c r="H55" i="20"/>
  <c r="I55" i="20"/>
  <c r="J55" i="20"/>
  <c r="L55" i="20"/>
  <c r="M55" i="20"/>
  <c r="N55" i="20"/>
  <c r="O55" i="20"/>
  <c r="P55" i="20"/>
  <c r="Q55" i="20"/>
  <c r="R55" i="20"/>
  <c r="S55" i="20"/>
  <c r="U55" i="20"/>
  <c r="V55" i="20"/>
  <c r="W55" i="20"/>
  <c r="X55" i="20"/>
  <c r="Y55" i="20"/>
  <c r="AA55" i="20"/>
  <c r="F56" i="20"/>
  <c r="G56" i="20"/>
  <c r="H56" i="20"/>
  <c r="I56" i="20"/>
  <c r="J56" i="20"/>
  <c r="L56" i="20"/>
  <c r="M56" i="20"/>
  <c r="N56" i="20"/>
  <c r="O56" i="20"/>
  <c r="P56" i="20"/>
  <c r="Q56" i="20"/>
  <c r="R56" i="20"/>
  <c r="S56" i="20"/>
  <c r="U56" i="20"/>
  <c r="V56" i="20"/>
  <c r="W56" i="20"/>
  <c r="X56" i="20"/>
  <c r="Y56" i="20"/>
  <c r="AA56" i="20"/>
  <c r="F57" i="20"/>
  <c r="G57" i="20"/>
  <c r="H57" i="20"/>
  <c r="I57" i="20"/>
  <c r="J57" i="20"/>
  <c r="K57" i="20"/>
  <c r="L57" i="20"/>
  <c r="M57" i="20"/>
  <c r="N57" i="20"/>
  <c r="O57" i="20"/>
  <c r="P57" i="20"/>
  <c r="Q57" i="20"/>
  <c r="R57" i="20"/>
  <c r="S57" i="20"/>
  <c r="T57" i="20"/>
  <c r="U57" i="20"/>
  <c r="V57" i="20"/>
  <c r="W57" i="20"/>
  <c r="X57" i="20"/>
  <c r="Y57" i="20"/>
  <c r="Z57" i="20"/>
  <c r="AA57" i="20"/>
  <c r="F58" i="20"/>
  <c r="G58" i="20"/>
  <c r="H58" i="20"/>
  <c r="I58" i="20"/>
  <c r="J58" i="20"/>
  <c r="L58" i="20"/>
  <c r="M58" i="20"/>
  <c r="N58" i="20"/>
  <c r="O58" i="20"/>
  <c r="P58" i="20"/>
  <c r="Q58" i="20"/>
  <c r="R58" i="20"/>
  <c r="S58" i="20"/>
  <c r="U58" i="20"/>
  <c r="V58" i="20"/>
  <c r="W58" i="20"/>
  <c r="X58" i="20"/>
  <c r="Y58" i="20"/>
  <c r="AA58" i="20"/>
  <c r="F59" i="20"/>
  <c r="G59" i="20"/>
  <c r="H59" i="20"/>
  <c r="I59" i="20"/>
  <c r="J59" i="20"/>
  <c r="L59" i="20"/>
  <c r="M59" i="20"/>
  <c r="N59" i="20"/>
  <c r="O59" i="20"/>
  <c r="P59" i="20"/>
  <c r="Q59" i="20"/>
  <c r="R59" i="20"/>
  <c r="S59" i="20"/>
  <c r="U59" i="20"/>
  <c r="V59" i="20"/>
  <c r="W59" i="20"/>
  <c r="X59" i="20"/>
  <c r="Y59" i="20"/>
  <c r="AA59" i="20"/>
  <c r="F41" i="20"/>
  <c r="G41" i="20"/>
  <c r="H41" i="20"/>
  <c r="I41" i="20"/>
  <c r="L41" i="20"/>
  <c r="M41" i="20"/>
  <c r="N41" i="20"/>
  <c r="O41" i="20"/>
  <c r="P41" i="20"/>
  <c r="Q41" i="20"/>
  <c r="R41" i="20"/>
  <c r="S41" i="20"/>
  <c r="U41" i="20"/>
  <c r="V41" i="20"/>
  <c r="W41" i="20"/>
  <c r="X41" i="20"/>
  <c r="Y41" i="20"/>
  <c r="AA41" i="20"/>
  <c r="F42" i="20"/>
  <c r="G42" i="20"/>
  <c r="H42" i="20"/>
  <c r="I42" i="20"/>
  <c r="J42" i="20"/>
  <c r="L42" i="20"/>
  <c r="M42" i="20"/>
  <c r="N42" i="20"/>
  <c r="O42" i="20"/>
  <c r="P42" i="20"/>
  <c r="Q42" i="20"/>
  <c r="R42" i="20"/>
  <c r="S42" i="20"/>
  <c r="U42" i="20"/>
  <c r="V42" i="20"/>
  <c r="W42" i="20"/>
  <c r="X42" i="20"/>
  <c r="Y42" i="20"/>
  <c r="AA42" i="20"/>
  <c r="F43" i="20"/>
  <c r="G43" i="20"/>
  <c r="H43" i="20"/>
  <c r="I43" i="20"/>
  <c r="J43" i="20"/>
  <c r="L43" i="20"/>
  <c r="M43" i="20"/>
  <c r="N43" i="20"/>
  <c r="O43" i="20"/>
  <c r="P43" i="20"/>
  <c r="Q43" i="20"/>
  <c r="R43" i="20"/>
  <c r="S43" i="20"/>
  <c r="U43" i="20"/>
  <c r="V43" i="20"/>
  <c r="W43" i="20"/>
  <c r="X43" i="20"/>
  <c r="Y43" i="20"/>
  <c r="AA43" i="20"/>
  <c r="F44" i="20"/>
  <c r="G44" i="20"/>
  <c r="H44" i="20"/>
  <c r="I44" i="20"/>
  <c r="J44" i="20"/>
  <c r="L44" i="20"/>
  <c r="M44" i="20"/>
  <c r="N44" i="20"/>
  <c r="O44" i="20"/>
  <c r="P44" i="20"/>
  <c r="Q44" i="20"/>
  <c r="R44" i="20"/>
  <c r="S44" i="20"/>
  <c r="U44" i="20"/>
  <c r="V44" i="20"/>
  <c r="W44" i="20"/>
  <c r="X44" i="20"/>
  <c r="Y44" i="20"/>
  <c r="AA44" i="20"/>
  <c r="F45" i="20"/>
  <c r="G45" i="20"/>
  <c r="H45" i="20"/>
  <c r="I45" i="20"/>
  <c r="J45" i="20"/>
  <c r="L45" i="20"/>
  <c r="M45" i="20"/>
  <c r="N45" i="20"/>
  <c r="O45" i="20"/>
  <c r="P45" i="20"/>
  <c r="Q45" i="20"/>
  <c r="R45" i="20"/>
  <c r="S45" i="20"/>
  <c r="U45" i="20"/>
  <c r="V45" i="20"/>
  <c r="W45" i="20"/>
  <c r="X45" i="20"/>
  <c r="Y45" i="20"/>
  <c r="AA45" i="20"/>
  <c r="F46" i="20"/>
  <c r="G46" i="20"/>
  <c r="H46" i="20"/>
  <c r="I46" i="20"/>
  <c r="J46" i="20"/>
  <c r="L46" i="20"/>
  <c r="M46" i="20"/>
  <c r="N46" i="20"/>
  <c r="O46" i="20"/>
  <c r="P46" i="20"/>
  <c r="Q46" i="20"/>
  <c r="R46" i="20"/>
  <c r="S46" i="20"/>
  <c r="U46" i="20"/>
  <c r="V46" i="20"/>
  <c r="W46" i="20"/>
  <c r="X46" i="20"/>
  <c r="Y46" i="20"/>
  <c r="AA46" i="20"/>
  <c r="F47" i="20"/>
  <c r="G47" i="20"/>
  <c r="H47" i="20"/>
  <c r="I47" i="20"/>
  <c r="J47" i="20"/>
  <c r="L47" i="20"/>
  <c r="M47" i="20"/>
  <c r="N47" i="20"/>
  <c r="O47" i="20"/>
  <c r="P47" i="20"/>
  <c r="Q47" i="20"/>
  <c r="R47" i="20"/>
  <c r="S47" i="20"/>
  <c r="U47" i="20"/>
  <c r="V47" i="20"/>
  <c r="W47" i="20"/>
  <c r="X47" i="20"/>
  <c r="Y47" i="20"/>
  <c r="AA47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Z48" i="20"/>
  <c r="AA48" i="20"/>
  <c r="F49" i="20"/>
  <c r="G49" i="20"/>
  <c r="H49" i="20"/>
  <c r="I49" i="20"/>
  <c r="J49" i="20"/>
  <c r="L49" i="20"/>
  <c r="M49" i="20"/>
  <c r="N49" i="20"/>
  <c r="O49" i="20"/>
  <c r="P49" i="20"/>
  <c r="Q49" i="20"/>
  <c r="R49" i="20"/>
  <c r="S49" i="20"/>
  <c r="U49" i="20"/>
  <c r="V49" i="20"/>
  <c r="W49" i="20"/>
  <c r="X49" i="20"/>
  <c r="Y49" i="20"/>
  <c r="AA49" i="20"/>
  <c r="F50" i="20"/>
  <c r="G50" i="20"/>
  <c r="H50" i="20"/>
  <c r="I50" i="20"/>
  <c r="J50" i="20"/>
  <c r="L50" i="20"/>
  <c r="M50" i="20"/>
  <c r="N50" i="20"/>
  <c r="O50" i="20"/>
  <c r="P50" i="20"/>
  <c r="Q50" i="20"/>
  <c r="R50" i="20"/>
  <c r="S50" i="20"/>
  <c r="U50" i="20"/>
  <c r="V50" i="20"/>
  <c r="W50" i="20"/>
  <c r="X50" i="20"/>
  <c r="Y50" i="20"/>
  <c r="AA50" i="20"/>
  <c r="F51" i="20"/>
  <c r="G51" i="20"/>
  <c r="H51" i="20"/>
  <c r="I51" i="20"/>
  <c r="J51" i="20"/>
  <c r="L51" i="20"/>
  <c r="M51" i="20"/>
  <c r="N51" i="20"/>
  <c r="O51" i="20"/>
  <c r="P51" i="20"/>
  <c r="Q51" i="20"/>
  <c r="R51" i="20"/>
  <c r="S51" i="20"/>
  <c r="U51" i="20"/>
  <c r="V51" i="20"/>
  <c r="W51" i="20"/>
  <c r="X51" i="20"/>
  <c r="Y51" i="20"/>
  <c r="AA51" i="20"/>
  <c r="AA32" i="20"/>
  <c r="Y32" i="20"/>
  <c r="X32" i="20"/>
  <c r="W32" i="20"/>
  <c r="V32" i="20"/>
  <c r="U32" i="20"/>
  <c r="S32" i="20"/>
  <c r="R32" i="20"/>
  <c r="Q32" i="20"/>
  <c r="P32" i="20"/>
  <c r="O32" i="20"/>
  <c r="N32" i="20"/>
  <c r="M32" i="20"/>
  <c r="L32" i="20"/>
  <c r="J32" i="20"/>
  <c r="I32" i="20"/>
  <c r="H32" i="20"/>
  <c r="G32" i="20"/>
  <c r="F32" i="20"/>
  <c r="AA31" i="20"/>
  <c r="Y31" i="20"/>
  <c r="X31" i="20"/>
  <c r="W31" i="20"/>
  <c r="V31" i="20"/>
  <c r="U31" i="20"/>
  <c r="S31" i="20"/>
  <c r="R31" i="20"/>
  <c r="Q31" i="20"/>
  <c r="P31" i="20"/>
  <c r="O31" i="20"/>
  <c r="N31" i="20"/>
  <c r="M31" i="20"/>
  <c r="L31" i="20"/>
  <c r="J31" i="20"/>
  <c r="I31" i="20"/>
  <c r="H31" i="20"/>
  <c r="G31" i="20"/>
  <c r="F31" i="20"/>
  <c r="AA30" i="20"/>
  <c r="Y30" i="20"/>
  <c r="X30" i="20"/>
  <c r="W30" i="20"/>
  <c r="V30" i="20"/>
  <c r="U30" i="20"/>
  <c r="S30" i="20"/>
  <c r="R30" i="20"/>
  <c r="Q30" i="20"/>
  <c r="P30" i="20"/>
  <c r="O30" i="20"/>
  <c r="N30" i="20"/>
  <c r="M30" i="20"/>
  <c r="L30" i="20"/>
  <c r="J30" i="20"/>
  <c r="I30" i="20"/>
  <c r="H30" i="20"/>
  <c r="G30" i="20"/>
  <c r="F30" i="20"/>
  <c r="AA22" i="20"/>
  <c r="Y22" i="20"/>
  <c r="X22" i="20"/>
  <c r="W22" i="20"/>
  <c r="V22" i="20"/>
  <c r="U22" i="20"/>
  <c r="S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AA21" i="20"/>
  <c r="Y21" i="20"/>
  <c r="X21" i="20"/>
  <c r="W21" i="20"/>
  <c r="V21" i="20"/>
  <c r="U21" i="20"/>
  <c r="S21" i="20"/>
  <c r="R21" i="20"/>
  <c r="Q21" i="20"/>
  <c r="P21" i="20"/>
  <c r="O21" i="20"/>
  <c r="N21" i="20"/>
  <c r="M21" i="20"/>
  <c r="L21" i="20"/>
  <c r="J21" i="20"/>
  <c r="I21" i="20"/>
  <c r="H21" i="20"/>
  <c r="G21" i="20"/>
  <c r="F21" i="20"/>
  <c r="AA139" i="19"/>
  <c r="Z139" i="19"/>
  <c r="Y139" i="19"/>
  <c r="W139" i="19"/>
  <c r="V139" i="19"/>
  <c r="U139" i="19"/>
  <c r="T139" i="19"/>
  <c r="S139" i="19"/>
  <c r="R139" i="19"/>
  <c r="Q139" i="19"/>
  <c r="P139" i="19"/>
  <c r="O139" i="19"/>
  <c r="N139" i="19"/>
  <c r="M139" i="19"/>
  <c r="L139" i="19"/>
  <c r="K139" i="19"/>
  <c r="J139" i="19"/>
  <c r="I139" i="19"/>
  <c r="H139" i="19"/>
  <c r="G139" i="19"/>
  <c r="F139" i="19"/>
  <c r="AA139" i="18"/>
  <c r="Y139" i="18"/>
  <c r="X139" i="18"/>
  <c r="W139" i="18"/>
  <c r="V139" i="18"/>
  <c r="U139" i="18"/>
  <c r="T139" i="18"/>
  <c r="S139" i="18"/>
  <c r="R139" i="18"/>
  <c r="Q139" i="18"/>
  <c r="P139" i="18"/>
  <c r="O139" i="18"/>
  <c r="N139" i="18"/>
  <c r="M139" i="18"/>
  <c r="L139" i="18"/>
  <c r="K139" i="18"/>
  <c r="J139" i="18"/>
  <c r="I139" i="18"/>
  <c r="F139" i="18"/>
  <c r="W8" i="18"/>
  <c r="AA139" i="15"/>
  <c r="Z139" i="15"/>
  <c r="Y139" i="15"/>
  <c r="X139" i="15"/>
  <c r="W139" i="15"/>
  <c r="V139" i="15"/>
  <c r="U139" i="15"/>
  <c r="T139" i="15"/>
  <c r="S139" i="15"/>
  <c r="R139" i="15"/>
  <c r="Q139" i="15"/>
  <c r="P139" i="15"/>
  <c r="O139" i="15"/>
  <c r="N139" i="15"/>
  <c r="M139" i="15"/>
  <c r="L139" i="15"/>
  <c r="K139" i="15"/>
  <c r="J139" i="15"/>
  <c r="I139" i="15"/>
  <c r="H139" i="15"/>
  <c r="G139" i="15"/>
  <c r="F139" i="15"/>
  <c r="AA138" i="14"/>
  <c r="Z138" i="14"/>
  <c r="Y138" i="14"/>
  <c r="X138" i="14"/>
  <c r="W138" i="14"/>
  <c r="V138" i="14"/>
  <c r="U138" i="14"/>
  <c r="T138" i="14"/>
  <c r="S138" i="14"/>
  <c r="R138" i="14"/>
  <c r="Q138" i="14"/>
  <c r="P138" i="14"/>
  <c r="O138" i="14"/>
  <c r="N138" i="14"/>
  <c r="M138" i="14"/>
  <c r="L138" i="14"/>
  <c r="K138" i="14"/>
  <c r="I138" i="14"/>
  <c r="H138" i="14"/>
  <c r="G138" i="14"/>
  <c r="F138" i="14"/>
  <c r="AA139" i="13"/>
  <c r="Z139" i="13"/>
  <c r="Y139" i="13"/>
  <c r="X139" i="13"/>
  <c r="W139" i="13"/>
  <c r="V139" i="13"/>
  <c r="U139" i="13"/>
  <c r="T139" i="13"/>
  <c r="S139" i="13"/>
  <c r="R139" i="13"/>
  <c r="Q139" i="13"/>
  <c r="P139" i="13"/>
  <c r="O139" i="13"/>
  <c r="N139" i="13"/>
  <c r="M139" i="13"/>
  <c r="L139" i="13"/>
  <c r="K139" i="13"/>
  <c r="J139" i="13"/>
  <c r="I139" i="13"/>
  <c r="H139" i="13"/>
  <c r="G139" i="13"/>
  <c r="F139" i="13"/>
  <c r="AA139" i="12"/>
  <c r="Z139" i="12"/>
  <c r="Y139" i="12"/>
  <c r="X139" i="12"/>
  <c r="W139" i="12"/>
  <c r="V139" i="12"/>
  <c r="U139" i="12"/>
  <c r="T139" i="12"/>
  <c r="S139" i="12"/>
  <c r="R139" i="12"/>
  <c r="Q139" i="12"/>
  <c r="P139" i="12"/>
  <c r="O139" i="12"/>
  <c r="N139" i="12"/>
  <c r="M139" i="12"/>
  <c r="L139" i="12"/>
  <c r="K139" i="12"/>
  <c r="J139" i="12"/>
  <c r="I139" i="12"/>
  <c r="H139" i="12"/>
  <c r="G139" i="12"/>
  <c r="F139" i="12"/>
  <c r="AA139" i="11"/>
  <c r="Z139" i="11"/>
  <c r="Y139" i="11"/>
  <c r="X139" i="11"/>
  <c r="W139" i="11"/>
  <c r="V139" i="11"/>
  <c r="U139" i="11"/>
  <c r="T139" i="11"/>
  <c r="S139" i="11"/>
  <c r="R139" i="11"/>
  <c r="Q139" i="11"/>
  <c r="P139" i="11"/>
  <c r="O139" i="11"/>
  <c r="N139" i="11"/>
  <c r="M139" i="11"/>
  <c r="L139" i="11"/>
  <c r="K139" i="11"/>
  <c r="J139" i="11"/>
  <c r="I139" i="11"/>
  <c r="H139" i="11"/>
  <c r="G139" i="11"/>
  <c r="F139" i="11"/>
  <c r="AA139" i="10"/>
  <c r="Z139" i="10"/>
  <c r="Y139" i="10"/>
  <c r="X139" i="10"/>
  <c r="W139" i="10"/>
  <c r="V139" i="10"/>
  <c r="U139" i="10"/>
  <c r="T139" i="10"/>
  <c r="S139" i="10"/>
  <c r="R139" i="10"/>
  <c r="Q139" i="10"/>
  <c r="P139" i="10"/>
  <c r="O139" i="10"/>
  <c r="N139" i="10"/>
  <c r="M139" i="10"/>
  <c r="L139" i="10"/>
  <c r="K139" i="10"/>
  <c r="J139" i="10"/>
  <c r="I139" i="10"/>
  <c r="H139" i="10"/>
  <c r="G139" i="10"/>
  <c r="F139" i="10"/>
  <c r="AA139" i="9"/>
  <c r="Z139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H139" i="9"/>
  <c r="G139" i="9"/>
  <c r="F139" i="9"/>
  <c r="Z139" i="8"/>
  <c r="Y139" i="8"/>
  <c r="X139" i="8"/>
  <c r="W139" i="8"/>
  <c r="V139" i="8"/>
  <c r="U139" i="8"/>
  <c r="T139" i="8"/>
  <c r="S139" i="8"/>
  <c r="R139" i="8"/>
  <c r="Q139" i="8"/>
  <c r="P139" i="8"/>
  <c r="O139" i="8"/>
  <c r="N139" i="8"/>
  <c r="M139" i="8"/>
  <c r="L139" i="8"/>
  <c r="K139" i="8"/>
  <c r="J139" i="8"/>
  <c r="I139" i="8"/>
  <c r="H139" i="8"/>
  <c r="G139" i="8"/>
  <c r="F139" i="8"/>
  <c r="E139" i="8"/>
  <c r="K130" i="6"/>
  <c r="T130" i="6" s="1"/>
  <c r="Z130" i="6" s="1"/>
  <c r="Z130" i="20" s="1"/>
  <c r="F118" i="6"/>
  <c r="F118" i="20" s="1"/>
  <c r="K110" i="6"/>
  <c r="T110" i="6" s="1"/>
  <c r="Z110" i="6" s="1"/>
  <c r="Z110" i="20" s="1"/>
  <c r="K109" i="6"/>
  <c r="T109" i="6" s="1"/>
  <c r="Z109" i="6" s="1"/>
  <c r="K108" i="6"/>
  <c r="T108" i="6" s="1"/>
  <c r="Z108" i="6" s="1"/>
  <c r="Z108" i="20" s="1"/>
  <c r="K107" i="6"/>
  <c r="T107" i="6" s="1"/>
  <c r="Z107" i="6" s="1"/>
  <c r="Z107" i="20" s="1"/>
  <c r="K106" i="6"/>
  <c r="T106" i="6" s="1"/>
  <c r="Z106" i="6" s="1"/>
  <c r="Z106" i="20" s="1"/>
  <c r="K105" i="6"/>
  <c r="T105" i="6" s="1"/>
  <c r="Z105" i="6" s="1"/>
  <c r="K104" i="6"/>
  <c r="T104" i="6" s="1"/>
  <c r="Z104" i="6" s="1"/>
  <c r="Z104" i="20" s="1"/>
  <c r="K103" i="6"/>
  <c r="T103" i="6" s="1"/>
  <c r="Z103" i="6" s="1"/>
  <c r="Z103" i="20" s="1"/>
  <c r="K102" i="6"/>
  <c r="T102" i="6" s="1"/>
  <c r="Z102" i="6" s="1"/>
  <c r="K101" i="6"/>
  <c r="T101" i="6" s="1"/>
  <c r="Z101" i="6" s="1"/>
  <c r="Z101" i="20" s="1"/>
  <c r="K100" i="6"/>
  <c r="T100" i="6" s="1"/>
  <c r="Z100" i="6" s="1"/>
  <c r="Z100" i="20" s="1"/>
  <c r="K90" i="6"/>
  <c r="T90" i="6" s="1"/>
  <c r="Z90" i="6" s="1"/>
  <c r="Z90" i="20" s="1"/>
  <c r="AA88" i="6"/>
  <c r="AA88" i="20" s="1"/>
  <c r="Y88" i="6"/>
  <c r="Y88" i="20" s="1"/>
  <c r="X88" i="6"/>
  <c r="X88" i="20" s="1"/>
  <c r="W88" i="6"/>
  <c r="W88" i="20" s="1"/>
  <c r="V88" i="6"/>
  <c r="V88" i="20" s="1"/>
  <c r="U88" i="6"/>
  <c r="U88" i="20" s="1"/>
  <c r="S88" i="6"/>
  <c r="S88" i="20" s="1"/>
  <c r="R88" i="6"/>
  <c r="R88" i="20" s="1"/>
  <c r="Q88" i="6"/>
  <c r="Q88" i="20" s="1"/>
  <c r="P88" i="6"/>
  <c r="P88" i="20" s="1"/>
  <c r="O88" i="6"/>
  <c r="O88" i="20" s="1"/>
  <c r="N88" i="6"/>
  <c r="N88" i="20" s="1"/>
  <c r="M88" i="6"/>
  <c r="M88" i="20" s="1"/>
  <c r="L88" i="6"/>
  <c r="L88" i="20" s="1"/>
  <c r="J88" i="6"/>
  <c r="J88" i="20" s="1"/>
  <c r="I88" i="6"/>
  <c r="I88" i="20" s="1"/>
  <c r="H88" i="6"/>
  <c r="H88" i="20" s="1"/>
  <c r="G88" i="6"/>
  <c r="G88" i="20" s="1"/>
  <c r="F88" i="6"/>
  <c r="F88" i="20" s="1"/>
  <c r="K80" i="6"/>
  <c r="T80" i="6" s="1"/>
  <c r="Z80" i="6" s="1"/>
  <c r="Z80" i="20" s="1"/>
  <c r="AA74" i="6"/>
  <c r="AA74" i="20" s="1"/>
  <c r="Y74" i="6"/>
  <c r="Y74" i="20" s="1"/>
  <c r="X74" i="6"/>
  <c r="X74" i="20" s="1"/>
  <c r="W74" i="6"/>
  <c r="W74" i="20" s="1"/>
  <c r="V74" i="6"/>
  <c r="V74" i="20" s="1"/>
  <c r="U74" i="6"/>
  <c r="U74" i="20" s="1"/>
  <c r="S74" i="6"/>
  <c r="S74" i="20" s="1"/>
  <c r="R74" i="6"/>
  <c r="R74" i="20" s="1"/>
  <c r="Q74" i="6"/>
  <c r="Q74" i="20" s="1"/>
  <c r="P74" i="6"/>
  <c r="O74" i="6"/>
  <c r="O74" i="20" s="1"/>
  <c r="N74" i="6"/>
  <c r="N74" i="20" s="1"/>
  <c r="M74" i="6"/>
  <c r="M74" i="20" s="1"/>
  <c r="L74" i="6"/>
  <c r="L74" i="20" s="1"/>
  <c r="J74" i="6"/>
  <c r="J74" i="20" s="1"/>
  <c r="I74" i="6"/>
  <c r="I74" i="20" s="1"/>
  <c r="H74" i="6"/>
  <c r="H74" i="20" s="1"/>
  <c r="G74" i="6"/>
  <c r="G74" i="20" s="1"/>
  <c r="F74" i="6"/>
  <c r="F74" i="20" s="1"/>
  <c r="K70" i="6"/>
  <c r="T70" i="6" s="1"/>
  <c r="Z70" i="6" s="1"/>
  <c r="Z70" i="20" s="1"/>
  <c r="K50" i="6"/>
  <c r="T50" i="6" s="1"/>
  <c r="Z50" i="6" s="1"/>
  <c r="Z50" i="20" s="1"/>
  <c r="K30" i="6"/>
  <c r="K30" i="20" s="1"/>
  <c r="AA139" i="5"/>
  <c r="Z139" i="5"/>
  <c r="Y139" i="5"/>
  <c r="X139" i="5" s="1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F139" i="5"/>
  <c r="AA147" i="4"/>
  <c r="Z147" i="4"/>
  <c r="Y147" i="4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F147" i="4"/>
  <c r="T139" i="3"/>
  <c r="S139" i="3"/>
  <c r="R139" i="3"/>
  <c r="Q139" i="3"/>
  <c r="P139" i="3"/>
  <c r="O139" i="3"/>
  <c r="N139" i="3"/>
  <c r="M139" i="3"/>
  <c r="L139" i="3"/>
  <c r="K139" i="3"/>
  <c r="J139" i="3"/>
  <c r="I139" i="3"/>
  <c r="F139" i="3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F139" i="2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F139" i="1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F25" i="20"/>
  <c r="G25" i="20"/>
  <c r="H25" i="20"/>
  <c r="I25" i="20"/>
  <c r="J25" i="20"/>
  <c r="L25" i="20"/>
  <c r="M25" i="20"/>
  <c r="N25" i="20"/>
  <c r="O25" i="20"/>
  <c r="P25" i="20"/>
  <c r="Q25" i="20"/>
  <c r="R25" i="20"/>
  <c r="S25" i="20"/>
  <c r="U25" i="20"/>
  <c r="V25" i="20"/>
  <c r="W25" i="20"/>
  <c r="X25" i="20"/>
  <c r="Y25" i="20"/>
  <c r="AA25" i="20"/>
  <c r="F26" i="20"/>
  <c r="G26" i="20"/>
  <c r="H26" i="20"/>
  <c r="I26" i="20"/>
  <c r="J26" i="20"/>
  <c r="L26" i="20"/>
  <c r="M26" i="20"/>
  <c r="N26" i="20"/>
  <c r="O26" i="20"/>
  <c r="P26" i="20"/>
  <c r="Q26" i="20"/>
  <c r="R26" i="20"/>
  <c r="S26" i="20"/>
  <c r="U26" i="20"/>
  <c r="V26" i="20"/>
  <c r="W26" i="20"/>
  <c r="X26" i="20"/>
  <c r="Y26" i="20"/>
  <c r="AA26" i="20"/>
  <c r="F27" i="20"/>
  <c r="G27" i="20"/>
  <c r="H27" i="20"/>
  <c r="I27" i="20"/>
  <c r="J27" i="20"/>
  <c r="L27" i="20"/>
  <c r="M27" i="20"/>
  <c r="N27" i="20"/>
  <c r="O27" i="20"/>
  <c r="P27" i="20"/>
  <c r="Q27" i="20"/>
  <c r="R27" i="20"/>
  <c r="S27" i="20"/>
  <c r="U27" i="20"/>
  <c r="V27" i="20"/>
  <c r="W27" i="20"/>
  <c r="X27" i="20"/>
  <c r="Y27" i="20"/>
  <c r="AA27" i="20"/>
  <c r="F28" i="20"/>
  <c r="G28" i="20"/>
  <c r="H28" i="20"/>
  <c r="I28" i="20"/>
  <c r="J28" i="20"/>
  <c r="L28" i="20"/>
  <c r="M28" i="20"/>
  <c r="N28" i="20"/>
  <c r="O28" i="20"/>
  <c r="P28" i="20"/>
  <c r="Q28" i="20"/>
  <c r="R28" i="20"/>
  <c r="S28" i="20"/>
  <c r="U28" i="20"/>
  <c r="V28" i="20"/>
  <c r="W28" i="20"/>
  <c r="X28" i="20"/>
  <c r="Y28" i="20"/>
  <c r="AA28" i="20"/>
  <c r="F29" i="20"/>
  <c r="G29" i="20"/>
  <c r="H29" i="20"/>
  <c r="I29" i="20"/>
  <c r="J29" i="20"/>
  <c r="L29" i="20"/>
  <c r="M29" i="20"/>
  <c r="N29" i="20"/>
  <c r="O29" i="20"/>
  <c r="P29" i="20"/>
  <c r="Q29" i="20"/>
  <c r="R29" i="20"/>
  <c r="S29" i="20"/>
  <c r="U29" i="20"/>
  <c r="V29" i="20"/>
  <c r="W29" i="20"/>
  <c r="X29" i="20"/>
  <c r="Y29" i="20"/>
  <c r="AA29" i="20"/>
  <c r="F33" i="20"/>
  <c r="G33" i="20"/>
  <c r="H33" i="20"/>
  <c r="I33" i="20"/>
  <c r="J33" i="20"/>
  <c r="L33" i="20"/>
  <c r="M33" i="20"/>
  <c r="N33" i="20"/>
  <c r="O33" i="20"/>
  <c r="P33" i="20"/>
  <c r="Q33" i="20"/>
  <c r="R33" i="20"/>
  <c r="S33" i="20"/>
  <c r="U33" i="20"/>
  <c r="V33" i="20"/>
  <c r="W33" i="20"/>
  <c r="X33" i="20"/>
  <c r="Y33" i="20"/>
  <c r="AA33" i="20"/>
  <c r="F34" i="20"/>
  <c r="G34" i="20"/>
  <c r="H34" i="20"/>
  <c r="I34" i="20"/>
  <c r="J34" i="20"/>
  <c r="L34" i="20"/>
  <c r="M34" i="20"/>
  <c r="N34" i="20"/>
  <c r="O34" i="20"/>
  <c r="P34" i="20"/>
  <c r="Q34" i="20"/>
  <c r="R34" i="20"/>
  <c r="S34" i="20"/>
  <c r="U34" i="20"/>
  <c r="V34" i="20"/>
  <c r="W34" i="20"/>
  <c r="X34" i="20"/>
  <c r="Y34" i="20"/>
  <c r="AA34" i="20"/>
  <c r="F35" i="20"/>
  <c r="G35" i="20"/>
  <c r="H35" i="20"/>
  <c r="I35" i="20"/>
  <c r="J35" i="20"/>
  <c r="L35" i="20"/>
  <c r="M35" i="20"/>
  <c r="N35" i="20"/>
  <c r="O35" i="20"/>
  <c r="P35" i="20"/>
  <c r="Q35" i="20"/>
  <c r="R35" i="20"/>
  <c r="S35" i="20"/>
  <c r="U35" i="20"/>
  <c r="V35" i="20"/>
  <c r="W35" i="20"/>
  <c r="X35" i="20"/>
  <c r="Y35" i="20"/>
  <c r="AA35" i="20"/>
  <c r="F36" i="20"/>
  <c r="G36" i="20"/>
  <c r="H36" i="20"/>
  <c r="I36" i="20"/>
  <c r="J36" i="20"/>
  <c r="L36" i="20"/>
  <c r="M36" i="20"/>
  <c r="N36" i="20"/>
  <c r="O36" i="20"/>
  <c r="P36" i="20"/>
  <c r="Q36" i="20"/>
  <c r="R36" i="20"/>
  <c r="S36" i="20"/>
  <c r="U36" i="20"/>
  <c r="V36" i="20"/>
  <c r="W36" i="20"/>
  <c r="X36" i="20"/>
  <c r="Y36" i="20"/>
  <c r="AA36" i="20"/>
  <c r="F37" i="20"/>
  <c r="G37" i="20"/>
  <c r="H37" i="20"/>
  <c r="I37" i="20"/>
  <c r="J37" i="20"/>
  <c r="L37" i="20"/>
  <c r="M37" i="20"/>
  <c r="N37" i="20"/>
  <c r="O37" i="20"/>
  <c r="P37" i="20"/>
  <c r="Q37" i="20"/>
  <c r="R37" i="20"/>
  <c r="S37" i="20"/>
  <c r="U37" i="20"/>
  <c r="V37" i="20"/>
  <c r="W37" i="20"/>
  <c r="X37" i="20"/>
  <c r="Y37" i="20"/>
  <c r="AA37" i="20"/>
  <c r="F38" i="20"/>
  <c r="G38" i="20"/>
  <c r="H38" i="20"/>
  <c r="I38" i="20"/>
  <c r="J38" i="20"/>
  <c r="L38" i="20"/>
  <c r="M38" i="20"/>
  <c r="N38" i="20"/>
  <c r="O38" i="20"/>
  <c r="P38" i="20"/>
  <c r="Q38" i="20"/>
  <c r="R38" i="20"/>
  <c r="S38" i="20"/>
  <c r="U38" i="20"/>
  <c r="V38" i="20"/>
  <c r="X38" i="20"/>
  <c r="Y38" i="20"/>
  <c r="AA38" i="20"/>
  <c r="F39" i="20"/>
  <c r="G39" i="20"/>
  <c r="H39" i="20"/>
  <c r="I39" i="20"/>
  <c r="J39" i="20"/>
  <c r="L39" i="20"/>
  <c r="M39" i="20"/>
  <c r="N39" i="20"/>
  <c r="O39" i="20"/>
  <c r="P39" i="20"/>
  <c r="Q39" i="20"/>
  <c r="R39" i="20"/>
  <c r="S39" i="20"/>
  <c r="U39" i="20"/>
  <c r="V39" i="20"/>
  <c r="W39" i="20"/>
  <c r="X39" i="20"/>
  <c r="Y39" i="20"/>
  <c r="AA39" i="20"/>
  <c r="K80" i="20" l="1"/>
  <c r="T101" i="20"/>
  <c r="T109" i="20"/>
  <c r="T107" i="20"/>
  <c r="T105" i="20"/>
  <c r="T103" i="20"/>
  <c r="T70" i="20"/>
  <c r="T90" i="20"/>
  <c r="T110" i="20"/>
  <c r="T108" i="20"/>
  <c r="T106" i="20"/>
  <c r="T104" i="20"/>
  <c r="T102" i="20"/>
  <c r="T100" i="20"/>
  <c r="T130" i="20"/>
  <c r="K109" i="20"/>
  <c r="K107" i="20"/>
  <c r="K105" i="20"/>
  <c r="K103" i="20"/>
  <c r="K101" i="20"/>
  <c r="K50" i="20"/>
  <c r="T50" i="20"/>
  <c r="K70" i="20"/>
  <c r="T80" i="20"/>
  <c r="K90" i="20"/>
  <c r="K110" i="20"/>
  <c r="K108" i="20"/>
  <c r="K106" i="20"/>
  <c r="K104" i="20"/>
  <c r="K102" i="20"/>
  <c r="K100" i="20"/>
  <c r="K130" i="20"/>
  <c r="T30" i="6"/>
  <c r="K138" i="6"/>
  <c r="K137" i="6"/>
  <c r="K136" i="6"/>
  <c r="K135" i="6"/>
  <c r="AA134" i="6"/>
  <c r="AA134" i="20" s="1"/>
  <c r="Y134" i="6"/>
  <c r="Y134" i="20" s="1"/>
  <c r="X134" i="6"/>
  <c r="X134" i="20" s="1"/>
  <c r="W134" i="6"/>
  <c r="W134" i="20" s="1"/>
  <c r="V134" i="6"/>
  <c r="V134" i="20" s="1"/>
  <c r="U134" i="6"/>
  <c r="U134" i="20" s="1"/>
  <c r="S134" i="6"/>
  <c r="S134" i="20" s="1"/>
  <c r="R134" i="6"/>
  <c r="R134" i="20" s="1"/>
  <c r="Q134" i="6"/>
  <c r="Q134" i="20" s="1"/>
  <c r="P134" i="6"/>
  <c r="P134" i="20" s="1"/>
  <c r="O134" i="6"/>
  <c r="O134" i="20" s="1"/>
  <c r="N134" i="6"/>
  <c r="N134" i="20" s="1"/>
  <c r="M134" i="6"/>
  <c r="M134" i="20" s="1"/>
  <c r="L134" i="6"/>
  <c r="L134" i="20" s="1"/>
  <c r="J134" i="6"/>
  <c r="J134" i="20" s="1"/>
  <c r="I134" i="6"/>
  <c r="I134" i="20" s="1"/>
  <c r="H134" i="6"/>
  <c r="H134" i="20" s="1"/>
  <c r="G134" i="6"/>
  <c r="G134" i="20" s="1"/>
  <c r="F134" i="6"/>
  <c r="F134" i="20" s="1"/>
  <c r="K133" i="6"/>
  <c r="K132" i="6"/>
  <c r="K131" i="6"/>
  <c r="K129" i="6"/>
  <c r="K128" i="6"/>
  <c r="K127" i="6"/>
  <c r="K126" i="6"/>
  <c r="AA125" i="6"/>
  <c r="AA125" i="20" s="1"/>
  <c r="Y125" i="6"/>
  <c r="Y125" i="20" s="1"/>
  <c r="X125" i="6"/>
  <c r="X125" i="20" s="1"/>
  <c r="W125" i="6"/>
  <c r="W125" i="20" s="1"/>
  <c r="V125" i="6"/>
  <c r="V125" i="20" s="1"/>
  <c r="U125" i="6"/>
  <c r="S125" i="6"/>
  <c r="S125" i="20" s="1"/>
  <c r="R125" i="6"/>
  <c r="R125" i="20" s="1"/>
  <c r="Q125" i="6"/>
  <c r="Q125" i="20" s="1"/>
  <c r="P125" i="6"/>
  <c r="P125" i="20" s="1"/>
  <c r="O125" i="6"/>
  <c r="O125" i="20" s="1"/>
  <c r="N125" i="6"/>
  <c r="N125" i="20" s="1"/>
  <c r="M125" i="6"/>
  <c r="M125" i="20" s="1"/>
  <c r="L125" i="6"/>
  <c r="L125" i="20" s="1"/>
  <c r="J125" i="6"/>
  <c r="J125" i="20" s="1"/>
  <c r="I125" i="6"/>
  <c r="I125" i="20" s="1"/>
  <c r="H125" i="6"/>
  <c r="H125" i="20" s="1"/>
  <c r="G125" i="6"/>
  <c r="G125" i="20" s="1"/>
  <c r="F125" i="6"/>
  <c r="F125" i="20" s="1"/>
  <c r="K117" i="6"/>
  <c r="K116" i="6"/>
  <c r="K115" i="6"/>
  <c r="AA114" i="6"/>
  <c r="AA114" i="20" s="1"/>
  <c r="Y114" i="6"/>
  <c r="Y114" i="20" s="1"/>
  <c r="X114" i="6"/>
  <c r="X114" i="20" s="1"/>
  <c r="W114" i="6"/>
  <c r="W114" i="20" s="1"/>
  <c r="V114" i="6"/>
  <c r="V114" i="20" s="1"/>
  <c r="U114" i="6"/>
  <c r="U114" i="20" s="1"/>
  <c r="S114" i="6"/>
  <c r="S114" i="20" s="1"/>
  <c r="R114" i="6"/>
  <c r="R114" i="20" s="1"/>
  <c r="Q114" i="6"/>
  <c r="Q114" i="20" s="1"/>
  <c r="P114" i="6"/>
  <c r="P114" i="20" s="1"/>
  <c r="O114" i="6"/>
  <c r="O114" i="20" s="1"/>
  <c r="N114" i="6"/>
  <c r="N114" i="20" s="1"/>
  <c r="M114" i="6"/>
  <c r="M114" i="20" s="1"/>
  <c r="L114" i="6"/>
  <c r="L114" i="20" s="1"/>
  <c r="J114" i="6"/>
  <c r="J114" i="20" s="1"/>
  <c r="I114" i="6"/>
  <c r="I114" i="20" s="1"/>
  <c r="H114" i="6"/>
  <c r="H114" i="20" s="1"/>
  <c r="G114" i="6"/>
  <c r="G114" i="20" s="1"/>
  <c r="F114" i="6"/>
  <c r="F114" i="20" s="1"/>
  <c r="K113" i="6"/>
  <c r="K111" i="6"/>
  <c r="K99" i="6"/>
  <c r="K98" i="6"/>
  <c r="K97" i="6"/>
  <c r="K96" i="6"/>
  <c r="K95" i="6"/>
  <c r="K94" i="6"/>
  <c r="K93" i="6"/>
  <c r="K92" i="6"/>
  <c r="AA91" i="6"/>
  <c r="AA91" i="20" s="1"/>
  <c r="Y91" i="6"/>
  <c r="Y91" i="20" s="1"/>
  <c r="X91" i="6"/>
  <c r="X91" i="20" s="1"/>
  <c r="W91" i="6"/>
  <c r="W91" i="20" s="1"/>
  <c r="V91" i="6"/>
  <c r="V91" i="20" s="1"/>
  <c r="U91" i="6"/>
  <c r="U91" i="20" s="1"/>
  <c r="S91" i="6"/>
  <c r="S91" i="20" s="1"/>
  <c r="R91" i="6"/>
  <c r="R91" i="20" s="1"/>
  <c r="Q91" i="6"/>
  <c r="Q91" i="20" s="1"/>
  <c r="P91" i="6"/>
  <c r="P91" i="20" s="1"/>
  <c r="O91" i="6"/>
  <c r="O91" i="20" s="1"/>
  <c r="N91" i="6"/>
  <c r="N91" i="20" s="1"/>
  <c r="M91" i="6"/>
  <c r="M91" i="20" s="1"/>
  <c r="L91" i="6"/>
  <c r="L91" i="20" s="1"/>
  <c r="J91" i="6"/>
  <c r="J91" i="20" s="1"/>
  <c r="I91" i="6"/>
  <c r="I91" i="20" s="1"/>
  <c r="H91" i="6"/>
  <c r="H91" i="20" s="1"/>
  <c r="G91" i="6"/>
  <c r="G91" i="20" s="1"/>
  <c r="F91" i="6"/>
  <c r="F91" i="20" s="1"/>
  <c r="K89" i="6"/>
  <c r="K89" i="20" s="1"/>
  <c r="K87" i="6"/>
  <c r="K86" i="6"/>
  <c r="K85" i="6"/>
  <c r="K85" i="20" s="1"/>
  <c r="K84" i="6"/>
  <c r="K83" i="6"/>
  <c r="K82" i="6"/>
  <c r="AA81" i="6"/>
  <c r="AA81" i="20" s="1"/>
  <c r="Y81" i="6"/>
  <c r="Y81" i="20" s="1"/>
  <c r="X81" i="6"/>
  <c r="X81" i="20" s="1"/>
  <c r="W81" i="6"/>
  <c r="W81" i="20" s="1"/>
  <c r="V81" i="6"/>
  <c r="V81" i="20" s="1"/>
  <c r="U81" i="6"/>
  <c r="U81" i="20" s="1"/>
  <c r="S81" i="6"/>
  <c r="S81" i="20" s="1"/>
  <c r="R81" i="6"/>
  <c r="R81" i="20" s="1"/>
  <c r="Q81" i="6"/>
  <c r="Q81" i="20" s="1"/>
  <c r="P81" i="6"/>
  <c r="P81" i="20" s="1"/>
  <c r="O81" i="6"/>
  <c r="O81" i="20" s="1"/>
  <c r="N81" i="6"/>
  <c r="N81" i="20" s="1"/>
  <c r="M81" i="6"/>
  <c r="M81" i="20" s="1"/>
  <c r="L81" i="6"/>
  <c r="L81" i="20" s="1"/>
  <c r="J81" i="6"/>
  <c r="J81" i="20" s="1"/>
  <c r="I81" i="6"/>
  <c r="I81" i="20" s="1"/>
  <c r="H81" i="6"/>
  <c r="H81" i="20" s="1"/>
  <c r="G81" i="6"/>
  <c r="G81" i="20" s="1"/>
  <c r="F81" i="6"/>
  <c r="F81" i="20" s="1"/>
  <c r="K79" i="6"/>
  <c r="K78" i="6"/>
  <c r="K77" i="6"/>
  <c r="K76" i="6"/>
  <c r="K76" i="20" s="1"/>
  <c r="K75" i="6"/>
  <c r="K75" i="20" s="1"/>
  <c r="K73" i="6"/>
  <c r="K72" i="6"/>
  <c r="K71" i="6"/>
  <c r="K69" i="6"/>
  <c r="K68" i="6"/>
  <c r="K67" i="6"/>
  <c r="K66" i="6"/>
  <c r="K65" i="6"/>
  <c r="K64" i="6"/>
  <c r="K63" i="6"/>
  <c r="K62" i="6"/>
  <c r="K61" i="6"/>
  <c r="AA60" i="6"/>
  <c r="AA60" i="20" s="1"/>
  <c r="Y60" i="6"/>
  <c r="Y60" i="20" s="1"/>
  <c r="X60" i="6"/>
  <c r="X60" i="20" s="1"/>
  <c r="W60" i="6"/>
  <c r="W60" i="20" s="1"/>
  <c r="V60" i="6"/>
  <c r="V60" i="20" s="1"/>
  <c r="U60" i="6"/>
  <c r="U60" i="20" s="1"/>
  <c r="S60" i="6"/>
  <c r="S60" i="20" s="1"/>
  <c r="R60" i="6"/>
  <c r="R60" i="20" s="1"/>
  <c r="Q60" i="6"/>
  <c r="Q60" i="20" s="1"/>
  <c r="P60" i="6"/>
  <c r="P60" i="20" s="1"/>
  <c r="O60" i="6"/>
  <c r="O60" i="20" s="1"/>
  <c r="N60" i="6"/>
  <c r="N60" i="20" s="1"/>
  <c r="M60" i="6"/>
  <c r="M60" i="20" s="1"/>
  <c r="L60" i="6"/>
  <c r="L60" i="20" s="1"/>
  <c r="J60" i="6"/>
  <c r="J60" i="20" s="1"/>
  <c r="I60" i="6"/>
  <c r="I60" i="20" s="1"/>
  <c r="H60" i="6"/>
  <c r="H60" i="20" s="1"/>
  <c r="G60" i="6"/>
  <c r="F60" i="6"/>
  <c r="F60" i="20" s="1"/>
  <c r="K59" i="6"/>
  <c r="K58" i="6"/>
  <c r="K56" i="6"/>
  <c r="K55" i="6"/>
  <c r="K54" i="6"/>
  <c r="K53" i="6"/>
  <c r="AA52" i="6"/>
  <c r="AA52" i="20" s="1"/>
  <c r="Y52" i="6"/>
  <c r="Y52" i="20" s="1"/>
  <c r="X52" i="6"/>
  <c r="X52" i="20" s="1"/>
  <c r="W52" i="6"/>
  <c r="W52" i="20" s="1"/>
  <c r="V52" i="6"/>
  <c r="V52" i="20" s="1"/>
  <c r="U52" i="6"/>
  <c r="U52" i="20" s="1"/>
  <c r="S52" i="6"/>
  <c r="S52" i="20" s="1"/>
  <c r="R52" i="6"/>
  <c r="R52" i="20" s="1"/>
  <c r="Q52" i="6"/>
  <c r="Q52" i="20" s="1"/>
  <c r="P52" i="6"/>
  <c r="P52" i="20" s="1"/>
  <c r="O52" i="6"/>
  <c r="O52" i="20" s="1"/>
  <c r="N52" i="6"/>
  <c r="N52" i="20" s="1"/>
  <c r="M52" i="6"/>
  <c r="M52" i="20" s="1"/>
  <c r="L52" i="6"/>
  <c r="L52" i="20" s="1"/>
  <c r="J52" i="6"/>
  <c r="J52" i="20" s="1"/>
  <c r="I52" i="6"/>
  <c r="I52" i="20" s="1"/>
  <c r="H52" i="6"/>
  <c r="H52" i="20" s="1"/>
  <c r="G52" i="6"/>
  <c r="G52" i="20" s="1"/>
  <c r="F52" i="6"/>
  <c r="F52" i="20" s="1"/>
  <c r="K51" i="6"/>
  <c r="K49" i="6"/>
  <c r="K47" i="6"/>
  <c r="K46" i="6"/>
  <c r="K45" i="6"/>
  <c r="K44" i="6"/>
  <c r="K43" i="6"/>
  <c r="K42" i="6"/>
  <c r="K41" i="6"/>
  <c r="K41" i="20" s="1"/>
  <c r="AA40" i="6"/>
  <c r="AA40" i="20" s="1"/>
  <c r="Y40" i="6"/>
  <c r="Y40" i="20" s="1"/>
  <c r="X40" i="6"/>
  <c r="X40" i="20" s="1"/>
  <c r="W40" i="6"/>
  <c r="W40" i="20" s="1"/>
  <c r="V40" i="6"/>
  <c r="V40" i="20" s="1"/>
  <c r="U40" i="6"/>
  <c r="U40" i="20" s="1"/>
  <c r="S40" i="6"/>
  <c r="S40" i="20" s="1"/>
  <c r="R40" i="6"/>
  <c r="R40" i="20" s="1"/>
  <c r="Q40" i="6"/>
  <c r="Q40" i="20" s="1"/>
  <c r="P40" i="6"/>
  <c r="P40" i="20" s="1"/>
  <c r="O40" i="6"/>
  <c r="O40" i="20" s="1"/>
  <c r="N40" i="6"/>
  <c r="N40" i="20" s="1"/>
  <c r="M40" i="6"/>
  <c r="M40" i="20" s="1"/>
  <c r="L40" i="6"/>
  <c r="L40" i="20" s="1"/>
  <c r="J40" i="6"/>
  <c r="J40" i="20" s="1"/>
  <c r="I40" i="6"/>
  <c r="I40" i="20" s="1"/>
  <c r="H40" i="6"/>
  <c r="H40" i="20" s="1"/>
  <c r="G40" i="6"/>
  <c r="G40" i="20" s="1"/>
  <c r="F40" i="6"/>
  <c r="F40" i="20" s="1"/>
  <c r="K39" i="6"/>
  <c r="K38" i="6"/>
  <c r="K37" i="6"/>
  <c r="K37" i="20" s="1"/>
  <c r="K36" i="6"/>
  <c r="K35" i="6"/>
  <c r="K34" i="6"/>
  <c r="K33" i="6"/>
  <c r="K32" i="6"/>
  <c r="K31" i="6"/>
  <c r="K31" i="20" s="1"/>
  <c r="K29" i="6"/>
  <c r="K29" i="20" s="1"/>
  <c r="K28" i="6"/>
  <c r="K27" i="6"/>
  <c r="K26" i="6"/>
  <c r="K25" i="6"/>
  <c r="K22" i="6"/>
  <c r="K22" i="20" s="1"/>
  <c r="K21" i="6"/>
  <c r="K21" i="20" s="1"/>
  <c r="AA20" i="6"/>
  <c r="Y20" i="6"/>
  <c r="X20" i="6"/>
  <c r="W20" i="6"/>
  <c r="V20" i="6"/>
  <c r="U20" i="6"/>
  <c r="S20" i="6"/>
  <c r="R20" i="6"/>
  <c r="Q20" i="6"/>
  <c r="P20" i="6"/>
  <c r="O20" i="6"/>
  <c r="N20" i="6"/>
  <c r="M20" i="6"/>
  <c r="L20" i="6"/>
  <c r="J20" i="6"/>
  <c r="I20" i="6"/>
  <c r="H20" i="6"/>
  <c r="G20" i="6"/>
  <c r="F20" i="6"/>
  <c r="K60" i="6" l="1"/>
  <c r="K60" i="20" s="1"/>
  <c r="T85" i="6"/>
  <c r="T33" i="6"/>
  <c r="T33" i="20" s="1"/>
  <c r="K33" i="20"/>
  <c r="T44" i="6"/>
  <c r="K44" i="20"/>
  <c r="T49" i="6"/>
  <c r="K49" i="20"/>
  <c r="T56" i="6"/>
  <c r="K56" i="20"/>
  <c r="T62" i="6"/>
  <c r="K62" i="20"/>
  <c r="T66" i="6"/>
  <c r="K66" i="20"/>
  <c r="T71" i="6"/>
  <c r="K71" i="20"/>
  <c r="T79" i="6"/>
  <c r="K79" i="20"/>
  <c r="T82" i="6"/>
  <c r="T82" i="20" s="1"/>
  <c r="K82" i="20"/>
  <c r="Z85" i="6"/>
  <c r="Z85" i="20" s="1"/>
  <c r="T85" i="20"/>
  <c r="T93" i="6"/>
  <c r="K93" i="20"/>
  <c r="T97" i="6"/>
  <c r="K97" i="20"/>
  <c r="T113" i="6"/>
  <c r="K113" i="20"/>
  <c r="T115" i="6"/>
  <c r="K115" i="20"/>
  <c r="T128" i="6"/>
  <c r="K128" i="20"/>
  <c r="T133" i="6"/>
  <c r="K133" i="20"/>
  <c r="T135" i="6"/>
  <c r="K135" i="20"/>
  <c r="T32" i="6"/>
  <c r="T32" i="20" s="1"/>
  <c r="K32" i="20"/>
  <c r="T36" i="6"/>
  <c r="T36" i="20" s="1"/>
  <c r="K36" i="20"/>
  <c r="T39" i="6"/>
  <c r="K39" i="20"/>
  <c r="T43" i="6"/>
  <c r="K43" i="20"/>
  <c r="T47" i="6"/>
  <c r="K47" i="20"/>
  <c r="T55" i="6"/>
  <c r="K55" i="20"/>
  <c r="T61" i="6"/>
  <c r="K61" i="20"/>
  <c r="T65" i="6"/>
  <c r="K65" i="20"/>
  <c r="T69" i="6"/>
  <c r="K69" i="20"/>
  <c r="T78" i="6"/>
  <c r="K78" i="20"/>
  <c r="T92" i="6"/>
  <c r="T92" i="20" s="1"/>
  <c r="K92" i="20"/>
  <c r="T96" i="6"/>
  <c r="K96" i="20"/>
  <c r="T111" i="6"/>
  <c r="K111" i="20"/>
  <c r="T127" i="6"/>
  <c r="K127" i="20"/>
  <c r="T132" i="6"/>
  <c r="K132" i="20"/>
  <c r="T138" i="6"/>
  <c r="K138" i="20"/>
  <c r="T21" i="6"/>
  <c r="T21" i="20" s="1"/>
  <c r="T42" i="6"/>
  <c r="K42" i="20"/>
  <c r="T46" i="6"/>
  <c r="K46" i="20"/>
  <c r="T54" i="6"/>
  <c r="K54" i="20"/>
  <c r="T59" i="6"/>
  <c r="K59" i="20"/>
  <c r="T64" i="6"/>
  <c r="K64" i="20"/>
  <c r="T68" i="6"/>
  <c r="K68" i="20"/>
  <c r="T73" i="6"/>
  <c r="K73" i="20"/>
  <c r="T77" i="6"/>
  <c r="K77" i="20"/>
  <c r="T84" i="6"/>
  <c r="K84" i="20"/>
  <c r="T87" i="6"/>
  <c r="K87" i="20"/>
  <c r="T95" i="6"/>
  <c r="K95" i="20"/>
  <c r="T99" i="6"/>
  <c r="K99" i="20"/>
  <c r="T117" i="6"/>
  <c r="K117" i="20"/>
  <c r="T126" i="6"/>
  <c r="K126" i="20"/>
  <c r="T131" i="6"/>
  <c r="K131" i="20"/>
  <c r="T137" i="6"/>
  <c r="K137" i="20"/>
  <c r="T45" i="6"/>
  <c r="K45" i="20"/>
  <c r="T51" i="6"/>
  <c r="K51" i="20"/>
  <c r="T53" i="6"/>
  <c r="K53" i="20"/>
  <c r="T58" i="6"/>
  <c r="K58" i="20"/>
  <c r="T63" i="6"/>
  <c r="K63" i="20"/>
  <c r="T67" i="6"/>
  <c r="K67" i="20"/>
  <c r="T72" i="6"/>
  <c r="K72" i="20"/>
  <c r="T83" i="6"/>
  <c r="T81" i="6" s="1"/>
  <c r="T81" i="20" s="1"/>
  <c r="K83" i="20"/>
  <c r="T86" i="6"/>
  <c r="K86" i="20"/>
  <c r="T94" i="6"/>
  <c r="K94" i="20"/>
  <c r="T98" i="6"/>
  <c r="K98" i="20"/>
  <c r="T116" i="6"/>
  <c r="K116" i="20"/>
  <c r="T129" i="6"/>
  <c r="K129" i="20"/>
  <c r="T136" i="6"/>
  <c r="T136" i="20" s="1"/>
  <c r="K136" i="20"/>
  <c r="T37" i="6"/>
  <c r="Z37" i="6" s="1"/>
  <c r="Z37" i="20" s="1"/>
  <c r="K40" i="6"/>
  <c r="K40" i="20" s="1"/>
  <c r="T41" i="6"/>
  <c r="T76" i="6"/>
  <c r="H20" i="20"/>
  <c r="H139" i="20" s="1"/>
  <c r="H139" i="6"/>
  <c r="J20" i="20"/>
  <c r="J139" i="20" s="1"/>
  <c r="J139" i="6"/>
  <c r="M20" i="20"/>
  <c r="M139" i="20" s="1"/>
  <c r="M139" i="6"/>
  <c r="O20" i="20"/>
  <c r="O139" i="20" s="1"/>
  <c r="O139" i="6"/>
  <c r="Q20" i="20"/>
  <c r="Q139" i="20" s="1"/>
  <c r="Q139" i="6"/>
  <c r="S20" i="20"/>
  <c r="S139" i="20" s="1"/>
  <c r="S139" i="6"/>
  <c r="V20" i="20"/>
  <c r="V139" i="20" s="1"/>
  <c r="V139" i="6"/>
  <c r="X20" i="20"/>
  <c r="X139" i="20" s="1"/>
  <c r="X139" i="6"/>
  <c r="AA20" i="20"/>
  <c r="AA139" i="20" s="1"/>
  <c r="AA139" i="6"/>
  <c r="T75" i="6"/>
  <c r="Z75" i="6" s="1"/>
  <c r="K74" i="6"/>
  <c r="K74" i="20" s="1"/>
  <c r="T30" i="20"/>
  <c r="Z30" i="6"/>
  <c r="Z30" i="20" s="1"/>
  <c r="F20" i="20"/>
  <c r="F139" i="20" s="1"/>
  <c r="F139" i="6"/>
  <c r="G20" i="20"/>
  <c r="G139" i="6"/>
  <c r="G139" i="20" s="1"/>
  <c r="I20" i="20"/>
  <c r="I139" i="20" s="1"/>
  <c r="I139" i="6"/>
  <c r="L20" i="20"/>
  <c r="L139" i="20" s="1"/>
  <c r="L139" i="6"/>
  <c r="N20" i="20"/>
  <c r="N139" i="6"/>
  <c r="P20" i="20"/>
  <c r="P139" i="20" s="1"/>
  <c r="P139" i="6"/>
  <c r="R20" i="20"/>
  <c r="R139" i="20" s="1"/>
  <c r="R139" i="6"/>
  <c r="U20" i="20"/>
  <c r="U139" i="20" s="1"/>
  <c r="U139" i="6"/>
  <c r="W20" i="20"/>
  <c r="W139" i="20" s="1"/>
  <c r="W139" i="6"/>
  <c r="Y20" i="20"/>
  <c r="Y139" i="20" s="1"/>
  <c r="Y139" i="6"/>
  <c r="T89" i="6"/>
  <c r="Z89" i="6" s="1"/>
  <c r="K88" i="6"/>
  <c r="K88" i="20" s="1"/>
  <c r="Z21" i="6"/>
  <c r="Z21" i="20" s="1"/>
  <c r="T25" i="6"/>
  <c r="K25" i="20"/>
  <c r="T27" i="6"/>
  <c r="K27" i="20"/>
  <c r="Z32" i="6"/>
  <c r="Z32" i="20" s="1"/>
  <c r="T34" i="6"/>
  <c r="K34" i="20"/>
  <c r="T37" i="20"/>
  <c r="Z39" i="6"/>
  <c r="Z39" i="20" s="1"/>
  <c r="T39" i="20"/>
  <c r="T22" i="6"/>
  <c r="T22" i="20" s="1"/>
  <c r="T26" i="6"/>
  <c r="K26" i="20"/>
  <c r="T28" i="6"/>
  <c r="K28" i="20"/>
  <c r="Z33" i="6"/>
  <c r="Z33" i="20" s="1"/>
  <c r="T35" i="6"/>
  <c r="K35" i="20"/>
  <c r="T38" i="6"/>
  <c r="K38" i="20"/>
  <c r="T29" i="6"/>
  <c r="T31" i="6"/>
  <c r="T31" i="20" s="1"/>
  <c r="K114" i="6"/>
  <c r="K114" i="20" s="1"/>
  <c r="K20" i="6"/>
  <c r="K52" i="6"/>
  <c r="K52" i="20" s="1"/>
  <c r="K125" i="6"/>
  <c r="K125" i="20" s="1"/>
  <c r="K134" i="6"/>
  <c r="K134" i="20" s="1"/>
  <c r="K91" i="6"/>
  <c r="K91" i="20" s="1"/>
  <c r="Z92" i="6"/>
  <c r="Z22" i="6"/>
  <c r="Z22" i="20" s="1"/>
  <c r="T40" i="6"/>
  <c r="T40" i="20" s="1"/>
  <c r="K81" i="6"/>
  <c r="K81" i="20" s="1"/>
  <c r="T114" i="6"/>
  <c r="T114" i="20" s="1"/>
  <c r="X139" i="19"/>
  <c r="Z136" i="6" l="1"/>
  <c r="Z75" i="20"/>
  <c r="Z129" i="6"/>
  <c r="Z129" i="20" s="1"/>
  <c r="T129" i="20"/>
  <c r="Z86" i="6"/>
  <c r="Z86" i="20" s="1"/>
  <c r="T86" i="20"/>
  <c r="Z63" i="6"/>
  <c r="Z63" i="20" s="1"/>
  <c r="T63" i="20"/>
  <c r="Z45" i="6"/>
  <c r="Z45" i="20" s="1"/>
  <c r="T45" i="20"/>
  <c r="Z117" i="6"/>
  <c r="Z117" i="20" s="1"/>
  <c r="T117" i="20"/>
  <c r="Z84" i="6"/>
  <c r="Z84" i="20" s="1"/>
  <c r="T84" i="20"/>
  <c r="Z64" i="6"/>
  <c r="Z64" i="20" s="1"/>
  <c r="T64" i="20"/>
  <c r="Z138" i="6"/>
  <c r="Z138" i="20" s="1"/>
  <c r="T138" i="20"/>
  <c r="Z96" i="6"/>
  <c r="Z96" i="20" s="1"/>
  <c r="T96" i="20"/>
  <c r="Z65" i="6"/>
  <c r="Z65" i="20" s="1"/>
  <c r="T65" i="20"/>
  <c r="Z43" i="6"/>
  <c r="Z43" i="20" s="1"/>
  <c r="T43" i="20"/>
  <c r="Z135" i="6"/>
  <c r="Z135" i="20" s="1"/>
  <c r="T135" i="20"/>
  <c r="Z71" i="6"/>
  <c r="Z71" i="20" s="1"/>
  <c r="T71" i="20"/>
  <c r="Z62" i="6"/>
  <c r="Z62" i="20" s="1"/>
  <c r="T62" i="20"/>
  <c r="Z49" i="6"/>
  <c r="Z49" i="20" s="1"/>
  <c r="T49" i="20"/>
  <c r="Z92" i="20"/>
  <c r="Z41" i="6"/>
  <c r="T41" i="20"/>
  <c r="Z116" i="6"/>
  <c r="Z116" i="20" s="1"/>
  <c r="T116" i="20"/>
  <c r="Z94" i="6"/>
  <c r="Z94" i="20" s="1"/>
  <c r="T94" i="20"/>
  <c r="Z83" i="6"/>
  <c r="Z83" i="20" s="1"/>
  <c r="T83" i="20"/>
  <c r="Z67" i="6"/>
  <c r="Z67" i="20" s="1"/>
  <c r="T67" i="20"/>
  <c r="Z58" i="6"/>
  <c r="Z58" i="20" s="1"/>
  <c r="T58" i="20"/>
  <c r="Z51" i="6"/>
  <c r="Z51" i="20" s="1"/>
  <c r="T51" i="20"/>
  <c r="Z137" i="6"/>
  <c r="Z137" i="20" s="1"/>
  <c r="T137" i="20"/>
  <c r="Z126" i="6"/>
  <c r="T126" i="20"/>
  <c r="Z99" i="6"/>
  <c r="Z99" i="20" s="1"/>
  <c r="T99" i="20"/>
  <c r="Z87" i="6"/>
  <c r="Z87" i="20" s="1"/>
  <c r="T87" i="20"/>
  <c r="Z77" i="6"/>
  <c r="Z77" i="20" s="1"/>
  <c r="T77" i="20"/>
  <c r="Z68" i="6"/>
  <c r="Z68" i="20" s="1"/>
  <c r="T68" i="20"/>
  <c r="Z59" i="6"/>
  <c r="Z59" i="20" s="1"/>
  <c r="T59" i="20"/>
  <c r="Z46" i="6"/>
  <c r="Z46" i="20" s="1"/>
  <c r="T46" i="20"/>
  <c r="Z132" i="6"/>
  <c r="Z132" i="20" s="1"/>
  <c r="T132" i="20"/>
  <c r="Z111" i="6"/>
  <c r="Z111" i="20" s="1"/>
  <c r="T111" i="20"/>
  <c r="Z69" i="6"/>
  <c r="Z69" i="20" s="1"/>
  <c r="T69" i="20"/>
  <c r="Z61" i="6"/>
  <c r="T61" i="20"/>
  <c r="Z47" i="6"/>
  <c r="Z47" i="20" s="1"/>
  <c r="T47" i="20"/>
  <c r="Z133" i="6"/>
  <c r="Z133" i="20" s="1"/>
  <c r="T133" i="20"/>
  <c r="Z115" i="6"/>
  <c r="T115" i="20"/>
  <c r="Z97" i="6"/>
  <c r="Z97" i="20" s="1"/>
  <c r="T97" i="20"/>
  <c r="Z79" i="6"/>
  <c r="Z79" i="20" s="1"/>
  <c r="T79" i="20"/>
  <c r="Z66" i="6"/>
  <c r="Z66" i="20" s="1"/>
  <c r="T66" i="20"/>
  <c r="Z56" i="6"/>
  <c r="Z56" i="20" s="1"/>
  <c r="T56" i="20"/>
  <c r="Z44" i="6"/>
  <c r="Z44" i="20" s="1"/>
  <c r="T44" i="20"/>
  <c r="Z36" i="6"/>
  <c r="Z36" i="20" s="1"/>
  <c r="T60" i="6"/>
  <c r="T60" i="20" s="1"/>
  <c r="T134" i="6"/>
  <c r="T134" i="20" s="1"/>
  <c r="Z98" i="6"/>
  <c r="Z98" i="20" s="1"/>
  <c r="T98" i="20"/>
  <c r="Z72" i="6"/>
  <c r="Z72" i="20" s="1"/>
  <c r="T72" i="20"/>
  <c r="Z53" i="6"/>
  <c r="T53" i="20"/>
  <c r="Z131" i="6"/>
  <c r="Z131" i="20" s="1"/>
  <c r="T131" i="20"/>
  <c r="Z95" i="6"/>
  <c r="Z95" i="20" s="1"/>
  <c r="T95" i="20"/>
  <c r="Z73" i="6"/>
  <c r="Z73" i="20" s="1"/>
  <c r="T73" i="20"/>
  <c r="Z54" i="6"/>
  <c r="Z54" i="20" s="1"/>
  <c r="T54" i="20"/>
  <c r="Z42" i="6"/>
  <c r="Z42" i="20" s="1"/>
  <c r="T42" i="20"/>
  <c r="Z127" i="6"/>
  <c r="Z127" i="20" s="1"/>
  <c r="T127" i="20"/>
  <c r="Z78" i="6"/>
  <c r="Z78" i="20" s="1"/>
  <c r="T78" i="20"/>
  <c r="Z55" i="6"/>
  <c r="Z55" i="20" s="1"/>
  <c r="T55" i="20"/>
  <c r="Z128" i="6"/>
  <c r="Z128" i="20" s="1"/>
  <c r="T128" i="20"/>
  <c r="Z113" i="6"/>
  <c r="Z113" i="20" s="1"/>
  <c r="T113" i="20"/>
  <c r="Z93" i="6"/>
  <c r="Z93" i="20" s="1"/>
  <c r="T93" i="20"/>
  <c r="Z88" i="6"/>
  <c r="Z88" i="20" s="1"/>
  <c r="Z89" i="20"/>
  <c r="Z136" i="20"/>
  <c r="T88" i="6"/>
  <c r="T88" i="20" s="1"/>
  <c r="T89" i="20"/>
  <c r="T74" i="6"/>
  <c r="T74" i="20" s="1"/>
  <c r="T75" i="20"/>
  <c r="Z76" i="6"/>
  <c r="Z76" i="20" s="1"/>
  <c r="T76" i="20"/>
  <c r="T125" i="6"/>
  <c r="T125" i="20" s="1"/>
  <c r="T52" i="6"/>
  <c r="T52" i="20" s="1"/>
  <c r="Z82" i="6"/>
  <c r="T91" i="6"/>
  <c r="T91" i="20" s="1"/>
  <c r="K20" i="20"/>
  <c r="K139" i="6"/>
  <c r="T20" i="6"/>
  <c r="Z29" i="6"/>
  <c r="Z29" i="20" s="1"/>
  <c r="T29" i="20"/>
  <c r="Z38" i="6"/>
  <c r="Z38" i="20" s="1"/>
  <c r="T38" i="20"/>
  <c r="Z35" i="6"/>
  <c r="Z35" i="20" s="1"/>
  <c r="T35" i="20"/>
  <c r="Z28" i="6"/>
  <c r="Z28" i="20" s="1"/>
  <c r="T28" i="20"/>
  <c r="Z26" i="6"/>
  <c r="Z26" i="20" s="1"/>
  <c r="T26" i="20"/>
  <c r="Z34" i="6"/>
  <c r="Z34" i="20" s="1"/>
  <c r="T34" i="20"/>
  <c r="Z27" i="6"/>
  <c r="Z27" i="20" s="1"/>
  <c r="T27" i="20"/>
  <c r="Z25" i="6"/>
  <c r="Z25" i="20" s="1"/>
  <c r="T25" i="20"/>
  <c r="Z31" i="6"/>
  <c r="Z31" i="20" s="1"/>
  <c r="Z115" i="20" l="1"/>
  <c r="Z114" i="6"/>
  <c r="Z114" i="20" s="1"/>
  <c r="Z61" i="20"/>
  <c r="Z60" i="6"/>
  <c r="Z126" i="20"/>
  <c r="Z125" i="6"/>
  <c r="Z41" i="20"/>
  <c r="Z40" i="6"/>
  <c r="Z40" i="20" s="1"/>
  <c r="Z74" i="6"/>
  <c r="Z74" i="20" s="1"/>
  <c r="Z134" i="6"/>
  <c r="Z134" i="20" s="1"/>
  <c r="Z81" i="6"/>
  <c r="Z81" i="20" s="1"/>
  <c r="Z82" i="20"/>
  <c r="Z53" i="20"/>
  <c r="Z52" i="6"/>
  <c r="Z52" i="20" s="1"/>
  <c r="Z91" i="6"/>
  <c r="T20" i="20"/>
  <c r="T139" i="20" s="1"/>
  <c r="T139" i="6"/>
  <c r="Z20" i="6"/>
  <c r="Z20" i="20" l="1"/>
  <c r="Z139" i="20" s="1"/>
  <c r="Z139" i="6"/>
</calcChain>
</file>

<file path=xl/sharedStrings.xml><?xml version="1.0" encoding="utf-8"?>
<sst xmlns="http://schemas.openxmlformats.org/spreadsheetml/2006/main" count="4742" uniqueCount="317">
  <si>
    <t>Ð²ÞìºîìàôÂÚàôÜ</t>
  </si>
  <si>
    <t>ø²Ô²ø²òÆ²Î²Ü ¶àðÌºðÆ øÜÜàôÂÚ²Ü ìºð²´ºðÚ²È</t>
  </si>
  <si>
    <t>ՀՀ ՇԻՐԱԿԻ ՄԱՐԶԻ ԸՆԴՀԱՆՈՒՐ ԻՐԱՎԱՍՈՒԹՅԱՆ ԴԱՏԱՐԱՆ 2011 ՏԱՐԵԿԱՆ</t>
  </si>
  <si>
    <t xml:space="preserve">êïáõ·Çã Ñ³í³ë³ñáõÙÝ»ñª 2=3+4+5,  1+3=15+16+21, 6=7+8+9+10,  10=11+12+13,   15=6+14,  </t>
  </si>
  <si>
    <t>²Ý³í³ñï ·áñÍ»ñÇ ÙÝ³óáñ¹Á Ñ³ßí»ïáõ Å³Ù³Ý³Ï³ßñç³ÝÇ ëÏ½µáõÙ</t>
  </si>
  <si>
    <t xml:space="preserve"> êï³óí³Í Ñ³Ûó»ñÇ,¹ÇÙáõÙÝ»ñÇ (·áñÍ»ñ)ù³Ý³ÏÁ</t>
  </si>
  <si>
    <t>²í³ñïí»É »Ý ·áñÍ»ñ Ñ³ßí»ïáõ Å³Ù³Ý³Ï³ßñç³ÝáõÙ</t>
  </si>
  <si>
    <t xml:space="preserve"> ¶áñÍÝ áõÕ³ñÏí»É ¿ Áëï ÁÝ¹¹³ïáõÃÛ³Ý</t>
  </si>
  <si>
    <t>Øï»É »Ý ûñÇÝ³Ï³Ý áõÅÇ Ù»ç</t>
  </si>
  <si>
    <t>´áÕáù³ñÏí»É »Ý í»ñ³ùÝÝÇã ¹³ï³ñ³Ý</t>
  </si>
  <si>
    <t>²Ý³í³ñï ·áñÍ»ñÇ ÙÝ³óáñ¹Á Ñ³ßí»ïáõ Å³Ù³Ý³Ï³ßñç³ÝÇ í»ñçáõÙ</t>
  </si>
  <si>
    <t>²Û¹ ÃíáõÙª Ï³ë»óí³Í</t>
  </si>
  <si>
    <t>ÀÝ¹³Ù»ÝÁ</t>
  </si>
  <si>
    <t>²Û¹ ÃíáõÙª ÁÝ¹áõÝí»É ¿ í³ñáõÛÃ</t>
  </si>
  <si>
    <t>²Û¹ ÃíáõÙª í»ñ³¹³ñÓí»É ¿</t>
  </si>
  <si>
    <t>²Û¹ ÃíáõÙª Ñ³Ûó»ñÇ (¹ÇÙáõÙÝ»ñÇ) ÁÝ¹áõÝáõÙÁ Ù»ñÅí»É ¿</t>
  </si>
  <si>
    <t>ÀÝ¹³Ù»ÝÁ ³í³ñïí»É   »Ý ·áñÍ»ñ í×éÇ Ï³Û³óáõÙáí</t>
  </si>
  <si>
    <t>²Û¹ ÃíáõÙª Ñ³ÛóÇ µ³í³ñ³ñÙ³Ùµ</t>
  </si>
  <si>
    <t>²Û¹ ÃíáõÙª Ñ³ÛóÇ Ù³ëÝ³ÏÇ µ³í³ñ³ñÙ³Ùµ</t>
  </si>
  <si>
    <t>²Û¹ ÃíáõÙª Ñ³ÛóÇ Ù»ñÅÙ³Ùµ</t>
  </si>
  <si>
    <t>²Û¹ ÃíáõÙª Ï³ñ×í»É »Ý</t>
  </si>
  <si>
    <t>Ð³ÛóÁ ÃáÕÝí»É ¿ ³é³Ýó ùÝÝáõÃÛ³Ý</t>
  </si>
  <si>
    <t>ÀÝ¹³Ù»ÝÝ ³í³ñïí»É »Ý ·áñÍ»ñ</t>
  </si>
  <si>
    <t>Ï³Û³óí³Í í×ÇéÝ»ñÇ ¹»Ù</t>
  </si>
  <si>
    <t>³é³Ýó ùÝÝáõÃÛ³Ý ÃáÕÝ»Éáõ Ù³ëÇÝ áñáßáõÙÝ»ñÇ ¹»Ù</t>
  </si>
  <si>
    <t>ÙÇç³ÝÏÛ³É ¹³ï³Ï³Ý ³Ïï»ñÇ ¹»Ù</t>
  </si>
  <si>
    <t xml:space="preserve">ÀÝ¹³Ù»ÝÁ Ï³ñ×í»É »Ý </t>
  </si>
  <si>
    <t>²Û¹ ÃíáõÙª Ñ³ëï³ïí»É ¿ ÏÝùí³Í Ñ³ßïáõÃÛ³Ý Ñ³Ù³Ó³ÛÝáõÃÛáõÝÁ</t>
  </si>
  <si>
    <t>²Û¹ ÃíáõÙª Ñ³óÇó, ¹ÇÙáõÙÇó Ññ³Å³ñí»Éáõ ÑÇÙùáí</t>
  </si>
  <si>
    <t>²Û¹ ÃíáõÙª ³ÛÉ ÑÇÙùáí</t>
  </si>
  <si>
    <t>Æñ³í³Ñ³ñ³µ»ñáõÃÛáõÝÝ»ñÇ ï»ë³ÏÝ»ñÁ</t>
  </si>
  <si>
    <t>1.</t>
  </si>
  <si>
    <t>¶áõÛù³ÛÇÝ í»×»ñ</t>
  </si>
  <si>
    <t>¶áõÛùÇ ÝÏ³ïÙ³Ùµ ë»÷³Ï³ÝáõÃÛ³Ý Çñ³íáõÝùÁ ×³Ý³ã»Éáõ í»ñ³µ»ñÛ³É</t>
  </si>
  <si>
    <t>1.1.1</t>
  </si>
  <si>
    <t>²Û¹ ÃíáõÙª Ó»éùµ»ñÙ³Ý í³Õ»ÙáõÃÛ³Ý áõÅáí</t>
  </si>
  <si>
    <t>1.1.2</t>
  </si>
  <si>
    <t>ուժը կորցրել է</t>
  </si>
  <si>
    <t>²Û¹ ÃíáõÙª ïÇñ³½áõñÏ ·áõÛùÇ ÝÏ³ïÙ³Ùµ</t>
  </si>
  <si>
    <t>1.1.3</t>
  </si>
  <si>
    <t>²Û¹ ÃíáõÙª ÇÝùÝ³Ï³Ù Ï³éáõÛóÇ ÝÏ³ïÙ³Ùµ</t>
  </si>
  <si>
    <t>ê»÷³Ï³ÝáõÃÛ³Ý Çñ³íáõÝùÇ ¹³¹³ñ»óÙ³Ý í»ñ³µ»ñÛ³É</t>
  </si>
  <si>
    <t>1.3</t>
  </si>
  <si>
    <t>¶áõÛùÇ ÝÏ³ïÙ³Ùµ  û·ï³·áñÍÙ³Ý Çñ³íáõÝùÁ ×³Ý³ã»Éáõ í»ñ³µ»ñÛ³É</t>
  </si>
  <si>
    <t>1.3.1</t>
  </si>
  <si>
    <t>²Û¹ ÃíáõÙª µÝ³Ïû·ï³·áñÍÙ³Ý Çñ³íáõÝùÁ  ×³Ý³ã»Éáõ í»ñ³µ»ñÛ³É</t>
  </si>
  <si>
    <t>1.3.2</t>
  </si>
  <si>
    <t>²Û¹ ÃíáõÙª ÑáÕ³Ù³ëÇ ÝÏ³ïÙ³Ùµ û·ï³·áñÍÙ³Ý Çñ³íáõÝùÁ  ×³Ý³ã»Éáõ í»ñ³µ»ñÛ³É</t>
  </si>
  <si>
    <t>1.4</t>
  </si>
  <si>
    <t>¶áõÛùÇ ÝÏ³ïÙ³Ùµ  û·ï³·áñÍÙ³Ý Çñ³íáõÝùÁ ¹³¹³ñ»óÝ»Éáõ í»ñ³µ»ñÛ³É</t>
  </si>
  <si>
    <t>1.4.1</t>
  </si>
  <si>
    <t xml:space="preserve">²Û¹ ÃíáõÙª µÝ³Ïû·ï³·áñÍÙ³Ý Çñ³íáõÝùÁ ¹³¹³ñ»óÝ»Éáõ í»ñ³µ»ñÛ³É </t>
  </si>
  <si>
    <t>1.4.1/1</t>
  </si>
  <si>
    <t>²Û¹ ÃíáõÙª ÷áËÑ³ïáõóÙ³Ùµ</t>
  </si>
  <si>
    <t>1.5</t>
  </si>
  <si>
    <t>´Ý³Ï³ñ³ÝÇó/ ï³ñ³ÍùÇó/ íï³ñ»Éáõ í»ñ³µ»ñÛ³É</t>
  </si>
  <si>
    <t>1.6</t>
  </si>
  <si>
    <t>¶áõÛùÝ áõñÇßÇ ³åûñÇÝÇ ïÇñ³å»ïáõÙÇó »ï í»ñ³¹³ñÓÝ»Éáõ í»ñ³µ»ñÛ³É</t>
  </si>
  <si>
    <t>1.6.1</t>
  </si>
  <si>
    <t>ավելացվել է</t>
  </si>
  <si>
    <t>´³ñ»ËÇÕ× Ó»éùµ»ñáÕÇó Çñ ·áõÛùÁ Ñ»ï å³Ñ³Ýç»Éáõ í»ñ³µ»ñÛ³É</t>
  </si>
  <si>
    <t xml:space="preserve">1.7 </t>
  </si>
  <si>
    <t>îÇñ³å»ïáõÙÇó ½ñÏ»Éáõ Ñ»ï ãÏ³åí³Í Çñ³íáõÝùÝ»ñÇ Ë³ËïáõÙÁ í»ñ³óÝ»Éáõ í»ñ³µ»ñÛ³É</t>
  </si>
  <si>
    <t>1.8</t>
  </si>
  <si>
    <t>ÀÝ¹Ñ³Ýáõñ µ³ÅÝ³ÛÇÝ ë»÷³Ï³ÝáõÃÛáõÝÇó µ³ÅÇÝÝ ³é³ÝÓÝ³óÝ»Éáõ í»ñ³µ»ñÛ³É</t>
  </si>
  <si>
    <t>1.8.1</t>
  </si>
  <si>
    <t>Ð³Ù³ï»Õ ë»÷³Ï³ÝáõÃÛ³Ý Ý»ñùá ·ïÝíáÕ ·áõÛùÁ µ³Å³Ý»Éáõ ¨ ¹ñ³ÝÇó µ³ÅÇÝÝ ³é³ÝÓÝ³óÝ»Éáõ í»ñ³µ»ñÛ³É</t>
  </si>
  <si>
    <t>1.8.3</t>
  </si>
  <si>
    <t>¶áõÛùÇ íñ³ µéÝ³·³ÝÓáõÙ ï³ñ³Í»Éáõ å³Ñ³ÝçÇ Ù³ëÇÝ</t>
  </si>
  <si>
    <t>1.9</t>
  </si>
  <si>
    <t>²ÛÉ í»×»ñ</t>
  </si>
  <si>
    <t>2.</t>
  </si>
  <si>
    <t>¶áñÍ³ñùÝ»ñÇ Ñ»ï Ï³åí³Í í»×»ñ</t>
  </si>
  <si>
    <t>2.1</t>
  </si>
  <si>
    <t>·áñÍ³ñùÝ»ñÇ ³Ýí³í»ñáõÃÛ³Ý Ñ»ï Ï³åí³Í í»×»ñ</t>
  </si>
  <si>
    <t>2.1.1</t>
  </si>
  <si>
    <t>³Û¹ ÃíáõÙ`գáñÍ³ñùÁ íÇ×³Ñ³ñáõÛó ×³Ý³ã»Éáõ í»ñ³µ»ñÛ³É</t>
  </si>
  <si>
    <t>2.1.2</t>
  </si>
  <si>
    <t>³Û¹ ÃíáõÙ` ·áñÍ³ñùÇ ³éáãÝãáõÃÛ³Ý Ñ»ï¨³ÝùÝ»ñ ÏÇñ³é»Éáõ í»ñ³µ»ñÛ³É</t>
  </si>
  <si>
    <t>2.2</t>
  </si>
  <si>
    <t>¶áñÍ³ñùÁ í³í»ñ ×³Ý³ã»Éáõ í»ñ³µ»ñÛ³É</t>
  </si>
  <si>
    <t>2.3</t>
  </si>
  <si>
    <t>¶áñÍ³ñùÇó Í³·áÕ Çñ³íáõÝùÝ»ñÁ  ·ñ³Ýó»Éáõ í»ñ³µ»ñÛ³É</t>
  </si>
  <si>
    <t>2.4</t>
  </si>
  <si>
    <t>ä³ÛÙ³Ý³·ÇñÝ ³Ýí³í»ñ ×³Ý³ã»Éáõ í»ñ³µ»ñÛ³É</t>
  </si>
  <si>
    <t>2.5</t>
  </si>
  <si>
    <t>ä³ÛÙ³Ý³·ñÇÁ í³í»ñ ×³Ý³ã»Éáõ í»ñ³µ»ñÛ³É</t>
  </si>
  <si>
    <t>2.6</t>
  </si>
  <si>
    <t>ä³ÛÙ³Ý³·ñÇó Í³·áÕ Çñ³íáõÝùÝ»ñÁ  ·ñ³Ýó»Éáõ í»ñ³µ»ñÛ³É</t>
  </si>
  <si>
    <t>2.7</t>
  </si>
  <si>
    <t>ä³ÛÙ³Ý³·ÇñÁ ÷á÷áË»Éáõ ¨ ÉáõÍ»Éáõ í»ñ³µ»ñÛ³É</t>
  </si>
  <si>
    <t>2.8</t>
  </si>
  <si>
    <t>ä³ÛÙ³Ý³·Çñ ÏÝù»ÉáõÝ å³ñï³íáñ»óÝ»Éáõ í»ñ³µ»ñÛ³É</t>
  </si>
  <si>
    <t>2.9</t>
  </si>
  <si>
    <t>3.</t>
  </si>
  <si>
    <t>Ä³é³Ý·áõÃÛ³Ý  í»ñ³µ»ñÛ³É í»×»ñ</t>
  </si>
  <si>
    <t>3.1</t>
  </si>
  <si>
    <t>Îï³ÏÝ ³Ýí³í»ñ ×³Ý³ã»Éáõ í»ñ³µ»ñÛ³É</t>
  </si>
  <si>
    <t>3.2</t>
  </si>
  <si>
    <t>²Ý³ñÅ³Ý Å³é³Ý· ×³Ý³ã»Éáõ í»ñ³µ»ñÛ³É</t>
  </si>
  <si>
    <t>3.3</t>
  </si>
  <si>
    <t>Ä³é³Ý·áõÃÛáõÝÁ µ³Å³Ý»Éáõ í»ñ³µ»ñÛ³É</t>
  </si>
  <si>
    <t>3.4</t>
  </si>
  <si>
    <t>¶áõÛùÝ ³ÝÅ³é³Ý· ×³Ý³ã»Éáõ í»ñ³µ»ñÛ³É</t>
  </si>
  <si>
    <t>3.5</t>
  </si>
  <si>
    <t>Àëï ûñ»ÝùÇ Å³é³Ý·áõÃÛ³Ý Çñ³íáõÝùÇ íÏ³Û³Ï³ÝÝ ³Ýí³í»ñ ×³Ý³ã»Éáõ í»ñ³µ»ñÛ³É</t>
  </si>
  <si>
    <t>3.6</t>
  </si>
  <si>
    <t>Ä³é³Ý·áõÃÛáõÝÝ ÁÝ¹áõÝ»Éáõ µ³ó ÃáÕÝí³Í Å³ÙÏ»ïÁ Ñ³ñ·»ÉÇ Ñ³Ù³ñ»Éáõ í»ñ³µ»ñÛ³É</t>
  </si>
  <si>
    <t>3.7</t>
  </si>
  <si>
    <t>4</t>
  </si>
  <si>
    <t>ÀÝï³Ý»Ï³Ý Çñ³í³Ñ³ñ³µ»ñáõÃÛáõÝÝ»ñÇó Í³·áÕ í»×»ñ</t>
  </si>
  <si>
    <t>4.1</t>
  </si>
  <si>
    <t>²ÙáõëÝ³ÉáõÍáõÃÛ³Ý í»ñ³µ»ñÛ³É</t>
  </si>
  <si>
    <t>4.2</t>
  </si>
  <si>
    <t>²ÉÇÙ»ÝïÇ å³Ñ³ÝçÇ í»ñ³µ»ñÛ³É</t>
  </si>
  <si>
    <t>4.3</t>
  </si>
  <si>
    <t>²ÉÇÙ»ÝïÇ ã³÷Á ÷á÷áË»Éáõ í»ñ³µ»ñÛ³É</t>
  </si>
  <si>
    <t>4.4</t>
  </si>
  <si>
    <t>ÌÝáÕ³Ï³Ý Çñ³íáõÝùÝ»ñÇó ½ñÏ»Éáõ í»ñ³µ»ñÛ³É</t>
  </si>
  <si>
    <t>4.5</t>
  </si>
  <si>
    <t>ÌÝáÕ³Ï³Ý Çñ³íáõÝùÝ»ñÁ í»ñ³Ï³Ý·Ý»Éáõ í»ñ³µ»ñÛ³É</t>
  </si>
  <si>
    <t>4.6</t>
  </si>
  <si>
    <t>ºñ»Ë³ÛÇ áñ¹»·ñÙ³Ý  í»ñ³µ»ñÛ³É</t>
  </si>
  <si>
    <t>4.7</t>
  </si>
  <si>
    <t>ºñ»Ë³ÛÇ áñ¹»·ñáõÙÁ í»ñ³óÝ»Éáõ í»ñ³µ»ñÛ³É</t>
  </si>
  <si>
    <t>4.8</t>
  </si>
  <si>
    <t>Ð³ÛñáõÃÛáõÝÁ ×³Ý³ã»Éáõ í»ñ³µ»ñÛ³É</t>
  </si>
  <si>
    <t>4.9</t>
  </si>
  <si>
    <t>ºñ»Ë³ÛÇ µÝ³ÏáõÃÛ³Ý í³ÛñÁ áñáß»Éáõ í»ñ³µ»ñÛ³É</t>
  </si>
  <si>
    <t>4.10</t>
  </si>
  <si>
    <t>ºñ»Ë³ÛÇ Ñ»ï ï»ë³ÏóáõÃÛ³Ý Ï³ñ· ë³ÑÙ³Ý»Éáõ í»ñ³µ»ñÛ³É</t>
  </si>
  <si>
    <t>4.11</t>
  </si>
  <si>
    <t>²ÙáõëÇÝÝ»ñÇ ÁÝ¹Ñ³Ýáõñ ·áõÛùÁ µ³Å³Ý»Éáõ í»ñ³µ»ñÛ³É</t>
  </si>
  <si>
    <t>4.12</t>
  </si>
  <si>
    <t>²ÙáõëÝ³Ï³Ý å³ÛÙ³Ý³·ñÇ ÷á÷áËÙ³Ý Ï³Ù ÉáõÍÙ³Ý í»ñ³µ»ñÛ³É</t>
  </si>
  <si>
    <t>4.13</t>
  </si>
  <si>
    <t>5.</t>
  </si>
  <si>
    <t>Øï³íáñ ë»÷³Ï³ÝáõÃÛáõÝ</t>
  </si>
  <si>
    <t>5.1</t>
  </si>
  <si>
    <t>ÈÇó»Ý½³ÛÇÝ å³ÛÙ³Ý³·ñÇ ÉáõÍÙ³Ý, ÷á÷áËÙ³Ý ¨ ³Ýí³í»ñáõÃÛ³Ý í»ñ³µ»ñÛ³É</t>
  </si>
  <si>
    <t>5.2</t>
  </si>
  <si>
    <t>Øï³íáñ ·áñÍáõÝ»áõÃÛ³Ý ³ñ¹ÛáõÝùÝ»ñ ëï»ÕÍ»Éáõ ¨ û·ï³·áñÍ»Éáõ å³ÛÙ³Ý³·ñÇ ÉáõÍÙ³Ý, ÷á÷áËÙ³Ý áõ ³Ýí³í»ñáõÃÛ³Ý í»ñ³µ»ñÛ³É</t>
  </si>
  <si>
    <t>5.3</t>
  </si>
  <si>
    <t>Ð»ÕÇÝ³Ï³ÛÇÝ ¨ Ñ³ñ³ÏÇó Çñ³íáõÝùÝ»ñÇ í»ñ³µ»ñÛ³É</t>
  </si>
  <si>
    <t>5.4</t>
  </si>
  <si>
    <t>üÇñÙ³ÛÇÝ ³Ýí³ÝÙ³Ý í»ñ³µ»ñÛ³É</t>
  </si>
  <si>
    <t>5.5</t>
  </si>
  <si>
    <t>²åñ³Ýù³ÛÇÝ Ýß³ÝÇ í»ñ³µ»ñÛ³É</t>
  </si>
  <si>
    <t>5.6</t>
  </si>
  <si>
    <t>6.</t>
  </si>
  <si>
    <t>²ßË³ï³Ýù³ÛÇÝ í»×»ñ</t>
  </si>
  <si>
    <t>6.1</t>
  </si>
  <si>
    <t>²ßË³ï³Ýù³ÛÇÝ å³ÛÙ³Ý³·ñ»ñÇ í»ñ³µ»ñÛ³É</t>
  </si>
  <si>
    <t>6.2</t>
  </si>
  <si>
    <t>²ßË³ï³ÝùáõÙ í»ñ³Ï³Ý·Ý»Éáõ í»ñ³µ»ñÛ³É</t>
  </si>
  <si>
    <t>6.3</t>
  </si>
  <si>
    <t>¶áñÍ³¹áõÉÝ ³ÝûñÇÝ³Ï³Ý ×³Ý³ã»Éáõ í»ñ³µ»ñÛ³É</t>
  </si>
  <si>
    <t>6.4</t>
  </si>
  <si>
    <t>Ð³ñÏ³¹Çñ å³ñ³åáõñ¹Ç Ñ³ïáõóÙ³Ý í»ñ³µ»ñÛ³É</t>
  </si>
  <si>
    <t>6.5</t>
  </si>
  <si>
    <t>âí×³ñí³Í ³ßË³ï³í³ñÓÇ ¨/Ï³Ù ³ÛÉ í×³ñÝ»ñÇ µéÝ³·³ÝÓÙ³Ý í»ñ³µ»ñÛ³É</t>
  </si>
  <si>
    <t>6.6</t>
  </si>
  <si>
    <t>7.</t>
  </si>
  <si>
    <t>Æñ³í³µ³Ý³Ï³Ý ³ÝÓÇ ·áñÍáõÝ»áõÃÛ³Ý í»ñ³µ»ñÛ³É</t>
  </si>
  <si>
    <t>7.1</t>
  </si>
  <si>
    <t>Îáñåáñ³ïÇí í»×»ñ</t>
  </si>
  <si>
    <t>7.2</t>
  </si>
  <si>
    <t>8.</t>
  </si>
  <si>
    <t>Ð³ïáõÏ í³ñáõÛÃÇ ·áñÍ»ñ</t>
  </si>
  <si>
    <t>8.1</t>
  </si>
  <si>
    <t>²Ýã³÷³Ñ³ëÇÝ ÉñÇí ·áñÍáõÝ³Ï ×³Ý³ã»Éáõ /¿Ù³ÝëÇå³óÇ³/ í»ñ³µ»ñÛ³É</t>
  </si>
  <si>
    <t>8.2</t>
  </si>
  <si>
    <t>ø³Õ³ù³óáõÝ ³Ý·áñÍáõÝ³Ï Ï³Ù ë³ÑÙ³Ý³÷³Ï ·áñÍáõÝ³Ï ×³Ý³ã»Éáõ í»ñ³µ»ñÛ³É</t>
  </si>
  <si>
    <t>8.3</t>
  </si>
  <si>
    <t>ø³Õ³ù³óáõÝ Ñá·»µáõÅ³Ï³Ý ÑÇí³Ý¹³Ýáó³ÛÇÝ Ñ³ñÏ³¹Çñ µáõÅÙ³Ý »ÝÃ³ñÏ»Éáõ í»ñ³µ»ñÛ³É</t>
  </si>
  <si>
    <t>8.4</t>
  </si>
  <si>
    <t>ø³Õ³ù³óáõÝ ³ÝÑ³Ûï µ³ó³Ï³ÛáÕ Ï³Ù Ù³Ñ³ó³Í ×³Ý³ã»Éáõ í»ñ³µ»ñÛ³É</t>
  </si>
  <si>
    <t>8.5</t>
  </si>
  <si>
    <t>ø³Õ³ù³óÇ³Ï³Ý Ï³óáõÃÛ³Ý ³Ïï»ñÇ ·ñ³éáõÙÝ»ñÇ ³Ý×ßïáõÃÛáõÝÝ»ñÁ å³ñ½»Éáõ í»ñ³µ»ñÛ³É</t>
  </si>
  <si>
    <t>8.6</t>
  </si>
  <si>
    <t>¶áõÛùÁ ïÇñ³½áõñÏ ×³Ý³ã»Éáõ í»ñ³µ»ñÛ³É</t>
  </si>
  <si>
    <t>8.6.1</t>
  </si>
  <si>
    <t>²Û¹ ÃíáõÙª ³Ýß³ñÅ ·áõÛùÁ</t>
  </si>
  <si>
    <t>8.6.2</t>
  </si>
  <si>
    <t>²Û¹ ÃíáõÙª ß³ñÅ³Ï³Ý ·áõÛùÁ</t>
  </si>
  <si>
    <t>8.7</t>
  </si>
  <si>
    <t>Æñ³í³µ³Ý³Ï³Ý Ýß³Ý³ÏáõÃÛáõÝ áõÝ»óáÕ ÷³ëï»ñÇ Ñ³ëï³ïÙ³Ý í»ñ³µ»ñÛ³É</t>
  </si>
  <si>
    <t>8.7.1</t>
  </si>
  <si>
    <t>²ÝÓ³Ýó ³½·³Ïó³Ï³Ý Ï³åÁ Ñ³ëï³ï»Éáõ í»ñ³µ»ñÛ³É</t>
  </si>
  <si>
    <t>8.7.2</t>
  </si>
  <si>
    <t>²ÝÓÇª áõñÇßÇ ËÝ³ÙùÇ ï³Ï ·ïÝí»Éáõ í»ñ³µ»ñÛ³É</t>
  </si>
  <si>
    <t>8.7.3</t>
  </si>
  <si>
    <t xml:space="preserve">ÌÝÝ¹Û³Ý, áñ¹»·ñÙ³Ý, ³ÙáõëÝáõÃÛ³Ý, ³å³Ñ³ñ½³ÝÇ ¨ Ù³Ñí³Ý ·ñ³ÝóÙ³Ý í»ñ³µ»ñÛ³É </t>
  </si>
  <si>
    <t>8.7.4</t>
  </si>
  <si>
    <t>²ÝÓÇª áñáß³ÏÇ Å³Ù³Ý³ÏáõÙ ¨ áñáß³ÏÇ Ñ³Ý·³Ù³ÝùÝ»ñáõÙ Ù³Ñí³Ý í»ñ³µ»ñÛ³É</t>
  </si>
  <si>
    <t>8.7.5</t>
  </si>
  <si>
    <t>Ä³é³Ý·áõÃÛáõÝÝ ÁÝ¹áõÝ»Éáõ ¨ Å³é³Ý·áõÃÛ³Ý µ³óÙ³Ý í³ÛñÇ í»ñ³µ»ñÛ³É</t>
  </si>
  <si>
    <t>8.7.6</t>
  </si>
  <si>
    <t>¸Åµ³Ëï å³ï³Ñ³ñÇ í»ñ³µ»ñÛ³É</t>
  </si>
  <si>
    <t>8.7.7</t>
  </si>
  <si>
    <t>Æñ³íáõÝù ë³ÑÙ³ÝáÕ ÷³ëï³ÃÕÃ»ñÇ å³ïÏ³Ý»ÉáõÃÛ³Ý í»ñ³µ»ñÛ³É</t>
  </si>
  <si>
    <t>8.7.8</t>
  </si>
  <si>
    <t>ê»÷³Ï³ÝáõÃÛ³Ý Çñ³íáõÝùáí ·áõÛùÇ ïÇñ³å»ïÙ³Ý í»ñ³µ»ñÛ³É</t>
  </si>
  <si>
    <t>8.7.9</t>
  </si>
  <si>
    <t>²ÝÑ³ÕÃ³Ñ³ñ»ÉÇ áõÅÇ ³éÏ³ÛáõÃÛ³Ý í»ñ³µ»ñÛ³É</t>
  </si>
  <si>
    <t>8.7.10</t>
  </si>
  <si>
    <t>³í»É³óí»É ¿</t>
  </si>
  <si>
    <t>úñ»Ýùáí Ý³Ë³ï»ëí³Í ³ÛÉ Çñ³í³µ³Ý³Ï³Ý ÷³ëï»ñÇ í»ñ³µ»ñÛ³É</t>
  </si>
  <si>
    <t>8.8</t>
  </si>
  <si>
    <t xml:space="preserve">Àëï Ý»ñÏ³Û³óÝáÕÇ ¨ ûñ¹»ñ³ÛÇÝ Ïáñóñ³Í ³ñÅ»ÃÕÃ»ñáí Ñ³í³ëïí³Í Çñ³íáõÝùÝ»ñÁ í»ñ³Ï³Ý·Ý»Éáõ í»ñ³µ»ñÛ³É </t>
  </si>
  <si>
    <t>8.9</t>
  </si>
  <si>
    <t>Ð³ñÏ³¹Çñ Ï³ï³ñáÕÇ ¹ÇÙáõÙáí ÏáÕÙ»ñÇ Ñ³ßïáõÃÛ³Ý Ñ³Ù³Ó³ÛÝáõÃÛ³Ý ÑÇÙ³Ý íñ³ ¹³ï³ñ³ÝÇª ·áñÍÝ Áëï ¿áõÃÛ³Ý ÉáõÍáÕ ¹³ï³Ï³Ý ³ÏïÇ í»ñ³Ý³ÛÙ³Ý í»ñ³µ»ñÛ³É</t>
  </si>
  <si>
    <t>8.10</t>
  </si>
  <si>
    <t>9.</t>
  </si>
  <si>
    <t>Ð³ïáõÏ Ñ³Ûó³ÛÇÝ í³ñáõÛÃÇ ·áñÍ»ñ</t>
  </si>
  <si>
    <t>9.1</t>
  </si>
  <si>
    <t>ø³Õ³ù³óáõ ÏÛ³ÝùÇÝ Ï³Ù ³éáÕçáõÃÛ³ÝÝ ëå³éÝ³óáÕ íï³Ý·Ç í»ñ³µ»ñÛ³É</t>
  </si>
  <si>
    <t>9.2</t>
  </si>
  <si>
    <t>ÐÐ Î»ÝïñáÝ³Ï³Ý µ³ÝÏÇ ¨ ³Ýí×³ñáõÝ³Ï µ³ÝÏÇ Ï³Ù í³ñÏ³ÛÇÝ Ï³½Ù³Ï»ñåáõÃÛ³Ý Å³Ù³Ý³Ï³íáñ ³¹ÙÇÝÇëïñ³óÇ³ÛÇ áñáßáõÙÝ»ñÇ µáÕáù³ñÏÙ³Ý í»ñ³µ»ñÛ³É</t>
  </si>
  <si>
    <t>9.3</t>
  </si>
  <si>
    <t>10.</t>
  </si>
  <si>
    <t>Ð³ñÏ³¹Çñ Ï³ï³ñÙ³Ý ÁÝÃ³óùáõÙ Í³·³Í í»×»ñ</t>
  </si>
  <si>
    <t>10.1</t>
  </si>
  <si>
    <t>¸³ï³Ï³Ý ³ÏïÇ Ï³ï³ñáõÙÁ Ñ»ï³Ó·»Éáõ Ï³Ù ï³ñ³Å³ÙÏ»ï»Éáõ í»ñ³µ»ñÛ³É</t>
  </si>
  <si>
    <t>10.2</t>
  </si>
  <si>
    <t>¸³ï³Ï³Ý ³ÏïÇ Ï³ï³ñÙ³Ý »Õ³Ý³ÏÇ, Ï³ñ·Ç ÷á÷áËÙ³Ý í»ñ³µ»ñÛ³É</t>
  </si>
  <si>
    <t>10.3</t>
  </si>
  <si>
    <t>Î³ï³ñáÕ³Ï³Ý Ã»ñÃÁ Ï³ï³ñÙ³Ý Ý»ñÏ³Û³óÝ»Éáõ µ³ó ÃáÕÝí³Í Å³ÙÏ»ïÁ í»ñ³Ï³Ý·Ý»Éáõ í»ñ³µ»ñÛ³É</t>
  </si>
  <si>
    <t>10.4</t>
  </si>
  <si>
    <t>ì×éÇ ßñç³¹³ñÓ Ï³ï³ñ»Éáõ í»ñ³µ»ñÛ³É</t>
  </si>
  <si>
    <t>10.5</t>
  </si>
  <si>
    <t>Î³ï³ñáÕ³Ï³Ý Ã»ñÃÁ å³ñ½³µ³Ý»Éáõ í»ñ³µ»ñÛ³É</t>
  </si>
  <si>
    <t>10.6</t>
  </si>
  <si>
    <t>11.</t>
  </si>
  <si>
    <t>ä³ñï³íáñ³Ï³Ý Çñ³í³Ñ³ñ³µ»ñáõÃÛáõÝÝ»ñ</t>
  </si>
  <si>
    <t>11.1</t>
  </si>
  <si>
    <t>¶áõÙ³ñÇ å³Ñ³ÝçÇ Ù³ëÇÝ</t>
  </si>
  <si>
    <t>11.2</t>
  </si>
  <si>
    <t>ä³ñï³íáñáõÃÛáõÝÁ µÝ»Õ»Ýáí Ï³ï³ñ»Éáõ å³Ñ³ÝçÇ Ù³ëÇÝ</t>
  </si>
  <si>
    <t>11.3</t>
  </si>
  <si>
    <t>ìÝ³ëÁ ¨ µ³ó ÃáÕÝí³Í û·áõïÁ Ñ³ïáõó»Éáõ å³Ñ³ÝçÇ Ù³ëÇÝ</t>
  </si>
  <si>
    <t>11.4</t>
  </si>
  <si>
    <t>ø³Õ³ù³óáõ ÏÛ³ÝùÇÝ Ï³Ù ³éáÕçáõÃÛ³ÝÁ å³ï×³éí³Í íÝ³ëÇ Ñ³ïáõóÙ³Ý í»ñ³µ»ñÛ³É</t>
  </si>
  <si>
    <t>11.5</t>
  </si>
  <si>
    <t>²åñ³ÝùÝ»ñÇ, ³ßË³ï³ÝùÝ»ñÇ Ï³Ù Í³é³ÛáõÃÛáõÝÝ»ñÇ Ã»ñáõÃÛáõÝÝ»ñÇ Ñ»ï¨³Ýùáí å³ï×³éí³Í íÝ³ëÝ»ñÇ Ñ³ïáõóÙ³Ý í»ñ³µ»ñÛ³É</t>
  </si>
  <si>
    <t>11.6</t>
  </si>
  <si>
    <t>²ÝÑÇÙÝ Ñ³ñëï³óÙ³Ý Ñ»ï¨³Ýùáí Í³·³Í å³ñï³íáñáõÃÛáõÝÝ»ñ</t>
  </si>
  <si>
    <t>11.7</t>
  </si>
  <si>
    <t>ØÇ³ÏáÕÙ³ÝÇ ·áñÍáÕáõÛÃáõÝÝ»ñÇó Í³·áÕ å³ñï³íáñáõÃÛáõÝÝ»ñ</t>
  </si>
  <si>
    <t>11.8</t>
  </si>
  <si>
    <t>12.</t>
  </si>
  <si>
    <t>²ÝÓÝ³Ï³Ý áã ·áõÛù³ÛÇÝ Çñ³íáõÝùÝ»ñ</t>
  </si>
  <si>
    <t>12.1</t>
  </si>
  <si>
    <t>ä³ïíÇ ¨ ³ñÅ³Ý³å³ïíáõÃÛ³Ý Çñ³íáõÝùÇ í»ñ³µ»ñÛ³É</t>
  </si>
  <si>
    <t>12.2</t>
  </si>
  <si>
    <t>¶áñÍ³ñ³ñ Ñ³Ùµ³íÇ í»ñ³µ»ñÛ³É</t>
  </si>
  <si>
    <t>12.3</t>
  </si>
  <si>
    <t>13.</t>
  </si>
  <si>
    <t>14.</t>
  </si>
  <si>
    <t>/2011թ տարվա/ Արարատի և Վայոց ձորի մարզերի ընդհանուր իրավասության դատարան</t>
  </si>
  <si>
    <t>¶áñÍ³ñùÝ ³Ýí³í»ñ ×³Ý³ã»Éáõ í»ñ³µ»ñÛ³É</t>
  </si>
  <si>
    <t>²Û¹ ÃíáõÙª íÇ×³Ñ³ñáõÛó ·áñÍ³ñùÝ»ñ</t>
  </si>
  <si>
    <t>²Û¹ ÃíáõÙª ³éáãÇÝã ·áñÍ³ñùÝ»ñ</t>
  </si>
  <si>
    <t xml:space="preserve">
</t>
  </si>
  <si>
    <t xml:space="preserve"> </t>
  </si>
  <si>
    <t xml:space="preserve"> 11,</t>
  </si>
  <si>
    <t>ºðºì²Ü ø²Ô²øÆ ²ì²Ü ºì Üàð Üàðø ì²ðâ²Î²Ü Þðæ²ÜÜºðÆ ÀÜ¸Ð²Üàôð Æð²ì²êàôÂÚ²Ü ¸²î²ð²ÜÆ 
2011Ã. î²ðºÎ²Ü ø²Ô²ø²òÆ²Î²Ü ¶àðÌºðÆ øÜÜàôÂÚ²Ü ìºð²´ºðÚ²È</t>
  </si>
  <si>
    <t xml:space="preserve">Ì³ÝáÃáõÃÛáõÝ: ´áÉáñ ³ÛÝ ïáÕ»ñÁ, áñï»Õ ·ñí³Í ¿ áõÅÁ Ïáñóñ»É ¿ Éñ³óÝ»É å»ïù ã¿, ù³ÝÇ áñ 2010 Ãí³Ï³ÝÇó ³Û¹  íÇ×³Ï³·ñ³Ï³Ý ïáÕ»ñÁ ³ÛÉ¨ë ã»Ý ·áñÍ»Éáõ, ¹ñ³Ýù ³ÝÑñ³Å»ßï »Ý ÙÇ³ÛÝ ¹³ï³Ï³Ý Ñ³Ù³Ï³ñ·áõÙ áñáÝáõÙÝ»ñ Ï³ï³ñ»Éáõ Ñ³Ù³ñ: </t>
  </si>
  <si>
    <t xml:space="preserve">2/-3 գործ միացվել է </t>
  </si>
  <si>
    <t xml:space="preserve">3/-3 գործ միացվել է </t>
  </si>
  <si>
    <t xml:space="preserve">4/-1 գործ միացվել է </t>
  </si>
  <si>
    <t xml:space="preserve"> 2011Թ ՏԱՐԵԿԱՆ  Ð²ÞìºîìàôÂÚàôÜ</t>
  </si>
  <si>
    <t>ԵՐԵՎԱՆԻ ՇԵՆԳԱՎԻԹ ՎԱՐԱՉԱԿԱՆ ՇՐՏՋԱՆԻ ԸՆԴՀԱՆՈՒՐ ԻՐԱՎԱՍՈՒԹՅԱՆ ԴԱՏԱՐԱՆԻ ø²Ô²ø²òÆ²Î²Ü ¶àðÌºðÆ øÜÜàôÂÚ²Ü ìºð²´ºðÚ²È</t>
  </si>
  <si>
    <t>ԼՈՌՈՒ ՄԱՐԶԻ ԸՆԴՀԱՆՈՒՐ ԻՐԱՎԱՍՈՒԹՅԱՆ ԴԱՏԱՐԱՆ</t>
  </si>
  <si>
    <t>2011 թվականի տարեկան  ø²Ô²ø²òÆ²Î²Ü ¶àðÌºðÆ øÜÜàôÂÚ²Ü ìºð²´ºðÚ²È</t>
  </si>
  <si>
    <t xml:space="preserve">   Հավելված  2
                                                                        Հայաստանի Հանրապետության
      Դատարանների նախագահների խորհրդի
                                                                       2007թ. դեկտեմբերի 21-ի թիվ 23Լ որոշման
</t>
  </si>
  <si>
    <t>ՍՅՈՒՆԻՔԻ ՄԱՐԶԻ ԸՆԴՀԱՆՈՒՐ ԻՐԱՎԱՍՈՒԹՅԱՆ ԴԱՏԱՐԱՆ                                                                                    Ð²ÞìºîìàôÂÚàôÜ</t>
  </si>
  <si>
    <t>ՀԱՇՎԵՏՎՈՒԹՅՈՒՆ  ø²Ô²ø²òÆ²Î²Ü ¶àðÌºðÆ øÜÜàôÂÚ²Ü ìºð²´ºðÚ²È</t>
  </si>
  <si>
    <t>2011Ã.տարվա  Ñ³Ù³ñ</t>
  </si>
  <si>
    <t>1.1</t>
  </si>
  <si>
    <t>1.2</t>
  </si>
  <si>
    <t>2011Ã.  Էրեբունի դատարանի տարեական քաղաքացիական գործերով(ï³ñí³) Ñ³Ù³ñ</t>
  </si>
  <si>
    <t>êïáõ·Çã Ñ³í³ë³ñáõÙÝ»ñª 2=3+4+5,  1+3=15+16+21, 6=7+8+9+10,  10=11+12+13,   15=6+14,                    21Ñ³í³ë³ñ ¿  1+3-15-16</t>
  </si>
  <si>
    <r>
      <t xml:space="preserve">Ð²ÞìºîìàôÂÚàôÜ ¶ºÔ²ðøàôÜÆøÆ Ø²ð¼Æ ÀÜ¸Ð²Üàôð Æð²ì²êàôÂÚ²Ü ²è²æÆÜ ²îÚ²ÜÆ ¸²î²ð²ÜÆ </t>
    </r>
    <r>
      <rPr>
        <b/>
        <u/>
        <sz val="14"/>
        <rFont val="Arial LatArm"/>
        <family val="2"/>
      </rPr>
      <t>2011Â, ՏԱՐՎԱ</t>
    </r>
  </si>
  <si>
    <t xml:space="preserve"> ԱՐՄԱՎԻՐԻ ՄԱՐԶԻ ԸՆԴՀԱՆՈՒՐ ԻՐԱՎԱՍՈՒԹՅԱՆ ԴԱՏԱՐԱՆ 2011թ. տարի</t>
  </si>
  <si>
    <t xml:space="preserve">   </t>
  </si>
  <si>
    <t xml:space="preserve">1/-5 -գործ միացվել է </t>
  </si>
  <si>
    <r>
      <t xml:space="preserve">Ì³ÝáÃáõÃÛáõÝ: </t>
    </r>
    <r>
      <rPr>
        <sz val="14"/>
        <color rgb="FFFF0000"/>
        <rFont val="Times Armenian"/>
        <family val="1"/>
      </rPr>
      <t>1.1.1 íÇ×. ïáÕÇ Ù»Ï ·áñÍ ÙÇ³ó»É ¿ 1.2 íÇ× ïáÕÇÝ</t>
    </r>
    <r>
      <rPr>
        <sz val="14"/>
        <rFont val="Times Armenian"/>
        <family val="1"/>
      </rPr>
      <t xml:space="preserve">: 1.5 íÇ×. ïáÕÇ Ù»Ï ·áñÍ ÙÇ³ó»É ¿ 3.7 íÇ× ïáÕÇÝ: </t>
    </r>
    <r>
      <rPr>
        <sz val="14"/>
        <color rgb="FFFF0000"/>
        <rFont val="Times Armenian"/>
        <family val="1"/>
      </rPr>
      <t>1.8 íÇ×. ïáÕÇ 4 ·áñÍ ÙÇ³óվ»É ¿` դառնալով 2 գործ: 1.9 íÇ×. ïáÕÇ 2 ·áñÍ ÙÇ³ó»É ¿</t>
    </r>
    <r>
      <rPr>
        <sz val="14"/>
        <rFont val="Times Armenian"/>
        <family val="1"/>
      </rPr>
      <t>:  3.1 íÇ× ïáÕի ïáÕÇ Ù»Ï ·áñÍ ÙÇ³ó»É ¿ 3.7 íÇ× ïáÕÇÝ: 3.7 íÇ×. ïáÕÇ 2 ·áñÍ ÙÇ³óվ»É ¿: 4.1 íÇ×. ïáÕÇ 2 ·áñÍ ÙÇ³óվ»É ¿: 4.9 íÇ×. ïáÕÇ Ù»Ï ·áñÍ ÙÇ³ó»É ¿ 4,1 íÇ× ïáÕÇÝ: 4.10 íÇ×. ïáÕÇ Ù»Ï ·áñÍ ÙÇ³ó»É ¿ 4.2 íÇ× ïáÕÇÝ: 11.1 íÇ×. ïáÕÇ 2 ·áñÍ ÙÇ³óí»É ¿: 8.7.1 íÇ×. ïáÕÇ Ù»Ï ·áñÍ ÙÇ³ó»É ¿ 3.7 íÇ× ïáÕÇÝ: 4.4 íÇ× ïáÕÇ 1 ·áñÍ ÙÇ³óí»É ¿ 4.13 íÇ×. ïáÕÇÝ: ²ÛëÇÝùÝ  2-ñ¹ µ³ÝÓ¨áõÙ 13 ·áñÍÇ ï³ñµ»ñáõÃÛáõÝ Ï³</t>
    </r>
  </si>
  <si>
    <t xml:space="preserve">3/-2 -գործ միացվել է </t>
  </si>
  <si>
    <t xml:space="preserve">4/-4 -գործ միացվել է </t>
  </si>
  <si>
    <t xml:space="preserve">8/-1 -գործ միացվել է </t>
  </si>
  <si>
    <t xml:space="preserve">11/-1 -գործ միացվել է </t>
  </si>
  <si>
    <t xml:space="preserve">ՏԱՎՈՒՇԻ ՄԱՐԶԻ ԸՆԴՀԱՆՈՒՐ ԻՐԱՎԱՍՈՒԹՅԱՆ ԴԱՏԱՐԱՆ ø²Ô²ø²òÆ²Î²Ü ¶àðÌºðÆ øÜÜàôÂÚ²Ü ìºð²´ºðÚ²È            2011թ. Տարեկան  </t>
  </si>
  <si>
    <t>Ð²ìºÈì²Ì N2                                                                                                    Ð²êî²îì²Ì ¾ ¸²î²ð²ÜÜºðÆ Ü²Ê²¶²ÐÜºðÆ ÊàðÐð¸Æ 2007Â. ¸ºÎîØ´ºð §    ¦   N  §  ¦ àðàÞØ²Ø´</t>
  </si>
  <si>
    <t xml:space="preserve">êïáõ·Çã Ñ³í³ë³ñáõÙÝ»ñª 2=3+4+5, 1+3=15+16+21,   6=7+8+9+10,  10=11+12+13,  15=6+14   </t>
  </si>
  <si>
    <t xml:space="preserve"> êï³óí³Í Ñ³Ûó»ñÇ, ¹ÇÙáõÙÝ»ñÇ (·áñÍ»ñ) ù³Ý³ÏÁ</t>
  </si>
  <si>
    <t>²Û¹ ÃíáõÙª Ñ³ÛóÇó, ¹ÇÙáõÙÇó Ññ³Å³ñí»Éáõ ÑÇÙùáí</t>
  </si>
  <si>
    <t>1</t>
  </si>
  <si>
    <t>áõÅÁ Ïáñóñ»É ¿</t>
  </si>
  <si>
    <t>²Û¹ ÃíáõÙ` ÇÝùÝ³Ï³Ù Ï³éáõÛóÇ ÝÏ³ïÙ³Ùµ</t>
  </si>
  <si>
    <t>1.3.2.</t>
  </si>
  <si>
    <t>¶áñÍ³ñùÝ»ñÇ ³Ýí³í»ñáõÃÛ³Ý Ñ»ï Ï³åí³Í í»×»ñ</t>
  </si>
  <si>
    <t>²Û¹ ÃíáõÙ`գáñÍ³ñùÁ íÇ×³Ñ³ñáõÛó ×³Ý³ã»Éáõ í»ñ³µ»ñÛ³É</t>
  </si>
  <si>
    <t>²Û¹ ÃíáõÙ` ·áñÍ³ñùÇ ³éáãÝãáõÃÛ³Ý Ñ»ï¨³ÝùÝ»ñ ÏÇñ³é»Éáõ í»ñ³µ»ñÛ³É</t>
  </si>
  <si>
    <t>Àëï ûñ»ÝùÇ Å³é³Ý·áõÃÛ³Ý Çñ³íáõÝùÇ íÏ³Û³Ï³ÝÝ  ³Ýí³í»ñ ×³Ý³ã»Éáõ í»ñ³µ»ñÛ³É</t>
  </si>
  <si>
    <t xml:space="preserve">²ç³÷ÝÛ³Ï ¨ ¸³íÃ³ß»Ý í³ñã³Ï³Ý ßñç³ÝÝ»ñÇ ÁÝ¹Ñ³Ýáõñ Çñ³í³ëáõÃÛ³Ý ¹³ï³ñ³Ý     2011Ã. ï³ñ»Ï³Ý </t>
  </si>
  <si>
    <t>2011Ã. (ï³ñí³) Ñ³Ù³ñ</t>
  </si>
  <si>
    <t xml:space="preserve">1-/5 գործ միացվել է </t>
  </si>
  <si>
    <t xml:space="preserve">3-/1 գործ միացվել է </t>
  </si>
  <si>
    <t xml:space="preserve">4-/2 գործ միացվել է </t>
  </si>
  <si>
    <t xml:space="preserve">8-/1 գործ միացվել է </t>
  </si>
  <si>
    <t>ø²Ô²ø²òÆ²Î²Ü ¶àðÌºðÆ øÜÜàôÂÚ²Ü ìºð²´ºðÚ²È     2011Թ. ՏԱՐՎԱ ՎԵՐԱԲԵՐՅԱԼ</t>
  </si>
  <si>
    <t xml:space="preserve">  </t>
  </si>
  <si>
    <t xml:space="preserve">32 գործ միացվել է </t>
  </si>
  <si>
    <t xml:space="preserve">1/-3 գործ միացվել  </t>
  </si>
  <si>
    <t xml:space="preserve">է </t>
  </si>
  <si>
    <t>Ð²ÞìºîìàôÂÚàôÜ   2011թ.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</si>
</sst>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4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b/>
      <i/>
      <sz val="10"/>
      <name val="Times Armenian"/>
      <family val="1"/>
    </font>
    <font>
      <b/>
      <sz val="10"/>
      <name val="Times Armenian"/>
      <family val="1"/>
    </font>
    <font>
      <sz val="14"/>
      <name val="Arial LatArm"/>
      <family val="2"/>
    </font>
    <font>
      <sz val="12"/>
      <name val="Arial LatArm"/>
      <family val="2"/>
    </font>
    <font>
      <sz val="10"/>
      <name val="Arial LatArm"/>
      <family val="2"/>
    </font>
    <font>
      <b/>
      <i/>
      <sz val="10"/>
      <name val="Arial LatArm"/>
      <family val="2"/>
    </font>
    <font>
      <b/>
      <i/>
      <sz val="11"/>
      <name val="Arial LatArm"/>
      <family val="2"/>
    </font>
    <font>
      <b/>
      <sz val="10"/>
      <name val="Arial LatArm"/>
      <family val="2"/>
    </font>
    <font>
      <b/>
      <sz val="11"/>
      <name val="Arial LatArm"/>
      <family val="2"/>
    </font>
    <font>
      <sz val="11"/>
      <name val="Arial LatArm"/>
      <family val="2"/>
    </font>
    <font>
      <b/>
      <sz val="12"/>
      <name val="Arial LatArm"/>
      <family val="2"/>
    </font>
    <font>
      <b/>
      <sz val="11"/>
      <name val="Calibri"/>
      <family val="2"/>
      <charset val="204"/>
      <scheme val="minor"/>
    </font>
    <font>
      <sz val="14"/>
      <name val="Times Armenian"/>
      <family val="1"/>
    </font>
    <font>
      <b/>
      <sz val="10"/>
      <color indexed="8"/>
      <name val="Arial LatArm"/>
      <family val="2"/>
    </font>
    <font>
      <b/>
      <i/>
      <sz val="18"/>
      <name val="Arial LatArm"/>
      <family val="2"/>
    </font>
    <font>
      <b/>
      <sz val="18"/>
      <color theme="1"/>
      <name val="Calibri"/>
      <family val="2"/>
      <charset val="204"/>
      <scheme val="minor"/>
    </font>
    <font>
      <b/>
      <sz val="14"/>
      <name val="Arial LatArm"/>
      <family val="2"/>
    </font>
    <font>
      <b/>
      <sz val="12"/>
      <color theme="1"/>
      <name val="Arial LatArm"/>
      <family val="2"/>
    </font>
    <font>
      <b/>
      <sz val="10"/>
      <color theme="1"/>
      <name val="Arial LatArm"/>
      <family val="2"/>
    </font>
    <font>
      <b/>
      <sz val="11"/>
      <color theme="1"/>
      <name val="Arial LatArm"/>
      <family val="2"/>
    </font>
    <font>
      <b/>
      <sz val="10"/>
      <color theme="1"/>
      <name val="Times Armenian"/>
      <family val="1"/>
    </font>
    <font>
      <b/>
      <sz val="10"/>
      <color indexed="10"/>
      <name val="Times Armenian"/>
      <family val="1"/>
    </font>
    <font>
      <b/>
      <i/>
      <sz val="10"/>
      <color rgb="FFFF0000"/>
      <name val="Arial LatArm"/>
      <family val="2"/>
    </font>
    <font>
      <b/>
      <i/>
      <sz val="10"/>
      <color theme="1"/>
      <name val="Arial LatArm"/>
      <family val="2"/>
    </font>
    <font>
      <b/>
      <sz val="12"/>
      <color theme="1"/>
      <name val="Calibri"/>
      <family val="2"/>
      <charset val="204"/>
      <scheme val="minor"/>
    </font>
    <font>
      <b/>
      <i/>
      <sz val="8"/>
      <name val="Arial LatArm"/>
      <family val="2"/>
    </font>
    <font>
      <b/>
      <sz val="8"/>
      <name val="Arial LatArm"/>
      <family val="2"/>
    </font>
    <font>
      <b/>
      <sz val="8"/>
      <name val="Times Armenian"/>
      <family val="1"/>
    </font>
    <font>
      <b/>
      <u/>
      <sz val="14"/>
      <name val="Arial LatArm"/>
      <family val="2"/>
    </font>
    <font>
      <sz val="14"/>
      <color rgb="FFFF0000"/>
      <name val="Times Armenian"/>
      <family val="1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9"/>
      <name val="Times Armenian"/>
      <family val="1"/>
    </font>
    <font>
      <b/>
      <i/>
      <sz val="9"/>
      <name val="Times Armenian"/>
      <family val="1"/>
    </font>
    <font>
      <b/>
      <sz val="9"/>
      <name val="Arial LatArm"/>
      <family val="2"/>
    </font>
    <font>
      <b/>
      <sz val="12"/>
      <name val="Times Armenian"/>
      <family val="1"/>
    </font>
    <font>
      <b/>
      <sz val="9"/>
      <color indexed="10"/>
      <name val="Times Armeni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6" fillId="0" borderId="0"/>
  </cellStyleXfs>
  <cellXfs count="1089">
    <xf numFmtId="0" fontId="0" fillId="0" borderId="0" xfId="0"/>
    <xf numFmtId="49" fontId="3" fillId="3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8" fillId="3" borderId="1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49" fontId="8" fillId="3" borderId="2" xfId="1" applyNumberFormat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8" fillId="4" borderId="1" xfId="1" applyNumberFormat="1" applyFont="1" applyFill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center" vertical="center"/>
    </xf>
    <xf numFmtId="49" fontId="8" fillId="4" borderId="2" xfId="1" applyNumberFormat="1" applyFont="1" applyFill="1" applyBorder="1" applyAlignment="1">
      <alignment horizontal="center" vertical="center" wrapText="1"/>
    </xf>
    <xf numFmtId="49" fontId="3" fillId="5" borderId="1" xfId="1" applyNumberFormat="1" applyFont="1" applyFill="1" applyBorder="1" applyAlignment="1">
      <alignment horizontal="center" vertical="center"/>
    </xf>
    <xf numFmtId="0" fontId="3" fillId="5" borderId="0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9" fillId="6" borderId="1" xfId="1" applyFont="1" applyFill="1" applyBorder="1" applyAlignment="1">
      <alignment horizontal="center" vertical="center"/>
    </xf>
    <xf numFmtId="49" fontId="9" fillId="7" borderId="1" xfId="1" applyNumberFormat="1" applyFont="1" applyFill="1" applyBorder="1" applyAlignment="1">
      <alignment horizontal="center" vertical="center"/>
    </xf>
    <xf numFmtId="49" fontId="9" fillId="7" borderId="1" xfId="1" applyNumberFormat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/>
    </xf>
    <xf numFmtId="0" fontId="0" fillId="7" borderId="0" xfId="0" applyFill="1"/>
    <xf numFmtId="49" fontId="8" fillId="7" borderId="1" xfId="1" applyNumberFormat="1" applyFont="1" applyFill="1" applyBorder="1" applyAlignment="1">
      <alignment horizontal="center" vertical="center"/>
    </xf>
    <xf numFmtId="49" fontId="8" fillId="7" borderId="1" xfId="1" applyNumberFormat="1" applyFont="1" applyFill="1" applyBorder="1" applyAlignment="1">
      <alignment horizontal="center" vertical="center" wrapText="1"/>
    </xf>
    <xf numFmtId="49" fontId="9" fillId="7" borderId="2" xfId="1" applyNumberFormat="1" applyFont="1" applyFill="1" applyBorder="1" applyAlignment="1">
      <alignment horizontal="center" vertical="center" wrapText="1"/>
    </xf>
    <xf numFmtId="49" fontId="11" fillId="7" borderId="1" xfId="1" applyNumberFormat="1" applyFont="1" applyFill="1" applyBorder="1" applyAlignment="1">
      <alignment horizontal="center" vertical="center"/>
    </xf>
    <xf numFmtId="49" fontId="11" fillId="7" borderId="2" xfId="1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" fillId="0" borderId="0" xfId="0" applyFont="1"/>
    <xf numFmtId="0" fontId="11" fillId="7" borderId="1" xfId="1" applyFont="1" applyFill="1" applyBorder="1" applyAlignment="1">
      <alignment horizontal="center" vertical="center" wrapText="1"/>
    </xf>
    <xf numFmtId="0" fontId="15" fillId="0" borderId="0" xfId="0" applyFont="1"/>
    <xf numFmtId="0" fontId="11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15" fillId="6" borderId="0" xfId="0" applyFont="1" applyFill="1"/>
    <xf numFmtId="0" fontId="1" fillId="6" borderId="0" xfId="0" applyFont="1" applyFill="1"/>
    <xf numFmtId="0" fontId="1" fillId="8" borderId="0" xfId="0" applyFont="1" applyFill="1"/>
    <xf numFmtId="0" fontId="15" fillId="8" borderId="0" xfId="0" applyFont="1" applyFill="1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0" fillId="9" borderId="0" xfId="0" applyFill="1"/>
    <xf numFmtId="49" fontId="8" fillId="9" borderId="1" xfId="0" applyNumberFormat="1" applyFont="1" applyFill="1" applyBorder="1" applyAlignment="1">
      <alignment horizontal="center" vertical="center"/>
    </xf>
    <xf numFmtId="49" fontId="11" fillId="9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11" fillId="9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49" fontId="10" fillId="9" borderId="1" xfId="0" applyNumberFormat="1" applyFont="1" applyFill="1" applyBorder="1" applyAlignment="1">
      <alignment horizontal="center" vertical="center"/>
    </xf>
    <xf numFmtId="49" fontId="10" fillId="9" borderId="2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3" fillId="7" borderId="0" xfId="0" applyFont="1" applyFill="1"/>
    <xf numFmtId="0" fontId="4" fillId="7" borderId="1" xfId="0" applyFont="1" applyFill="1" applyBorder="1" applyAlignment="1">
      <alignment horizontal="center" vertical="center"/>
    </xf>
    <xf numFmtId="49" fontId="9" fillId="9" borderId="1" xfId="0" applyNumberFormat="1" applyFont="1" applyFill="1" applyBorder="1" applyAlignment="1">
      <alignment horizontal="center" vertical="center" wrapText="1"/>
    </xf>
    <xf numFmtId="49" fontId="8" fillId="9" borderId="1" xfId="0" applyNumberFormat="1" applyFont="1" applyFill="1" applyBorder="1" applyAlignment="1">
      <alignment horizontal="center" vertical="center" wrapText="1"/>
    </xf>
    <xf numFmtId="49" fontId="9" fillId="9" borderId="2" xfId="0" applyNumberFormat="1" applyFont="1" applyFill="1" applyBorder="1" applyAlignment="1">
      <alignment horizontal="center" vertical="center" wrapText="1"/>
    </xf>
    <xf numFmtId="49" fontId="11" fillId="9" borderId="2" xfId="0" applyNumberFormat="1" applyFont="1" applyFill="1" applyBorder="1" applyAlignment="1">
      <alignment horizontal="center" vertical="center" wrapText="1"/>
    </xf>
    <xf numFmtId="49" fontId="12" fillId="9" borderId="1" xfId="0" applyNumberFormat="1" applyFont="1" applyFill="1" applyBorder="1" applyAlignment="1">
      <alignment horizontal="center" vertical="center"/>
    </xf>
    <xf numFmtId="49" fontId="12" fillId="9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" fontId="3" fillId="0" borderId="0" xfId="0" applyNumberFormat="1" applyFont="1" applyAlignment="1">
      <alignment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0" fillId="10" borderId="0" xfId="0" applyFill="1"/>
    <xf numFmtId="0" fontId="5" fillId="9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3" fillId="9" borderId="0" xfId="0" applyFont="1" applyFill="1"/>
    <xf numFmtId="0" fontId="4" fillId="9" borderId="1" xfId="0" applyFont="1" applyFill="1" applyBorder="1" applyAlignment="1">
      <alignment horizontal="center" vertical="center"/>
    </xf>
    <xf numFmtId="49" fontId="9" fillId="10" borderId="1" xfId="0" applyNumberFormat="1" applyFont="1" applyFill="1" applyBorder="1" applyAlignment="1">
      <alignment horizontal="center" vertical="center"/>
    </xf>
    <xf numFmtId="49" fontId="9" fillId="10" borderId="1" xfId="0" applyNumberFormat="1" applyFont="1" applyFill="1" applyBorder="1" applyAlignment="1">
      <alignment horizontal="center" vertical="center" wrapText="1"/>
    </xf>
    <xf numFmtId="49" fontId="11" fillId="10" borderId="1" xfId="0" applyNumberFormat="1" applyFont="1" applyFill="1" applyBorder="1" applyAlignment="1">
      <alignment horizontal="center" vertical="center"/>
    </xf>
    <xf numFmtId="49" fontId="11" fillId="10" borderId="1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5" fillId="0" borderId="0" xfId="0" applyFont="1"/>
    <xf numFmtId="0" fontId="9" fillId="8" borderId="1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5" fillId="8" borderId="0" xfId="0" applyFont="1" applyFill="1"/>
    <xf numFmtId="0" fontId="3" fillId="8" borderId="0" xfId="0" applyFont="1" applyFill="1"/>
    <xf numFmtId="0" fontId="0" fillId="8" borderId="0" xfId="0" applyFill="1"/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9" fontId="8" fillId="10" borderId="1" xfId="0" applyNumberFormat="1" applyFont="1" applyFill="1" applyBorder="1" applyAlignment="1">
      <alignment horizontal="center" vertical="center"/>
    </xf>
    <xf numFmtId="49" fontId="8" fillId="10" borderId="1" xfId="0" applyNumberFormat="1" applyFont="1" applyFill="1" applyBorder="1" applyAlignment="1">
      <alignment horizontal="center" vertical="center" wrapText="1"/>
    </xf>
    <xf numFmtId="49" fontId="9" fillId="10" borderId="2" xfId="0" applyNumberFormat="1" applyFont="1" applyFill="1" applyBorder="1" applyAlignment="1">
      <alignment horizontal="center" vertical="center" wrapText="1"/>
    </xf>
    <xf numFmtId="49" fontId="11" fillId="10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8" fillId="11" borderId="1" xfId="0" applyNumberFormat="1" applyFont="1" applyFill="1" applyBorder="1" applyAlignment="1">
      <alignment horizontal="center" vertical="center"/>
    </xf>
    <xf numFmtId="49" fontId="8" fillId="11" borderId="1" xfId="0" applyNumberFormat="1" applyFont="1" applyFill="1" applyBorder="1" applyAlignment="1">
      <alignment horizontal="center" vertical="center" wrapText="1"/>
    </xf>
    <xf numFmtId="49" fontId="8" fillId="11" borderId="1" xfId="0" applyNumberFormat="1" applyFont="1" applyFill="1" applyBorder="1" applyAlignment="1">
      <alignment horizontal="center" vertical="center"/>
    </xf>
    <xf numFmtId="49" fontId="3" fillId="12" borderId="1" xfId="0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49" fontId="8" fillId="11" borderId="2" xfId="0" applyNumberFormat="1" applyFont="1" applyFill="1" applyBorder="1" applyAlignment="1">
      <alignment horizontal="center" vertical="center" wrapText="1"/>
    </xf>
    <xf numFmtId="0" fontId="3" fillId="12" borderId="0" xfId="0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 wrapText="1"/>
    </xf>
    <xf numFmtId="0" fontId="0" fillId="13" borderId="0" xfId="0" applyFill="1"/>
    <xf numFmtId="49" fontId="9" fillId="7" borderId="1" xfId="0" applyNumberFormat="1" applyFont="1" applyFill="1" applyBorder="1" applyAlignment="1">
      <alignment horizontal="center" vertical="center"/>
    </xf>
    <xf numFmtId="49" fontId="9" fillId="7" borderId="1" xfId="0" applyNumberFormat="1" applyFont="1" applyFill="1" applyBorder="1" applyAlignment="1">
      <alignment horizontal="center" vertical="center" wrapText="1"/>
    </xf>
    <xf numFmtId="49" fontId="9" fillId="7" borderId="2" xfId="0" applyNumberFormat="1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/>
    </xf>
    <xf numFmtId="49" fontId="11" fillId="7" borderId="2" xfId="0" applyNumberFormat="1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0" fontId="5" fillId="13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1" fillId="13" borderId="0" xfId="0" applyFont="1" applyFill="1"/>
    <xf numFmtId="0" fontId="18" fillId="9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9" fillId="13" borderId="0" xfId="0" applyFont="1" applyFill="1"/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12" borderId="0" xfId="0" applyFill="1"/>
    <xf numFmtId="0" fontId="22" fillId="0" borderId="1" xfId="1" applyFont="1" applyFill="1" applyBorder="1" applyAlignment="1">
      <alignment horizontal="center" vertical="center"/>
    </xf>
    <xf numFmtId="0" fontId="22" fillId="12" borderId="1" xfId="1" applyFont="1" applyFill="1" applyBorder="1" applyAlignment="1">
      <alignment horizontal="center" vertical="center"/>
    </xf>
    <xf numFmtId="49" fontId="22" fillId="9" borderId="1" xfId="1" applyNumberFormat="1" applyFont="1" applyFill="1" applyBorder="1" applyAlignment="1">
      <alignment horizontal="center" vertical="center"/>
    </xf>
    <xf numFmtId="49" fontId="22" fillId="9" borderId="1" xfId="1" applyNumberFormat="1" applyFont="1" applyFill="1" applyBorder="1" applyAlignment="1">
      <alignment horizontal="center" vertical="center" wrapText="1"/>
    </xf>
    <xf numFmtId="0" fontId="22" fillId="9" borderId="1" xfId="1" applyFont="1" applyFill="1" applyBorder="1" applyAlignment="1">
      <alignment horizontal="center" vertical="center" wrapText="1"/>
    </xf>
    <xf numFmtId="0" fontId="22" fillId="0" borderId="1" xfId="1" applyNumberFormat="1" applyFont="1" applyFill="1" applyBorder="1" applyAlignment="1">
      <alignment horizontal="center" vertical="center"/>
    </xf>
    <xf numFmtId="0" fontId="22" fillId="0" borderId="1" xfId="1" applyNumberFormat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12" borderId="1" xfId="1" applyFont="1" applyFill="1" applyBorder="1" applyAlignment="1">
      <alignment horizontal="center" vertical="center" wrapText="1"/>
    </xf>
    <xf numFmtId="49" fontId="22" fillId="0" borderId="1" xfId="1" applyNumberFormat="1" applyFont="1" applyFill="1" applyBorder="1" applyAlignment="1">
      <alignment horizontal="center" vertical="center"/>
    </xf>
    <xf numFmtId="49" fontId="22" fillId="0" borderId="1" xfId="1" applyNumberFormat="1" applyFont="1" applyFill="1" applyBorder="1" applyAlignment="1">
      <alignment horizontal="center" vertical="center" wrapText="1"/>
    </xf>
    <xf numFmtId="164" fontId="22" fillId="0" borderId="1" xfId="1" applyNumberFormat="1" applyFont="1" applyFill="1" applyBorder="1" applyAlignment="1">
      <alignment horizontal="center" vertical="center"/>
    </xf>
    <xf numFmtId="49" fontId="22" fillId="11" borderId="1" xfId="1" applyNumberFormat="1" applyFont="1" applyFill="1" applyBorder="1" applyAlignment="1">
      <alignment horizontal="center" vertical="center" wrapText="1"/>
    </xf>
    <xf numFmtId="49" fontId="22" fillId="0" borderId="2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/>
    </xf>
    <xf numFmtId="49" fontId="22" fillId="11" borderId="2" xfId="1" applyNumberFormat="1" applyFont="1" applyFill="1" applyBorder="1" applyAlignment="1">
      <alignment horizontal="center" vertical="center" wrapText="1"/>
    </xf>
    <xf numFmtId="49" fontId="22" fillId="9" borderId="2" xfId="1" applyNumberFormat="1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center" vertical="center"/>
    </xf>
    <xf numFmtId="0" fontId="1" fillId="12" borderId="0" xfId="0" applyFont="1" applyFill="1"/>
    <xf numFmtId="0" fontId="22" fillId="8" borderId="1" xfId="1" applyFont="1" applyFill="1" applyBorder="1" applyAlignment="1">
      <alignment horizontal="center" vertical="center"/>
    </xf>
    <xf numFmtId="0" fontId="22" fillId="8" borderId="1" xfId="1" applyFont="1" applyFill="1" applyBorder="1" applyAlignment="1">
      <alignment horizontal="center" vertical="center" wrapText="1"/>
    </xf>
    <xf numFmtId="49" fontId="22" fillId="12" borderId="1" xfId="1" applyNumberFormat="1" applyFont="1" applyFill="1" applyBorder="1" applyAlignment="1">
      <alignment horizontal="center" vertical="center"/>
    </xf>
    <xf numFmtId="49" fontId="22" fillId="12" borderId="2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horizontal="center" vertical="center"/>
    </xf>
    <xf numFmtId="49" fontId="9" fillId="12" borderId="1" xfId="0" applyNumberFormat="1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/>
    </xf>
    <xf numFmtId="49" fontId="9" fillId="12" borderId="2" xfId="0" applyNumberFormat="1" applyFont="1" applyFill="1" applyBorder="1" applyAlignment="1">
      <alignment horizontal="center" vertical="center" wrapText="1"/>
    </xf>
    <xf numFmtId="49" fontId="11" fillId="12" borderId="1" xfId="0" applyNumberFormat="1" applyFont="1" applyFill="1" applyBorder="1" applyAlignment="1">
      <alignment horizontal="center" vertical="center"/>
    </xf>
    <xf numFmtId="49" fontId="11" fillId="12" borderId="2" xfId="0" applyNumberFormat="1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 wrapText="1"/>
    </xf>
    <xf numFmtId="0" fontId="24" fillId="9" borderId="1" xfId="0" applyFont="1" applyFill="1" applyBorder="1" applyAlignment="1">
      <alignment vertical="center" wrapText="1"/>
    </xf>
    <xf numFmtId="49" fontId="11" fillId="12" borderId="1" xfId="0" applyNumberFormat="1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9" borderId="0" xfId="0" applyFont="1" applyFill="1"/>
    <xf numFmtId="0" fontId="9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0" fontId="26" fillId="9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28" fillId="12" borderId="0" xfId="0" applyFont="1" applyFill="1" applyAlignment="1">
      <alignment horizontal="center" vertical="center"/>
    </xf>
    <xf numFmtId="0" fontId="0" fillId="8" borderId="0" xfId="0" applyFill="1" applyBorder="1"/>
    <xf numFmtId="0" fontId="26" fillId="8" borderId="0" xfId="0" applyFont="1" applyFill="1" applyBorder="1" applyAlignment="1">
      <alignment horizontal="center" vertical="center"/>
    </xf>
    <xf numFmtId="0" fontId="27" fillId="8" borderId="0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0" fillId="14" borderId="0" xfId="0" applyFill="1"/>
    <xf numFmtId="0" fontId="9" fillId="15" borderId="1" xfId="0" applyFont="1" applyFill="1" applyBorder="1" applyAlignment="1">
      <alignment horizontal="center" vertical="center"/>
    </xf>
    <xf numFmtId="0" fontId="0" fillId="15" borderId="0" xfId="0" applyFill="1"/>
    <xf numFmtId="0" fontId="4" fillId="15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0" fillId="16" borderId="0" xfId="0" applyFill="1"/>
    <xf numFmtId="49" fontId="11" fillId="17" borderId="1" xfId="0" applyNumberFormat="1" applyFont="1" applyFill="1" applyBorder="1" applyAlignment="1">
      <alignment horizontal="center" vertical="center"/>
    </xf>
    <xf numFmtId="49" fontId="11" fillId="17" borderId="2" xfId="0" applyNumberFormat="1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0" fillId="17" borderId="0" xfId="0" applyFill="1"/>
    <xf numFmtId="0" fontId="11" fillId="15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/>
    </xf>
    <xf numFmtId="0" fontId="5" fillId="15" borderId="0" xfId="0" applyFont="1" applyFill="1"/>
    <xf numFmtId="0" fontId="1" fillId="15" borderId="0" xfId="0" applyFont="1" applyFill="1"/>
    <xf numFmtId="0" fontId="5" fillId="16" borderId="1" xfId="0" applyFont="1" applyFill="1" applyBorder="1" applyAlignment="1">
      <alignment vertical="center" wrapText="1"/>
    </xf>
    <xf numFmtId="0" fontId="3" fillId="16" borderId="0" xfId="0" applyFont="1" applyFill="1"/>
    <xf numFmtId="0" fontId="9" fillId="16" borderId="1" xfId="0" applyFont="1" applyFill="1" applyBorder="1" applyAlignment="1">
      <alignment vertical="center"/>
    </xf>
    <xf numFmtId="49" fontId="29" fillId="14" borderId="1" xfId="0" applyNumberFormat="1" applyFont="1" applyFill="1" applyBorder="1" applyAlignment="1">
      <alignment vertical="center"/>
    </xf>
    <xf numFmtId="49" fontId="29" fillId="14" borderId="2" xfId="0" applyNumberFormat="1" applyFont="1" applyFill="1" applyBorder="1" applyAlignment="1">
      <alignment vertical="center" wrapText="1"/>
    </xf>
    <xf numFmtId="49" fontId="30" fillId="14" borderId="1" xfId="0" applyNumberFormat="1" applyFont="1" applyFill="1" applyBorder="1" applyAlignment="1">
      <alignment vertical="center"/>
    </xf>
    <xf numFmtId="49" fontId="30" fillId="14" borderId="2" xfId="0" applyNumberFormat="1" applyFont="1" applyFill="1" applyBorder="1" applyAlignment="1">
      <alignment vertical="center" wrapText="1"/>
    </xf>
    <xf numFmtId="0" fontId="9" fillId="14" borderId="1" xfId="0" applyFont="1" applyFill="1" applyBorder="1" applyAlignment="1">
      <alignment vertical="center" wrapText="1"/>
    </xf>
    <xf numFmtId="0" fontId="30" fillId="0" borderId="1" xfId="0" applyNumberFormat="1" applyFont="1" applyBorder="1" applyAlignment="1">
      <alignment vertical="center"/>
    </xf>
    <xf numFmtId="0" fontId="30" fillId="0" borderId="1" xfId="0" applyNumberFormat="1" applyFont="1" applyBorder="1" applyAlignment="1">
      <alignment vertical="center" wrapText="1"/>
    </xf>
    <xf numFmtId="49" fontId="30" fillId="0" borderId="1" xfId="0" applyNumberFormat="1" applyFont="1" applyBorder="1" applyAlignment="1">
      <alignment vertical="center"/>
    </xf>
    <xf numFmtId="49" fontId="30" fillId="0" borderId="1" xfId="0" applyNumberFormat="1" applyFont="1" applyBorder="1" applyAlignment="1">
      <alignment vertical="center" wrapText="1"/>
    </xf>
    <xf numFmtId="164" fontId="30" fillId="11" borderId="1" xfId="0" applyNumberFormat="1" applyFont="1" applyFill="1" applyBorder="1" applyAlignment="1">
      <alignment vertical="center"/>
    </xf>
    <xf numFmtId="49" fontId="30" fillId="11" borderId="1" xfId="0" applyNumberFormat="1" applyFont="1" applyFill="1" applyBorder="1" applyAlignment="1">
      <alignment vertical="center" wrapText="1"/>
    </xf>
    <xf numFmtId="49" fontId="30" fillId="11" borderId="1" xfId="0" applyNumberFormat="1" applyFont="1" applyFill="1" applyBorder="1" applyAlignment="1">
      <alignment vertical="center"/>
    </xf>
    <xf numFmtId="49" fontId="30" fillId="0" borderId="2" xfId="0" applyNumberFormat="1" applyFont="1" applyBorder="1" applyAlignment="1">
      <alignment vertical="center" wrapText="1"/>
    </xf>
    <xf numFmtId="49" fontId="30" fillId="3" borderId="1" xfId="0" applyNumberFormat="1" applyFont="1" applyFill="1" applyBorder="1" applyAlignment="1">
      <alignment vertical="center"/>
    </xf>
    <xf numFmtId="49" fontId="30" fillId="3" borderId="2" xfId="0" applyNumberFormat="1" applyFont="1" applyFill="1" applyBorder="1" applyAlignment="1">
      <alignment vertical="center" wrapText="1"/>
    </xf>
    <xf numFmtId="49" fontId="31" fillId="12" borderId="1" xfId="0" applyNumberFormat="1" applyFont="1" applyFill="1" applyBorder="1" applyAlignment="1">
      <alignment vertical="center"/>
    </xf>
    <xf numFmtId="0" fontId="31" fillId="12" borderId="1" xfId="0" applyFont="1" applyFill="1" applyBorder="1" applyAlignment="1">
      <alignment vertical="center"/>
    </xf>
    <xf numFmtId="49" fontId="31" fillId="3" borderId="1" xfId="0" applyNumberFormat="1" applyFont="1" applyFill="1" applyBorder="1" applyAlignment="1">
      <alignment vertical="center"/>
    </xf>
    <xf numFmtId="0" fontId="31" fillId="3" borderId="1" xfId="0" applyFont="1" applyFill="1" applyBorder="1" applyAlignment="1">
      <alignment vertical="center"/>
    </xf>
    <xf numFmtId="49" fontId="30" fillId="14" borderId="1" xfId="0" applyNumberFormat="1" applyFont="1" applyFill="1" applyBorder="1" applyAlignment="1">
      <alignment vertical="center" wrapText="1"/>
    </xf>
    <xf numFmtId="49" fontId="30" fillId="11" borderId="2" xfId="0" applyNumberFormat="1" applyFont="1" applyFill="1" applyBorder="1" applyAlignment="1">
      <alignment vertical="center" wrapText="1"/>
    </xf>
    <xf numFmtId="0" fontId="31" fillId="12" borderId="0" xfId="0" applyFont="1" applyFill="1" applyBorder="1" applyAlignment="1">
      <alignment vertical="center"/>
    </xf>
    <xf numFmtId="0" fontId="5" fillId="16" borderId="0" xfId="0" applyFont="1" applyFill="1"/>
    <xf numFmtId="0" fontId="11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16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16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16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1" fillId="14" borderId="1" xfId="0" applyFont="1" applyFill="1" applyBorder="1" applyAlignment="1">
      <alignment vertical="center"/>
    </xf>
    <xf numFmtId="0" fontId="9" fillId="14" borderId="1" xfId="0" applyFont="1" applyFill="1" applyBorder="1" applyAlignment="1">
      <alignment vertical="center"/>
    </xf>
    <xf numFmtId="49" fontId="29" fillId="14" borderId="1" xfId="0" applyNumberFormat="1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 wrapText="1"/>
    </xf>
    <xf numFmtId="49" fontId="30" fillId="17" borderId="1" xfId="0" applyNumberFormat="1" applyFont="1" applyFill="1" applyBorder="1" applyAlignment="1">
      <alignment vertical="center"/>
    </xf>
    <xf numFmtId="49" fontId="30" fillId="17" borderId="2" xfId="0" applyNumberFormat="1" applyFont="1" applyFill="1" applyBorder="1" applyAlignment="1">
      <alignment vertical="center" wrapText="1"/>
    </xf>
    <xf numFmtId="0" fontId="10" fillId="17" borderId="1" xfId="0" applyFont="1" applyFill="1" applyBorder="1" applyAlignment="1">
      <alignment vertical="center" wrapText="1"/>
    </xf>
    <xf numFmtId="0" fontId="10" fillId="8" borderId="0" xfId="0" applyFont="1" applyFill="1" applyBorder="1" applyAlignment="1">
      <alignment vertical="center" wrapText="1"/>
    </xf>
    <xf numFmtId="0" fontId="4" fillId="16" borderId="1" xfId="0" applyFont="1" applyFill="1" applyBorder="1" applyAlignment="1">
      <alignment horizontal="center" vertical="center"/>
    </xf>
    <xf numFmtId="49" fontId="11" fillId="16" borderId="1" xfId="0" applyNumberFormat="1" applyFont="1" applyFill="1" applyBorder="1" applyAlignment="1">
      <alignment horizontal="center" vertical="center"/>
    </xf>
    <xf numFmtId="49" fontId="11" fillId="16" borderId="2" xfId="0" applyNumberFormat="1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4" fillId="0" borderId="0" xfId="0" applyFont="1"/>
    <xf numFmtId="0" fontId="35" fillId="0" borderId="0" xfId="0" applyFont="1"/>
    <xf numFmtId="49" fontId="9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8" fillId="0" borderId="1" xfId="2" applyFont="1" applyFill="1" applyBorder="1" applyAlignment="1">
      <alignment horizontal="center" vertical="center" wrapText="1"/>
    </xf>
    <xf numFmtId="0" fontId="38" fillId="3" borderId="1" xfId="2" applyFont="1" applyFill="1" applyBorder="1" applyAlignment="1">
      <alignment horizontal="center" vertical="center"/>
    </xf>
    <xf numFmtId="0" fontId="38" fillId="0" borderId="1" xfId="2" applyFont="1" applyBorder="1" applyAlignment="1">
      <alignment horizontal="center" vertical="center"/>
    </xf>
    <xf numFmtId="0" fontId="37" fillId="0" borderId="1" xfId="2" applyFont="1" applyBorder="1" applyAlignment="1">
      <alignment horizontal="center" vertical="center" wrapText="1"/>
    </xf>
    <xf numFmtId="0" fontId="38" fillId="3" borderId="1" xfId="2" applyFont="1" applyFill="1" applyBorder="1" applyAlignment="1">
      <alignment horizontal="center" vertical="center" wrapText="1"/>
    </xf>
    <xf numFmtId="0" fontId="38" fillId="8" borderId="1" xfId="2" applyFont="1" applyFill="1" applyBorder="1" applyAlignment="1">
      <alignment horizontal="center" vertical="center"/>
    </xf>
    <xf numFmtId="0" fontId="38" fillId="8" borderId="1" xfId="2" applyFont="1" applyFill="1" applyBorder="1" applyAlignment="1">
      <alignment horizontal="center" vertical="center" wrapText="1"/>
    </xf>
    <xf numFmtId="0" fontId="38" fillId="16" borderId="1" xfId="2" applyFont="1" applyFill="1" applyBorder="1" applyAlignment="1">
      <alignment horizontal="center" vertical="center"/>
    </xf>
    <xf numFmtId="0" fontId="38" fillId="16" borderId="1" xfId="2" applyFont="1" applyFill="1" applyBorder="1" applyAlignment="1">
      <alignment horizontal="center" vertical="center" wrapText="1"/>
    </xf>
    <xf numFmtId="0" fontId="38" fillId="14" borderId="1" xfId="2" applyFont="1" applyFill="1" applyBorder="1" applyAlignment="1">
      <alignment horizontal="center" vertical="center"/>
    </xf>
    <xf numFmtId="0" fontId="38" fillId="14" borderId="1" xfId="2" applyFont="1" applyFill="1" applyBorder="1" applyAlignment="1">
      <alignment horizontal="center" vertical="center" wrapText="1"/>
    </xf>
    <xf numFmtId="49" fontId="38" fillId="14" borderId="1" xfId="2" applyNumberFormat="1" applyFont="1" applyFill="1" applyBorder="1" applyAlignment="1">
      <alignment horizontal="center" vertical="center"/>
    </xf>
    <xf numFmtId="49" fontId="38" fillId="14" borderId="2" xfId="2" applyNumberFormat="1" applyFont="1" applyFill="1" applyBorder="1" applyAlignment="1">
      <alignment horizontal="center" vertical="center"/>
    </xf>
    <xf numFmtId="49" fontId="37" fillId="14" borderId="1" xfId="2" applyNumberFormat="1" applyFont="1" applyFill="1" applyBorder="1" applyAlignment="1">
      <alignment horizontal="center" vertical="center"/>
    </xf>
    <xf numFmtId="49" fontId="37" fillId="14" borderId="2" xfId="2" applyNumberFormat="1" applyFont="1" applyFill="1" applyBorder="1" applyAlignment="1">
      <alignment horizontal="center" vertical="center"/>
    </xf>
    <xf numFmtId="49" fontId="37" fillId="16" borderId="1" xfId="2" applyNumberFormat="1" applyFont="1" applyFill="1" applyBorder="1" applyAlignment="1">
      <alignment horizontal="center" vertical="center"/>
    </xf>
    <xf numFmtId="49" fontId="37" fillId="16" borderId="2" xfId="2" applyNumberFormat="1" applyFont="1" applyFill="1" applyBorder="1" applyAlignment="1">
      <alignment horizontal="center" vertical="center"/>
    </xf>
    <xf numFmtId="0" fontId="1" fillId="16" borderId="0" xfId="0" applyFont="1" applyFill="1"/>
    <xf numFmtId="0" fontId="37" fillId="0" borderId="0" xfId="2" applyFont="1" applyAlignment="1">
      <alignment horizontal="center"/>
    </xf>
    <xf numFmtId="0" fontId="37" fillId="0" borderId="0" xfId="2" applyFont="1"/>
    <xf numFmtId="0" fontId="37" fillId="16" borderId="0" xfId="2" applyFont="1" applyFill="1"/>
    <xf numFmtId="164" fontId="37" fillId="0" borderId="1" xfId="2" applyNumberFormat="1" applyFont="1" applyBorder="1" applyAlignment="1">
      <alignment horizontal="center" vertical="center"/>
    </xf>
    <xf numFmtId="0" fontId="37" fillId="0" borderId="1" xfId="2" applyFont="1" applyBorder="1" applyAlignment="1">
      <alignment horizontal="center" vertical="center"/>
    </xf>
    <xf numFmtId="0" fontId="37" fillId="16" borderId="1" xfId="2" applyFont="1" applyFill="1" applyBorder="1" applyAlignment="1">
      <alignment horizontal="center" vertical="center"/>
    </xf>
    <xf numFmtId="49" fontId="37" fillId="0" borderId="1" xfId="2" applyNumberFormat="1" applyFont="1" applyBorder="1" applyAlignment="1">
      <alignment horizontal="center" vertical="center"/>
    </xf>
    <xf numFmtId="164" fontId="37" fillId="4" borderId="1" xfId="2" applyNumberFormat="1" applyFont="1" applyFill="1" applyBorder="1" applyAlignment="1">
      <alignment horizontal="center" vertical="center"/>
    </xf>
    <xf numFmtId="164" fontId="31" fillId="4" borderId="1" xfId="2" applyNumberFormat="1" applyFont="1" applyFill="1" applyBorder="1" applyAlignment="1">
      <alignment horizontal="center" vertical="center"/>
    </xf>
    <xf numFmtId="0" fontId="37" fillId="0" borderId="1" xfId="2" applyFont="1" applyFill="1" applyBorder="1" applyAlignment="1">
      <alignment horizontal="center" vertical="center"/>
    </xf>
    <xf numFmtId="49" fontId="37" fillId="0" borderId="2" xfId="2" applyNumberFormat="1" applyFont="1" applyBorder="1" applyAlignment="1">
      <alignment horizontal="center" vertical="center"/>
    </xf>
    <xf numFmtId="0" fontId="37" fillId="0" borderId="1" xfId="2" applyFont="1" applyFill="1" applyBorder="1" applyAlignment="1">
      <alignment horizontal="center" vertical="center" wrapText="1"/>
    </xf>
    <xf numFmtId="0" fontId="37" fillId="3" borderId="1" xfId="2" applyFont="1" applyFill="1" applyBorder="1" applyAlignment="1">
      <alignment horizontal="center" vertical="center" wrapText="1"/>
    </xf>
    <xf numFmtId="49" fontId="37" fillId="3" borderId="1" xfId="2" applyNumberFormat="1" applyFont="1" applyFill="1" applyBorder="1" applyAlignment="1">
      <alignment horizontal="center" vertical="center"/>
    </xf>
    <xf numFmtId="49" fontId="37" fillId="3" borderId="2" xfId="2" applyNumberFormat="1" applyFont="1" applyFill="1" applyBorder="1" applyAlignment="1">
      <alignment horizontal="center" vertical="center"/>
    </xf>
    <xf numFmtId="49" fontId="37" fillId="5" borderId="1" xfId="2" applyNumberFormat="1" applyFont="1" applyFill="1" applyBorder="1" applyAlignment="1">
      <alignment horizontal="center" vertical="center"/>
    </xf>
    <xf numFmtId="0" fontId="31" fillId="5" borderId="1" xfId="2" applyFont="1" applyFill="1" applyBorder="1" applyAlignment="1">
      <alignment horizontal="center" vertical="center"/>
    </xf>
    <xf numFmtId="0" fontId="37" fillId="3" borderId="1" xfId="2" applyFont="1" applyFill="1" applyBorder="1" applyAlignment="1">
      <alignment horizontal="center" vertical="center"/>
    </xf>
    <xf numFmtId="0" fontId="37" fillId="14" borderId="1" xfId="2" applyFont="1" applyFill="1" applyBorder="1" applyAlignment="1">
      <alignment horizontal="center" vertical="center" wrapText="1"/>
    </xf>
    <xf numFmtId="0" fontId="37" fillId="14" borderId="1" xfId="2" applyFont="1" applyFill="1" applyBorder="1" applyAlignment="1">
      <alignment horizontal="center" vertical="center"/>
    </xf>
    <xf numFmtId="49" fontId="37" fillId="4" borderId="1" xfId="2" applyNumberFormat="1" applyFont="1" applyFill="1" applyBorder="1" applyAlignment="1">
      <alignment horizontal="center" vertical="center"/>
    </xf>
    <xf numFmtId="49" fontId="41" fillId="0" borderId="2" xfId="2" applyNumberFormat="1" applyFont="1" applyBorder="1" applyAlignment="1">
      <alignment horizontal="center" vertical="center"/>
    </xf>
    <xf numFmtId="0" fontId="31" fillId="5" borderId="0" xfId="2" applyFont="1" applyFill="1" applyBorder="1" applyAlignment="1">
      <alignment horizontal="center" vertical="center"/>
    </xf>
    <xf numFmtId="0" fontId="37" fillId="8" borderId="0" xfId="2" applyFont="1" applyFill="1"/>
    <xf numFmtId="0" fontId="37" fillId="8" borderId="1" xfId="2" applyFont="1" applyFill="1" applyBorder="1" applyAlignment="1">
      <alignment horizontal="center" vertical="center" wrapText="1"/>
    </xf>
    <xf numFmtId="0" fontId="37" fillId="8" borderId="1" xfId="2" applyFont="1" applyFill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8" fillId="16" borderId="0" xfId="2" applyFont="1" applyFill="1" applyBorder="1" applyAlignment="1">
      <alignment horizontal="center" vertical="center" wrapText="1"/>
    </xf>
    <xf numFmtId="0" fontId="9" fillId="29" borderId="1" xfId="0" applyFont="1" applyFill="1" applyBorder="1" applyAlignment="1">
      <alignment horizontal="center" vertical="center"/>
    </xf>
    <xf numFmtId="0" fontId="9" fillId="29" borderId="1" xfId="0" applyFont="1" applyFill="1" applyBorder="1" applyAlignment="1">
      <alignment horizontal="center" vertical="center" wrapText="1"/>
    </xf>
    <xf numFmtId="0" fontId="0" fillId="29" borderId="0" xfId="0" applyFill="1"/>
    <xf numFmtId="0" fontId="4" fillId="29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/>
    </xf>
    <xf numFmtId="0" fontId="5" fillId="29" borderId="1" xfId="0" applyFont="1" applyFill="1" applyBorder="1" applyAlignment="1">
      <alignment vertical="center" wrapText="1"/>
    </xf>
    <xf numFmtId="0" fontId="11" fillId="29" borderId="1" xfId="0" applyFont="1" applyFill="1" applyBorder="1" applyAlignment="1">
      <alignment horizontal="center" vertical="center"/>
    </xf>
    <xf numFmtId="164" fontId="11" fillId="11" borderId="1" xfId="0" applyNumberFormat="1" applyFont="1" applyFill="1" applyBorder="1" applyAlignment="1">
      <alignment horizontal="center" vertical="center"/>
    </xf>
    <xf numFmtId="49" fontId="11" fillId="11" borderId="1" xfId="0" applyNumberFormat="1" applyFont="1" applyFill="1" applyBorder="1" applyAlignment="1">
      <alignment horizontal="center" vertical="center" wrapText="1"/>
    </xf>
    <xf numFmtId="49" fontId="11" fillId="11" borderId="1" xfId="0" applyNumberFormat="1" applyFont="1" applyFill="1" applyBorder="1" applyAlignment="1">
      <alignment horizontal="center" vertical="center"/>
    </xf>
    <xf numFmtId="49" fontId="5" fillId="12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29" borderId="1" xfId="0" applyFont="1" applyFill="1" applyBorder="1" applyAlignment="1">
      <alignment horizontal="center" vertical="center" wrapText="1"/>
    </xf>
    <xf numFmtId="0" fontId="5" fillId="29" borderId="1" xfId="0" applyFont="1" applyFill="1" applyBorder="1" applyAlignment="1">
      <alignment horizontal="center" vertical="center"/>
    </xf>
    <xf numFmtId="49" fontId="11" fillId="11" borderId="2" xfId="0" applyNumberFormat="1" applyFont="1" applyFill="1" applyBorder="1" applyAlignment="1">
      <alignment horizontal="center" vertical="center" wrapText="1"/>
    </xf>
    <xf numFmtId="0" fontId="5" fillId="12" borderId="0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49" fontId="11" fillId="14" borderId="1" xfId="0" applyNumberFormat="1" applyFont="1" applyFill="1" applyBorder="1" applyAlignment="1">
      <alignment horizontal="center" vertical="center"/>
    </xf>
    <xf numFmtId="49" fontId="11" fillId="14" borderId="2" xfId="0" applyNumberFormat="1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9" fillId="30" borderId="1" xfId="0" applyFont="1" applyFill="1" applyBorder="1" applyAlignment="1">
      <alignment horizontal="center" vertical="center"/>
    </xf>
    <xf numFmtId="0" fontId="25" fillId="16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9" fillId="14" borderId="1" xfId="0" applyNumberFormat="1" applyFont="1" applyFill="1" applyBorder="1" applyAlignment="1">
      <alignment horizontal="center" vertical="center"/>
    </xf>
    <xf numFmtId="49" fontId="9" fillId="14" borderId="1" xfId="0" applyNumberFormat="1" applyFont="1" applyFill="1" applyBorder="1" applyAlignment="1">
      <alignment horizontal="center" vertical="center" wrapText="1"/>
    </xf>
    <xf numFmtId="49" fontId="9" fillId="14" borderId="2" xfId="0" applyNumberFormat="1" applyFont="1" applyFill="1" applyBorder="1" applyAlignment="1">
      <alignment horizontal="center" vertical="center" wrapText="1"/>
    </xf>
    <xf numFmtId="49" fontId="11" fillId="14" borderId="1" xfId="0" applyNumberFormat="1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8" fillId="8" borderId="1" xfId="0" applyNumberFormat="1" applyFont="1" applyFill="1" applyBorder="1" applyAlignment="1">
      <alignment horizontal="center" vertical="center"/>
    </xf>
    <xf numFmtId="0" fontId="8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center" vertical="center"/>
    </xf>
    <xf numFmtId="49" fontId="8" fillId="8" borderId="1" xfId="0" applyNumberFormat="1" applyFont="1" applyFill="1" applyBorder="1" applyAlignment="1">
      <alignment horizontal="center" vertical="center" wrapText="1"/>
    </xf>
    <xf numFmtId="164" fontId="8" fillId="8" borderId="1" xfId="0" applyNumberFormat="1" applyFont="1" applyFill="1" applyBorder="1" applyAlignment="1">
      <alignment horizontal="center" vertical="center"/>
    </xf>
    <xf numFmtId="49" fontId="8" fillId="8" borderId="2" xfId="0" applyNumberFormat="1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7" fillId="0" borderId="10" xfId="2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 wrapText="1"/>
    </xf>
    <xf numFmtId="0" fontId="37" fillId="0" borderId="7" xfId="2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9" fillId="31" borderId="1" xfId="0" applyFont="1" applyFill="1" applyBorder="1" applyAlignment="1">
      <alignment horizontal="center" vertical="center" wrapText="1"/>
    </xf>
    <xf numFmtId="0" fontId="0" fillId="31" borderId="0" xfId="0" applyFill="1"/>
    <xf numFmtId="0" fontId="11" fillId="16" borderId="1" xfId="0" applyFont="1" applyFill="1" applyBorder="1" applyAlignment="1">
      <alignment horizontal="center" vertical="center" wrapText="1"/>
    </xf>
    <xf numFmtId="49" fontId="8" fillId="12" borderId="1" xfId="0" applyNumberFormat="1" applyFont="1" applyFill="1" applyBorder="1" applyAlignment="1">
      <alignment horizontal="center" vertical="center"/>
    </xf>
    <xf numFmtId="49" fontId="8" fillId="12" borderId="1" xfId="0" applyNumberFormat="1" applyFont="1" applyFill="1" applyBorder="1" applyAlignment="1">
      <alignment horizontal="center" vertical="center" wrapText="1"/>
    </xf>
    <xf numFmtId="49" fontId="11" fillId="31" borderId="1" xfId="0" applyNumberFormat="1" applyFont="1" applyFill="1" applyBorder="1" applyAlignment="1">
      <alignment horizontal="center" vertical="center"/>
    </xf>
    <xf numFmtId="49" fontId="11" fillId="31" borderId="2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5" fillId="16" borderId="0" xfId="0" applyFont="1" applyFill="1" applyAlignment="1">
      <alignment vertical="center"/>
    </xf>
    <xf numFmtId="0" fontId="8" fillId="8" borderId="1" xfId="0" applyFont="1" applyFill="1" applyBorder="1" applyAlignment="1">
      <alignment horizontal="center" vertical="center"/>
    </xf>
    <xf numFmtId="49" fontId="8" fillId="4" borderId="12" xfId="1" applyNumberFormat="1" applyFont="1" applyFill="1" applyBorder="1" applyAlignment="1">
      <alignment horizontal="center" vertical="center" wrapText="1"/>
    </xf>
    <xf numFmtId="49" fontId="8" fillId="4" borderId="10" xfId="1" applyNumberFormat="1" applyFont="1" applyFill="1" applyBorder="1" applyAlignment="1">
      <alignment horizontal="center" vertical="center" wrapText="1"/>
    </xf>
    <xf numFmtId="49" fontId="8" fillId="4" borderId="11" xfId="1" applyNumberFormat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0" fontId="7" fillId="0" borderId="0" xfId="1" applyFont="1" applyAlignment="1">
      <alignment horizontal="right" wrapText="1"/>
    </xf>
    <xf numFmtId="0" fontId="7" fillId="0" borderId="9" xfId="1" applyFont="1" applyBorder="1" applyAlignment="1">
      <alignment horizontal="right" wrapText="1"/>
    </xf>
    <xf numFmtId="0" fontId="14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textRotation="90" wrapText="1" shrinkToFit="1"/>
    </xf>
    <xf numFmtId="0" fontId="11" fillId="0" borderId="1" xfId="1" applyFont="1" applyBorder="1" applyAlignment="1">
      <alignment horizontal="center" vertical="center" textRotation="90" wrapText="1"/>
    </xf>
    <xf numFmtId="0" fontId="11" fillId="0" borderId="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textRotation="90" wrapText="1"/>
    </xf>
    <xf numFmtId="0" fontId="11" fillId="0" borderId="10" xfId="1" applyFont="1" applyBorder="1" applyAlignment="1">
      <alignment horizontal="center" vertical="center" textRotation="90" wrapText="1"/>
    </xf>
    <xf numFmtId="0" fontId="11" fillId="0" borderId="11" xfId="1" applyFont="1" applyBorder="1" applyAlignment="1">
      <alignment horizontal="center" vertical="center" textRotation="90" wrapText="1"/>
    </xf>
    <xf numFmtId="0" fontId="11" fillId="6" borderId="12" xfId="1" applyFont="1" applyFill="1" applyBorder="1" applyAlignment="1">
      <alignment horizontal="center" vertical="center" textRotation="90" wrapText="1"/>
    </xf>
    <xf numFmtId="0" fontId="11" fillId="6" borderId="10" xfId="1" applyFont="1" applyFill="1" applyBorder="1" applyAlignment="1">
      <alignment horizontal="center" vertical="center" textRotation="90" wrapText="1"/>
    </xf>
    <xf numFmtId="0" fontId="11" fillId="6" borderId="11" xfId="1" applyFont="1" applyFill="1" applyBorder="1" applyAlignment="1">
      <alignment horizontal="center" vertical="center" textRotation="90" wrapText="1"/>
    </xf>
    <xf numFmtId="0" fontId="11" fillId="0" borderId="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10" fillId="7" borderId="1" xfId="1" applyFont="1" applyFill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center" vertical="center" textRotation="90" wrapText="1"/>
    </xf>
    <xf numFmtId="0" fontId="11" fillId="6" borderId="5" xfId="1" applyFont="1" applyFill="1" applyBorder="1" applyAlignment="1">
      <alignment horizontal="center" vertical="center" textRotation="90" wrapText="1"/>
    </xf>
    <xf numFmtId="0" fontId="11" fillId="6" borderId="7" xfId="1" applyFont="1" applyFill="1" applyBorder="1" applyAlignment="1">
      <alignment horizontal="center" vertical="center" textRotation="90" wrapText="1"/>
    </xf>
    <xf numFmtId="0" fontId="11" fillId="6" borderId="8" xfId="1" applyFont="1" applyFill="1" applyBorder="1" applyAlignment="1">
      <alignment horizontal="center" vertical="center" textRotation="90" wrapText="1"/>
    </xf>
    <xf numFmtId="0" fontId="11" fillId="0" borderId="12" xfId="1" applyFont="1" applyFill="1" applyBorder="1" applyAlignment="1">
      <alignment horizontal="center" vertical="center" textRotation="90" wrapText="1"/>
    </xf>
    <xf numFmtId="0" fontId="11" fillId="0" borderId="10" xfId="1" applyFont="1" applyFill="1" applyBorder="1" applyAlignment="1">
      <alignment horizontal="center" vertical="center" textRotation="90" wrapText="1"/>
    </xf>
    <xf numFmtId="0" fontId="11" fillId="0" borderId="11" xfId="1" applyFont="1" applyFill="1" applyBorder="1" applyAlignment="1">
      <alignment horizontal="center" vertical="center" textRotation="90" wrapText="1"/>
    </xf>
    <xf numFmtId="0" fontId="8" fillId="3" borderId="1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7" borderId="4" xfId="1" applyFont="1" applyFill="1" applyBorder="1" applyAlignment="1">
      <alignment horizontal="center" vertical="center" wrapText="1"/>
    </xf>
    <xf numFmtId="0" fontId="10" fillId="7" borderId="3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4" borderId="4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9" fillId="7" borderId="3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3" fillId="7" borderId="4" xfId="1" applyFont="1" applyFill="1" applyBorder="1" applyAlignment="1">
      <alignment horizontal="center" vertical="center" wrapText="1"/>
    </xf>
    <xf numFmtId="0" fontId="13" fillId="7" borderId="3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7" fillId="0" borderId="9" xfId="0" applyFont="1" applyBorder="1" applyAlignment="1">
      <alignment horizontal="right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 shrinkToFi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textRotation="90" wrapText="1"/>
    </xf>
    <xf numFmtId="0" fontId="8" fillId="0" borderId="11" xfId="0" applyFont="1" applyBorder="1" applyAlignment="1">
      <alignment horizontal="center" vertical="center" textRotation="90" wrapText="1"/>
    </xf>
    <xf numFmtId="0" fontId="8" fillId="0" borderId="12" xfId="0" applyFont="1" applyFill="1" applyBorder="1" applyAlignment="1">
      <alignment horizontal="center" vertical="center" textRotation="90" wrapText="1"/>
    </xf>
    <xf numFmtId="0" fontId="8" fillId="0" borderId="10" xfId="0" applyFont="1" applyFill="1" applyBorder="1" applyAlignment="1">
      <alignment horizontal="center" vertical="center" textRotation="90" wrapText="1"/>
    </xf>
    <xf numFmtId="0" fontId="8" fillId="0" borderId="11" xfId="0" applyFont="1" applyFill="1" applyBorder="1" applyAlignment="1">
      <alignment horizontal="center" vertical="center" textRotation="90" wrapText="1"/>
    </xf>
    <xf numFmtId="0" fontId="8" fillId="7" borderId="12" xfId="0" applyFont="1" applyFill="1" applyBorder="1" applyAlignment="1">
      <alignment horizontal="center" vertical="center" textRotation="90" wrapText="1"/>
    </xf>
    <xf numFmtId="0" fontId="8" fillId="7" borderId="10" xfId="0" applyFont="1" applyFill="1" applyBorder="1" applyAlignment="1">
      <alignment horizontal="center" vertical="center" textRotation="90" wrapText="1"/>
    </xf>
    <xf numFmtId="0" fontId="8" fillId="7" borderId="11" xfId="0" applyFont="1" applyFill="1" applyBorder="1" applyAlignment="1">
      <alignment horizontal="center" vertical="center" textRotation="90" wrapText="1"/>
    </xf>
    <xf numFmtId="0" fontId="8" fillId="7" borderId="1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textRotation="90" wrapText="1"/>
    </xf>
    <xf numFmtId="0" fontId="8" fillId="7" borderId="7" xfId="0" applyFont="1" applyFill="1" applyBorder="1" applyAlignment="1">
      <alignment horizontal="center" vertical="center" textRotation="90" wrapText="1"/>
    </xf>
    <xf numFmtId="0" fontId="8" fillId="7" borderId="8" xfId="0" applyFont="1" applyFill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49" fontId="8" fillId="4" borderId="12" xfId="0" applyNumberFormat="1" applyFont="1" applyFill="1" applyBorder="1" applyAlignment="1">
      <alignment horizontal="center" vertical="center" wrapText="1"/>
    </xf>
    <xf numFmtId="49" fontId="8" fillId="4" borderId="10" xfId="0" applyNumberFormat="1" applyFont="1" applyFill="1" applyBorder="1" applyAlignment="1">
      <alignment horizontal="center" vertical="center" wrapText="1"/>
    </xf>
    <xf numFmtId="49" fontId="8" fillId="4" borderId="11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textRotation="90" wrapText="1"/>
    </xf>
    <xf numFmtId="0" fontId="8" fillId="9" borderId="10" xfId="0" applyFont="1" applyFill="1" applyBorder="1" applyAlignment="1">
      <alignment horizontal="center" vertical="center" textRotation="90" wrapText="1"/>
    </xf>
    <xf numFmtId="0" fontId="8" fillId="9" borderId="11" xfId="0" applyFont="1" applyFill="1" applyBorder="1" applyAlignment="1">
      <alignment horizontal="center" vertical="center" textRotation="90" wrapText="1"/>
    </xf>
    <xf numFmtId="0" fontId="8" fillId="9" borderId="1" xfId="0" applyFont="1" applyFill="1" applyBorder="1" applyAlignment="1">
      <alignment horizontal="center" vertical="center" textRotation="90" wrapText="1"/>
    </xf>
    <xf numFmtId="0" fontId="10" fillId="1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textRotation="90" wrapText="1"/>
    </xf>
    <xf numFmtId="0" fontId="8" fillId="9" borderId="7" xfId="0" applyFont="1" applyFill="1" applyBorder="1" applyAlignment="1">
      <alignment horizontal="center" vertical="center" textRotation="90" wrapText="1"/>
    </xf>
    <xf numFmtId="0" fontId="8" fillId="9" borderId="8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8" fillId="14" borderId="2" xfId="2" applyFont="1" applyFill="1" applyBorder="1" applyAlignment="1">
      <alignment horizontal="center" vertical="center" wrapText="1"/>
    </xf>
    <xf numFmtId="0" fontId="38" fillId="14" borderId="4" xfId="2" applyFont="1" applyFill="1" applyBorder="1" applyAlignment="1">
      <alignment horizontal="center" vertical="center" wrapText="1"/>
    </xf>
    <xf numFmtId="0" fontId="38" fillId="14" borderId="3" xfId="2" applyFont="1" applyFill="1" applyBorder="1" applyAlignment="1">
      <alignment horizontal="center" vertical="center" wrapText="1"/>
    </xf>
    <xf numFmtId="0" fontId="38" fillId="16" borderId="2" xfId="2" applyFont="1" applyFill="1" applyBorder="1" applyAlignment="1">
      <alignment horizontal="center" vertical="center" wrapText="1"/>
    </xf>
    <xf numFmtId="0" fontId="38" fillId="16" borderId="4" xfId="2" applyFont="1" applyFill="1" applyBorder="1" applyAlignment="1">
      <alignment horizontal="center" vertical="center" wrapText="1"/>
    </xf>
    <xf numFmtId="0" fontId="38" fillId="16" borderId="3" xfId="2" applyFont="1" applyFill="1" applyBorder="1" applyAlignment="1">
      <alignment horizontal="center" vertical="center" wrapText="1"/>
    </xf>
    <xf numFmtId="0" fontId="37" fillId="3" borderId="2" xfId="2" applyFont="1" applyFill="1" applyBorder="1" applyAlignment="1">
      <alignment horizontal="center" vertical="center" wrapText="1"/>
    </xf>
    <xf numFmtId="0" fontId="37" fillId="3" borderId="4" xfId="2" applyFont="1" applyFill="1" applyBorder="1" applyAlignment="1">
      <alignment horizontal="center" vertical="center" wrapText="1"/>
    </xf>
    <xf numFmtId="0" fontId="37" fillId="3" borderId="3" xfId="2" applyFont="1" applyFill="1" applyBorder="1" applyAlignment="1">
      <alignment horizontal="center" vertical="center" wrapText="1"/>
    </xf>
    <xf numFmtId="0" fontId="37" fillId="14" borderId="4" xfId="2" applyFont="1" applyFill="1" applyBorder="1" applyAlignment="1">
      <alignment horizontal="center" vertical="center" wrapText="1"/>
    </xf>
    <xf numFmtId="0" fontId="37" fillId="14" borderId="3" xfId="2" applyFont="1" applyFill="1" applyBorder="1" applyAlignment="1">
      <alignment horizontal="center" vertical="center" wrapText="1"/>
    </xf>
    <xf numFmtId="0" fontId="38" fillId="3" borderId="4" xfId="2" applyFont="1" applyFill="1" applyBorder="1" applyAlignment="1">
      <alignment horizontal="center" vertical="center" wrapText="1"/>
    </xf>
    <xf numFmtId="0" fontId="38" fillId="3" borderId="3" xfId="2" applyFont="1" applyFill="1" applyBorder="1" applyAlignment="1">
      <alignment horizontal="center" vertical="center" wrapText="1"/>
    </xf>
    <xf numFmtId="0" fontId="31" fillId="3" borderId="2" xfId="2" applyFont="1" applyFill="1" applyBorder="1" applyAlignment="1">
      <alignment horizontal="center" vertical="center" wrapText="1"/>
    </xf>
    <xf numFmtId="0" fontId="31" fillId="3" borderId="4" xfId="2" applyFont="1" applyFill="1" applyBorder="1" applyAlignment="1">
      <alignment horizontal="center" vertical="center" wrapText="1"/>
    </xf>
    <xf numFmtId="0" fontId="31" fillId="3" borderId="3" xfId="2" applyFont="1" applyFill="1" applyBorder="1" applyAlignment="1">
      <alignment horizontal="center" vertical="center" wrapText="1"/>
    </xf>
    <xf numFmtId="0" fontId="37" fillId="0" borderId="2" xfId="2" applyFont="1" applyBorder="1" applyAlignment="1">
      <alignment horizontal="center" vertical="center" wrapText="1"/>
    </xf>
    <xf numFmtId="0" fontId="37" fillId="0" borderId="4" xfId="2" applyFont="1" applyBorder="1" applyAlignment="1">
      <alignment horizontal="center" vertical="center" wrapText="1"/>
    </xf>
    <xf numFmtId="0" fontId="37" fillId="0" borderId="3" xfId="2" applyFont="1" applyBorder="1" applyAlignment="1">
      <alignment horizontal="center" vertical="center" wrapText="1"/>
    </xf>
    <xf numFmtId="0" fontId="31" fillId="4" borderId="2" xfId="2" applyFont="1" applyFill="1" applyBorder="1" applyAlignment="1">
      <alignment horizontal="center" vertical="center" wrapText="1"/>
    </xf>
    <xf numFmtId="0" fontId="31" fillId="4" borderId="4" xfId="2" applyFont="1" applyFill="1" applyBorder="1" applyAlignment="1">
      <alignment horizontal="center" vertical="center" wrapText="1"/>
    </xf>
    <xf numFmtId="0" fontId="31" fillId="4" borderId="3" xfId="2" applyFont="1" applyFill="1" applyBorder="1" applyAlignment="1">
      <alignment horizontal="center" vertical="center" wrapText="1"/>
    </xf>
    <xf numFmtId="49" fontId="37" fillId="4" borderId="12" xfId="2" applyNumberFormat="1" applyFont="1" applyFill="1" applyBorder="1" applyAlignment="1">
      <alignment horizontal="center" vertical="center"/>
    </xf>
    <xf numFmtId="49" fontId="37" fillId="4" borderId="10" xfId="2" applyNumberFormat="1" applyFont="1" applyFill="1" applyBorder="1" applyAlignment="1">
      <alignment horizontal="center" vertical="center"/>
    </xf>
    <xf numFmtId="49" fontId="37" fillId="4" borderId="11" xfId="2" applyNumberFormat="1" applyFont="1" applyFill="1" applyBorder="1" applyAlignment="1">
      <alignment horizontal="center" vertical="center"/>
    </xf>
    <xf numFmtId="0" fontId="37" fillId="4" borderId="2" xfId="2" applyFont="1" applyFill="1" applyBorder="1" applyAlignment="1">
      <alignment horizontal="center" vertical="center" wrapText="1"/>
    </xf>
    <xf numFmtId="0" fontId="37" fillId="4" borderId="4" xfId="2" applyFont="1" applyFill="1" applyBorder="1" applyAlignment="1">
      <alignment horizontal="center" vertical="center" wrapText="1"/>
    </xf>
    <xf numFmtId="0" fontId="37" fillId="4" borderId="3" xfId="2" applyFont="1" applyFill="1" applyBorder="1" applyAlignment="1">
      <alignment horizontal="center" vertical="center" wrapText="1"/>
    </xf>
    <xf numFmtId="0" fontId="37" fillId="5" borderId="2" xfId="2" applyFont="1" applyFill="1" applyBorder="1" applyAlignment="1">
      <alignment horizontal="center" vertical="center" wrapText="1"/>
    </xf>
    <xf numFmtId="0" fontId="37" fillId="5" borderId="4" xfId="2" applyFont="1" applyFill="1" applyBorder="1" applyAlignment="1">
      <alignment horizontal="center" vertical="center" wrapText="1"/>
    </xf>
    <xf numFmtId="0" fontId="37" fillId="3" borderId="1" xfId="2" applyFont="1" applyFill="1" applyBorder="1" applyAlignment="1">
      <alignment horizontal="center" vertical="center" wrapText="1"/>
    </xf>
    <xf numFmtId="0" fontId="38" fillId="3" borderId="1" xfId="2" applyFont="1" applyFill="1" applyBorder="1" applyAlignment="1">
      <alignment horizontal="center" vertical="center" wrapText="1"/>
    </xf>
    <xf numFmtId="0" fontId="38" fillId="14" borderId="1" xfId="2" applyFont="1" applyFill="1" applyBorder="1" applyAlignment="1">
      <alignment horizontal="center" vertical="center" wrapText="1"/>
    </xf>
    <xf numFmtId="0" fontId="37" fillId="0" borderId="1" xfId="2" applyFont="1" applyBorder="1" applyAlignment="1">
      <alignment horizontal="center" vertical="center" wrapText="1"/>
    </xf>
    <xf numFmtId="0" fontId="39" fillId="5" borderId="4" xfId="2" applyFont="1" applyFill="1" applyBorder="1" applyAlignment="1">
      <alignment horizontal="center" vertical="center" wrapText="1"/>
    </xf>
    <xf numFmtId="0" fontId="37" fillId="4" borderId="1" xfId="2" applyFont="1" applyFill="1" applyBorder="1" applyAlignment="1">
      <alignment horizontal="center" vertical="center" wrapText="1"/>
    </xf>
    <xf numFmtId="0" fontId="37" fillId="3" borderId="12" xfId="2" applyFont="1" applyFill="1" applyBorder="1" applyAlignment="1">
      <alignment horizontal="center" vertical="center" textRotation="90" wrapText="1"/>
    </xf>
    <xf numFmtId="0" fontId="37" fillId="3" borderId="10" xfId="2" applyFont="1" applyFill="1" applyBorder="1" applyAlignment="1">
      <alignment horizontal="center" vertical="center" textRotation="90" wrapText="1"/>
    </xf>
    <xf numFmtId="0" fontId="37" fillId="3" borderId="11" xfId="2" applyFont="1" applyFill="1" applyBorder="1" applyAlignment="1">
      <alignment horizontal="center" vertical="center" textRotation="90" wrapText="1"/>
    </xf>
    <xf numFmtId="0" fontId="37" fillId="23" borderId="2" xfId="2" applyFont="1" applyFill="1" applyBorder="1" applyAlignment="1">
      <alignment horizontal="center" vertical="center" wrapText="1"/>
    </xf>
    <xf numFmtId="0" fontId="37" fillId="23" borderId="4" xfId="2" applyFont="1" applyFill="1" applyBorder="1" applyAlignment="1">
      <alignment horizontal="center" vertical="center" wrapText="1"/>
    </xf>
    <xf numFmtId="0" fontId="37" fillId="23" borderId="3" xfId="2" applyFont="1" applyFill="1" applyBorder="1" applyAlignment="1">
      <alignment horizontal="center" vertical="center" wrapText="1"/>
    </xf>
    <xf numFmtId="0" fontId="38" fillId="0" borderId="1" xfId="2" applyFont="1" applyBorder="1" applyAlignment="1">
      <alignment horizontal="center" vertical="center" wrapText="1"/>
    </xf>
    <xf numFmtId="0" fontId="38" fillId="0" borderId="1" xfId="2" applyFont="1" applyBorder="1" applyAlignment="1">
      <alignment horizontal="center" vertical="center"/>
    </xf>
    <xf numFmtId="0" fontId="37" fillId="16" borderId="5" xfId="2" applyFont="1" applyFill="1" applyBorder="1" applyAlignment="1">
      <alignment horizontal="center" vertical="center" textRotation="90" wrapText="1"/>
    </xf>
    <xf numFmtId="0" fontId="37" fillId="16" borderId="7" xfId="2" applyFont="1" applyFill="1" applyBorder="1" applyAlignment="1">
      <alignment horizontal="center" vertical="center" textRotation="90" wrapText="1"/>
    </xf>
    <xf numFmtId="0" fontId="37" fillId="16" borderId="8" xfId="2" applyFont="1" applyFill="1" applyBorder="1" applyAlignment="1">
      <alignment horizontal="center" vertical="center" textRotation="90" wrapText="1"/>
    </xf>
    <xf numFmtId="0" fontId="37" fillId="16" borderId="12" xfId="2" applyFont="1" applyFill="1" applyBorder="1" applyAlignment="1">
      <alignment horizontal="center" vertical="center" textRotation="90" wrapText="1"/>
    </xf>
    <xf numFmtId="0" fontId="37" fillId="16" borderId="10" xfId="2" applyFont="1" applyFill="1" applyBorder="1" applyAlignment="1">
      <alignment horizontal="center" vertical="center" textRotation="90" wrapText="1"/>
    </xf>
    <xf numFmtId="0" fontId="37" fillId="16" borderId="11" xfId="2" applyFont="1" applyFill="1" applyBorder="1" applyAlignment="1">
      <alignment horizontal="center" vertical="center" textRotation="90" wrapText="1"/>
    </xf>
    <xf numFmtId="0" fontId="37" fillId="25" borderId="12" xfId="2" applyFont="1" applyFill="1" applyBorder="1" applyAlignment="1">
      <alignment horizontal="center" vertical="center" textRotation="90" wrapText="1"/>
    </xf>
    <xf numFmtId="0" fontId="37" fillId="25" borderId="10" xfId="2" applyFont="1" applyFill="1" applyBorder="1" applyAlignment="1">
      <alignment horizontal="center" vertical="center" textRotation="90" wrapText="1"/>
    </xf>
    <xf numFmtId="0" fontId="37" fillId="25" borderId="11" xfId="2" applyFont="1" applyFill="1" applyBorder="1" applyAlignment="1">
      <alignment horizontal="center" vertical="center" textRotation="90" wrapText="1"/>
    </xf>
    <xf numFmtId="0" fontId="37" fillId="26" borderId="12" xfId="2" applyFont="1" applyFill="1" applyBorder="1" applyAlignment="1">
      <alignment horizontal="center" vertical="center" textRotation="90" wrapText="1"/>
    </xf>
    <xf numFmtId="0" fontId="37" fillId="26" borderId="10" xfId="2" applyFont="1" applyFill="1" applyBorder="1" applyAlignment="1">
      <alignment horizontal="center" vertical="center" textRotation="90" wrapText="1"/>
    </xf>
    <xf numFmtId="0" fontId="37" fillId="26" borderId="11" xfId="2" applyFont="1" applyFill="1" applyBorder="1" applyAlignment="1">
      <alignment horizontal="center" vertical="center" textRotation="90" wrapText="1"/>
    </xf>
    <xf numFmtId="0" fontId="37" fillId="27" borderId="12" xfId="2" applyFont="1" applyFill="1" applyBorder="1" applyAlignment="1">
      <alignment horizontal="center" vertical="center" textRotation="90" wrapText="1"/>
    </xf>
    <xf numFmtId="0" fontId="37" fillId="27" borderId="10" xfId="2" applyFont="1" applyFill="1" applyBorder="1" applyAlignment="1">
      <alignment horizontal="center" vertical="center" textRotation="90" wrapText="1"/>
    </xf>
    <xf numFmtId="0" fontId="37" fillId="27" borderId="11" xfId="2" applyFont="1" applyFill="1" applyBorder="1" applyAlignment="1">
      <alignment horizontal="center" vertical="center" textRotation="90" wrapText="1"/>
    </xf>
    <xf numFmtId="0" fontId="37" fillId="28" borderId="12" xfId="2" applyFont="1" applyFill="1" applyBorder="1" applyAlignment="1">
      <alignment horizontal="center" vertical="center" textRotation="90" wrapText="1"/>
    </xf>
    <xf numFmtId="0" fontId="37" fillId="28" borderId="10" xfId="2" applyFont="1" applyFill="1" applyBorder="1" applyAlignment="1">
      <alignment horizontal="center" vertical="center" textRotation="90" wrapText="1"/>
    </xf>
    <xf numFmtId="0" fontId="37" fillId="28" borderId="11" xfId="2" applyFont="1" applyFill="1" applyBorder="1" applyAlignment="1">
      <alignment horizontal="center" vertical="center" textRotation="90" wrapText="1"/>
    </xf>
    <xf numFmtId="0" fontId="37" fillId="3" borderId="0" xfId="2" applyFont="1" applyFill="1" applyBorder="1" applyAlignment="1">
      <alignment horizontal="center" vertical="center"/>
    </xf>
    <xf numFmtId="0" fontId="37" fillId="0" borderId="0" xfId="2" applyFont="1" applyAlignment="1">
      <alignment horizontal="center" vertical="center" wrapText="1"/>
    </xf>
    <xf numFmtId="0" fontId="37" fillId="16" borderId="1" xfId="2" applyFont="1" applyFill="1" applyBorder="1" applyAlignment="1">
      <alignment horizontal="center" vertical="center" textRotation="90" wrapText="1"/>
    </xf>
    <xf numFmtId="0" fontId="40" fillId="0" borderId="5" xfId="2" applyFont="1" applyBorder="1" applyAlignment="1">
      <alignment horizontal="center" vertical="center" wrapText="1"/>
    </xf>
    <xf numFmtId="0" fontId="40" fillId="0" borderId="6" xfId="2" applyFont="1" applyBorder="1" applyAlignment="1">
      <alignment horizontal="center" vertical="center" wrapText="1"/>
    </xf>
    <xf numFmtId="0" fontId="40" fillId="0" borderId="13" xfId="2" applyFont="1" applyBorder="1" applyAlignment="1">
      <alignment horizontal="center" vertical="center" wrapText="1"/>
    </xf>
    <xf numFmtId="0" fontId="40" fillId="0" borderId="7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40" fillId="0" borderId="14" xfId="2" applyFont="1" applyBorder="1" applyAlignment="1">
      <alignment horizontal="center" vertical="center" wrapText="1"/>
    </xf>
    <xf numFmtId="0" fontId="40" fillId="0" borderId="8" xfId="2" applyFont="1" applyBorder="1" applyAlignment="1">
      <alignment horizontal="center" vertical="center" wrapText="1"/>
    </xf>
    <xf numFmtId="0" fontId="40" fillId="0" borderId="9" xfId="2" applyFont="1" applyBorder="1" applyAlignment="1">
      <alignment horizontal="center" vertical="center" wrapText="1"/>
    </xf>
    <xf numFmtId="0" fontId="40" fillId="0" borderId="15" xfId="2" applyFont="1" applyBorder="1" applyAlignment="1">
      <alignment horizontal="center" vertical="center" wrapText="1"/>
    </xf>
    <xf numFmtId="0" fontId="37" fillId="0" borderId="1" xfId="2" applyFont="1" applyBorder="1" applyAlignment="1">
      <alignment horizontal="center" vertical="center" textRotation="90" wrapText="1" shrinkToFit="1"/>
    </xf>
    <xf numFmtId="0" fontId="37" fillId="0" borderId="1" xfId="2" applyFont="1" applyBorder="1" applyAlignment="1">
      <alignment horizontal="center" vertical="center" textRotation="90" wrapText="1"/>
    </xf>
    <xf numFmtId="0" fontId="37" fillId="18" borderId="5" xfId="2" applyFont="1" applyFill="1" applyBorder="1" applyAlignment="1">
      <alignment horizontal="center" vertical="center" wrapText="1"/>
    </xf>
    <xf numFmtId="0" fontId="37" fillId="18" borderId="6" xfId="2" applyFont="1" applyFill="1" applyBorder="1" applyAlignment="1">
      <alignment horizontal="center" vertical="center" wrapText="1"/>
    </xf>
    <xf numFmtId="0" fontId="37" fillId="18" borderId="7" xfId="2" applyFont="1" applyFill="1" applyBorder="1" applyAlignment="1">
      <alignment horizontal="center" vertical="center" wrapText="1"/>
    </xf>
    <xf numFmtId="0" fontId="37" fillId="18" borderId="0" xfId="2" applyFont="1" applyFill="1" applyBorder="1" applyAlignment="1">
      <alignment horizontal="center" vertical="center" wrapText="1"/>
    </xf>
    <xf numFmtId="0" fontId="37" fillId="18" borderId="8" xfId="2" applyFont="1" applyFill="1" applyBorder="1" applyAlignment="1">
      <alignment horizontal="center" vertical="center" wrapText="1"/>
    </xf>
    <xf numFmtId="0" fontId="37" fillId="18" borderId="9" xfId="2" applyFont="1" applyFill="1" applyBorder="1" applyAlignment="1">
      <alignment horizontal="center" vertical="center" wrapText="1"/>
    </xf>
    <xf numFmtId="0" fontId="37" fillId="0" borderId="12" xfId="2" applyFont="1" applyBorder="1" applyAlignment="1">
      <alignment horizontal="center" vertical="center" textRotation="90" wrapText="1"/>
    </xf>
    <xf numFmtId="0" fontId="37" fillId="0" borderId="10" xfId="2" applyFont="1" applyBorder="1" applyAlignment="1">
      <alignment horizontal="center" vertical="center" textRotation="90" wrapText="1"/>
    </xf>
    <xf numFmtId="0" fontId="37" fillId="0" borderId="11" xfId="2" applyFont="1" applyBorder="1" applyAlignment="1">
      <alignment horizontal="center" vertical="center" textRotation="90" wrapText="1"/>
    </xf>
    <xf numFmtId="0" fontId="37" fillId="8" borderId="12" xfId="2" applyFont="1" applyFill="1" applyBorder="1" applyAlignment="1">
      <alignment horizontal="center" vertical="center" textRotation="90" wrapText="1"/>
    </xf>
    <xf numFmtId="0" fontId="37" fillId="8" borderId="10" xfId="2" applyFont="1" applyFill="1" applyBorder="1" applyAlignment="1">
      <alignment horizontal="center" vertical="center" textRotation="90" wrapText="1"/>
    </xf>
    <xf numFmtId="0" fontId="37" fillId="8" borderId="11" xfId="2" applyFont="1" applyFill="1" applyBorder="1" applyAlignment="1">
      <alignment horizontal="center" vertical="center" textRotation="90" wrapText="1"/>
    </xf>
    <xf numFmtId="0" fontId="37" fillId="19" borderId="12" xfId="2" applyFont="1" applyFill="1" applyBorder="1" applyAlignment="1">
      <alignment horizontal="center" vertical="center" textRotation="90" wrapText="1"/>
    </xf>
    <xf numFmtId="0" fontId="37" fillId="19" borderId="10" xfId="2" applyFont="1" applyFill="1" applyBorder="1" applyAlignment="1">
      <alignment horizontal="center" vertical="center" textRotation="90" wrapText="1"/>
    </xf>
    <xf numFmtId="0" fontId="37" fillId="19" borderId="11" xfId="2" applyFont="1" applyFill="1" applyBorder="1" applyAlignment="1">
      <alignment horizontal="center" vertical="center" textRotation="90" wrapText="1"/>
    </xf>
    <xf numFmtId="0" fontId="37" fillId="20" borderId="1" xfId="2" applyFont="1" applyFill="1" applyBorder="1" applyAlignment="1">
      <alignment horizontal="center" vertical="center" wrapText="1"/>
    </xf>
    <xf numFmtId="0" fontId="37" fillId="21" borderId="12" xfId="2" applyFont="1" applyFill="1" applyBorder="1" applyAlignment="1">
      <alignment horizontal="center" vertical="center" textRotation="90" wrapText="1"/>
    </xf>
    <xf numFmtId="0" fontId="37" fillId="21" borderId="10" xfId="2" applyFont="1" applyFill="1" applyBorder="1" applyAlignment="1">
      <alignment horizontal="center" vertical="center" textRotation="90" wrapText="1"/>
    </xf>
    <xf numFmtId="0" fontId="37" fillId="21" borderId="11" xfId="2" applyFont="1" applyFill="1" applyBorder="1" applyAlignment="1">
      <alignment horizontal="center" vertical="center" textRotation="90" wrapText="1"/>
    </xf>
    <xf numFmtId="0" fontId="37" fillId="18" borderId="12" xfId="2" applyFont="1" applyFill="1" applyBorder="1" applyAlignment="1">
      <alignment horizontal="center" vertical="center" textRotation="90" wrapText="1"/>
    </xf>
    <xf numFmtId="0" fontId="37" fillId="18" borderId="10" xfId="2" applyFont="1" applyFill="1" applyBorder="1" applyAlignment="1">
      <alignment horizontal="center" vertical="center" textRotation="90" wrapText="1"/>
    </xf>
    <xf numFmtId="0" fontId="37" fillId="18" borderId="11" xfId="2" applyFont="1" applyFill="1" applyBorder="1" applyAlignment="1">
      <alignment horizontal="center" vertical="center" textRotation="90" wrapText="1"/>
    </xf>
    <xf numFmtId="0" fontId="37" fillId="22" borderId="1" xfId="2" applyFont="1" applyFill="1" applyBorder="1" applyAlignment="1">
      <alignment horizontal="center" vertical="center" textRotation="90" wrapText="1"/>
    </xf>
    <xf numFmtId="0" fontId="37" fillId="23" borderId="12" xfId="2" applyFont="1" applyFill="1" applyBorder="1" applyAlignment="1">
      <alignment horizontal="center" vertical="center" textRotation="90" wrapText="1"/>
    </xf>
    <xf numFmtId="0" fontId="37" fillId="23" borderId="10" xfId="2" applyFont="1" applyFill="1" applyBorder="1" applyAlignment="1">
      <alignment horizontal="center" vertical="center" textRotation="90" wrapText="1"/>
    </xf>
    <xf numFmtId="0" fontId="37" fillId="23" borderId="11" xfId="2" applyFont="1" applyFill="1" applyBorder="1" applyAlignment="1">
      <alignment horizontal="center" vertical="center" textRotation="90" wrapText="1"/>
    </xf>
    <xf numFmtId="0" fontId="37" fillId="24" borderId="12" xfId="2" applyFont="1" applyFill="1" applyBorder="1" applyAlignment="1">
      <alignment horizontal="center" vertical="center" textRotation="90" wrapText="1"/>
    </xf>
    <xf numFmtId="0" fontId="37" fillId="24" borderId="10" xfId="2" applyFont="1" applyFill="1" applyBorder="1" applyAlignment="1">
      <alignment horizontal="center" vertical="center" textRotation="90" wrapText="1"/>
    </xf>
    <xf numFmtId="0" fontId="37" fillId="24" borderId="11" xfId="2" applyFont="1" applyFill="1" applyBorder="1" applyAlignment="1">
      <alignment horizontal="center" vertical="center" textRotation="90" wrapText="1"/>
    </xf>
    <xf numFmtId="0" fontId="10" fillId="14" borderId="2" xfId="0" applyFont="1" applyFill="1" applyBorder="1" applyAlignment="1">
      <alignment horizontal="center" vertical="center" wrapText="1"/>
    </xf>
    <xf numFmtId="0" fontId="10" fillId="14" borderId="4" xfId="0" applyFont="1" applyFill="1" applyBorder="1" applyAlignment="1">
      <alignment horizontal="center" vertical="center" wrapText="1"/>
    </xf>
    <xf numFmtId="0" fontId="10" fillId="14" borderId="3" xfId="0" applyFont="1" applyFill="1" applyBorder="1" applyAlignment="1">
      <alignment horizontal="center" vertical="center" wrapText="1"/>
    </xf>
    <xf numFmtId="0" fontId="12" fillId="14" borderId="4" xfId="0" applyFont="1" applyFill="1" applyBorder="1" applyAlignment="1">
      <alignment horizontal="center" vertical="center" wrapText="1"/>
    </xf>
    <xf numFmtId="0" fontId="12" fillId="14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49" fontId="11" fillId="4" borderId="12" xfId="0" applyNumberFormat="1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49" fontId="11" fillId="4" borderId="11" xfId="0" applyNumberFormat="1" applyFont="1" applyFill="1" applyBorder="1" applyAlignment="1">
      <alignment horizontal="center" vertical="center" wrapText="1"/>
    </xf>
    <xf numFmtId="0" fontId="9" fillId="14" borderId="4" xfId="0" applyFont="1" applyFill="1" applyBorder="1" applyAlignment="1">
      <alignment horizontal="center" vertical="center" wrapText="1"/>
    </xf>
    <xf numFmtId="0" fontId="9" fillId="14" borderId="3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16" borderId="5" xfId="0" applyFont="1" applyFill="1" applyBorder="1" applyAlignment="1">
      <alignment horizontal="center" vertical="center" textRotation="90" wrapText="1"/>
    </xf>
    <xf numFmtId="0" fontId="11" fillId="16" borderId="7" xfId="0" applyFont="1" applyFill="1" applyBorder="1" applyAlignment="1">
      <alignment horizontal="center" vertical="center" textRotation="90" wrapText="1"/>
    </xf>
    <xf numFmtId="0" fontId="11" fillId="16" borderId="8" xfId="0" applyFont="1" applyFill="1" applyBorder="1" applyAlignment="1">
      <alignment horizontal="center" vertical="center" textRotation="90" wrapText="1"/>
    </xf>
    <xf numFmtId="0" fontId="11" fillId="16" borderId="12" xfId="0" applyFont="1" applyFill="1" applyBorder="1" applyAlignment="1">
      <alignment horizontal="center" vertical="center" textRotation="90" wrapText="1"/>
    </xf>
    <xf numFmtId="0" fontId="11" fillId="16" borderId="10" xfId="0" applyFont="1" applyFill="1" applyBorder="1" applyAlignment="1">
      <alignment horizontal="center" vertical="center" textRotation="90" wrapText="1"/>
    </xf>
    <xf numFmtId="0" fontId="11" fillId="16" borderId="11" xfId="0" applyFont="1" applyFill="1" applyBorder="1" applyAlignment="1">
      <alignment horizontal="center" vertical="center" textRotation="90" wrapText="1"/>
    </xf>
    <xf numFmtId="0" fontId="20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right" wrapText="1"/>
    </xf>
    <xf numFmtId="0" fontId="14" fillId="0" borderId="9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center" textRotation="90" wrapText="1" shrinkToFi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textRotation="90" wrapText="1"/>
    </xf>
    <xf numFmtId="0" fontId="11" fillId="0" borderId="10" xfId="0" applyFont="1" applyFill="1" applyBorder="1" applyAlignment="1">
      <alignment horizontal="center" vertical="center" textRotation="90" wrapText="1"/>
    </xf>
    <xf numFmtId="0" fontId="11" fillId="0" borderId="11" xfId="0" applyFont="1" applyFill="1" applyBorder="1" applyAlignment="1">
      <alignment horizontal="center" vertical="center" textRotation="90" wrapText="1"/>
    </xf>
    <xf numFmtId="0" fontId="11" fillId="16" borderId="1" xfId="0" applyFont="1" applyFill="1" applyBorder="1" applyAlignment="1">
      <alignment horizontal="center" vertical="center" textRotation="90" wrapText="1"/>
    </xf>
    <xf numFmtId="0" fontId="30" fillId="3" borderId="2" xfId="0" applyFont="1" applyFill="1" applyBorder="1" applyAlignment="1">
      <alignment vertical="center" wrapText="1"/>
    </xf>
    <xf numFmtId="0" fontId="30" fillId="3" borderId="4" xfId="0" applyFont="1" applyFill="1" applyBorder="1" applyAlignment="1">
      <alignment vertical="center" wrapText="1"/>
    </xf>
    <xf numFmtId="0" fontId="30" fillId="3" borderId="3" xfId="0" applyFont="1" applyFill="1" applyBorder="1" applyAlignment="1">
      <alignment vertical="center" wrapText="1"/>
    </xf>
    <xf numFmtId="0" fontId="29" fillId="14" borderId="2" xfId="0" applyFont="1" applyFill="1" applyBorder="1" applyAlignment="1">
      <alignment vertical="center" wrapText="1"/>
    </xf>
    <xf numFmtId="0" fontId="29" fillId="14" borderId="4" xfId="0" applyFont="1" applyFill="1" applyBorder="1" applyAlignment="1">
      <alignment vertical="center" wrapText="1"/>
    </xf>
    <xf numFmtId="0" fontId="29" fillId="14" borderId="3" xfId="0" applyFont="1" applyFill="1" applyBorder="1" applyAlignment="1">
      <alignment vertical="center" wrapText="1"/>
    </xf>
    <xf numFmtId="0" fontId="29" fillId="17" borderId="2" xfId="0" applyFont="1" applyFill="1" applyBorder="1" applyAlignment="1">
      <alignment vertical="center" wrapText="1"/>
    </xf>
    <xf numFmtId="0" fontId="29" fillId="17" borderId="4" xfId="0" applyFont="1" applyFill="1" applyBorder="1" applyAlignment="1">
      <alignment vertical="center" wrapText="1"/>
    </xf>
    <xf numFmtId="0" fontId="29" fillId="17" borderId="3" xfId="0" applyFont="1" applyFill="1" applyBorder="1" applyAlignment="1">
      <alignment vertical="center" wrapText="1"/>
    </xf>
    <xf numFmtId="0" fontId="30" fillId="14" borderId="4" xfId="0" applyFont="1" applyFill="1" applyBorder="1" applyAlignment="1">
      <alignment vertical="center" wrapText="1"/>
    </xf>
    <xf numFmtId="0" fontId="30" fillId="14" borderId="3" xfId="0" applyFont="1" applyFill="1" applyBorder="1" applyAlignment="1">
      <alignment vertical="center" wrapText="1"/>
    </xf>
    <xf numFmtId="0" fontId="29" fillId="3" borderId="4" xfId="0" applyFont="1" applyFill="1" applyBorder="1" applyAlignment="1">
      <alignment vertical="center" wrapText="1"/>
    </xf>
    <xf numFmtId="0" fontId="29" fillId="3" borderId="3" xfId="0" applyFont="1" applyFill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49" fontId="30" fillId="11" borderId="12" xfId="0" applyNumberFormat="1" applyFont="1" applyFill="1" applyBorder="1" applyAlignment="1">
      <alignment vertical="center" wrapText="1"/>
    </xf>
    <xf numFmtId="49" fontId="30" fillId="11" borderId="10" xfId="0" applyNumberFormat="1" applyFont="1" applyFill="1" applyBorder="1" applyAlignment="1">
      <alignment vertical="center" wrapText="1"/>
    </xf>
    <xf numFmtId="49" fontId="30" fillId="11" borderId="11" xfId="0" applyNumberFormat="1" applyFont="1" applyFill="1" applyBorder="1" applyAlignment="1">
      <alignment vertical="center" wrapText="1"/>
    </xf>
    <xf numFmtId="0" fontId="30" fillId="11" borderId="2" xfId="0" applyFont="1" applyFill="1" applyBorder="1" applyAlignment="1">
      <alignment vertical="center" wrapText="1"/>
    </xf>
    <xf numFmtId="0" fontId="30" fillId="11" borderId="4" xfId="0" applyFont="1" applyFill="1" applyBorder="1" applyAlignment="1">
      <alignment vertical="center" wrapText="1"/>
    </xf>
    <xf numFmtId="0" fontId="30" fillId="11" borderId="3" xfId="0" applyFont="1" applyFill="1" applyBorder="1" applyAlignment="1">
      <alignment vertical="center" wrapText="1"/>
    </xf>
    <xf numFmtId="0" fontId="31" fillId="12" borderId="2" xfId="0" applyFont="1" applyFill="1" applyBorder="1" applyAlignment="1">
      <alignment vertical="center" wrapText="1"/>
    </xf>
    <xf numFmtId="0" fontId="31" fillId="12" borderId="4" xfId="0" applyFont="1" applyFill="1" applyBorder="1" applyAlignment="1">
      <alignment vertical="center" wrapText="1"/>
    </xf>
    <xf numFmtId="0" fontId="31" fillId="8" borderId="1" xfId="0" applyFont="1" applyFill="1" applyBorder="1" applyAlignment="1">
      <alignment vertical="center" wrapText="1"/>
    </xf>
    <xf numFmtId="0" fontId="29" fillId="14" borderId="1" xfId="0" applyFont="1" applyFill="1" applyBorder="1" applyAlignment="1">
      <alignment vertical="center" wrapText="1"/>
    </xf>
    <xf numFmtId="0" fontId="31" fillId="8" borderId="2" xfId="0" applyFont="1" applyFill="1" applyBorder="1" applyAlignment="1">
      <alignment vertical="center" wrapText="1"/>
    </xf>
    <xf numFmtId="0" fontId="31" fillId="8" borderId="4" xfId="0" applyFont="1" applyFill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30" fillId="8" borderId="1" xfId="0" applyFont="1" applyFill="1" applyBorder="1" applyAlignment="1">
      <alignment vertical="center" wrapText="1"/>
    </xf>
    <xf numFmtId="0" fontId="30" fillId="11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2" xfId="0" applyFont="1" applyBorder="1" applyAlignment="1">
      <alignment vertical="center" textRotation="90" wrapText="1"/>
    </xf>
    <xf numFmtId="0" fontId="11" fillId="0" borderId="10" xfId="0" applyFont="1" applyBorder="1" applyAlignment="1">
      <alignment vertical="center" textRotation="90" wrapText="1"/>
    </xf>
    <xf numFmtId="0" fontId="11" fillId="0" borderId="11" xfId="0" applyFont="1" applyBorder="1" applyAlignment="1">
      <alignment vertical="center" textRotation="90" wrapText="1"/>
    </xf>
    <xf numFmtId="0" fontId="11" fillId="16" borderId="5" xfId="0" applyFont="1" applyFill="1" applyBorder="1" applyAlignment="1">
      <alignment vertical="center" textRotation="90" wrapText="1"/>
    </xf>
    <xf numFmtId="0" fontId="11" fillId="16" borderId="7" xfId="0" applyFont="1" applyFill="1" applyBorder="1" applyAlignment="1">
      <alignment vertical="center" textRotation="90" wrapText="1"/>
    </xf>
    <xf numFmtId="0" fontId="11" fillId="16" borderId="8" xfId="0" applyFont="1" applyFill="1" applyBorder="1" applyAlignment="1">
      <alignment vertical="center" textRotation="90" wrapText="1"/>
    </xf>
    <xf numFmtId="0" fontId="11" fillId="8" borderId="12" xfId="0" applyFont="1" applyFill="1" applyBorder="1" applyAlignment="1">
      <alignment vertical="center" textRotation="90" wrapText="1"/>
    </xf>
    <xf numFmtId="0" fontId="11" fillId="8" borderId="10" xfId="0" applyFont="1" applyFill="1" applyBorder="1" applyAlignment="1">
      <alignment vertical="center" textRotation="90" wrapText="1"/>
    </xf>
    <xf numFmtId="0" fontId="11" fillId="8" borderId="11" xfId="0" applyFont="1" applyFill="1" applyBorder="1" applyAlignment="1">
      <alignment vertical="center" textRotation="90" wrapText="1"/>
    </xf>
    <xf numFmtId="0" fontId="11" fillId="16" borderId="12" xfId="0" applyFont="1" applyFill="1" applyBorder="1" applyAlignment="1">
      <alignment vertical="center" textRotation="90" wrapText="1"/>
    </xf>
    <xf numFmtId="0" fontId="11" fillId="16" borderId="10" xfId="0" applyFont="1" applyFill="1" applyBorder="1" applyAlignment="1">
      <alignment vertical="center" textRotation="90" wrapText="1"/>
    </xf>
    <xf numFmtId="0" fontId="11" fillId="16" borderId="11" xfId="0" applyFont="1" applyFill="1" applyBorder="1" applyAlignment="1">
      <alignment vertical="center" textRotation="90" wrapText="1"/>
    </xf>
    <xf numFmtId="0" fontId="20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textRotation="90" wrapText="1" shrinkToFit="1"/>
    </xf>
    <xf numFmtId="0" fontId="11" fillId="0" borderId="1" xfId="0" applyFont="1" applyBorder="1" applyAlignment="1">
      <alignment vertical="center" textRotation="90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2" xfId="0" applyFont="1" applyFill="1" applyBorder="1" applyAlignment="1">
      <alignment vertical="center" textRotation="90" wrapText="1"/>
    </xf>
    <xf numFmtId="0" fontId="11" fillId="0" borderId="10" xfId="0" applyFont="1" applyFill="1" applyBorder="1" applyAlignment="1">
      <alignment vertical="center" textRotation="90" wrapText="1"/>
    </xf>
    <xf numFmtId="0" fontId="11" fillId="0" borderId="11" xfId="0" applyFont="1" applyFill="1" applyBorder="1" applyAlignment="1">
      <alignment vertical="center" textRotation="90" wrapText="1"/>
    </xf>
    <xf numFmtId="0" fontId="11" fillId="16" borderId="1" xfId="0" applyFont="1" applyFill="1" applyBorder="1" applyAlignment="1">
      <alignment vertical="center" textRotation="90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textRotation="90" wrapText="1"/>
    </xf>
    <xf numFmtId="0" fontId="11" fillId="7" borderId="10" xfId="0" applyFont="1" applyFill="1" applyBorder="1" applyAlignment="1">
      <alignment horizontal="center" vertical="center" textRotation="90" wrapText="1"/>
    </xf>
    <xf numFmtId="0" fontId="11" fillId="7" borderId="11" xfId="0" applyFont="1" applyFill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textRotation="90" wrapText="1"/>
    </xf>
    <xf numFmtId="0" fontId="11" fillId="7" borderId="5" xfId="0" applyFont="1" applyFill="1" applyBorder="1" applyAlignment="1">
      <alignment horizontal="center" vertical="center" textRotation="90" wrapText="1"/>
    </xf>
    <xf numFmtId="0" fontId="11" fillId="7" borderId="7" xfId="0" applyFont="1" applyFill="1" applyBorder="1" applyAlignment="1">
      <alignment horizontal="center" vertical="center" textRotation="90" wrapText="1"/>
    </xf>
    <xf numFmtId="0" fontId="11" fillId="7" borderId="8" xfId="0" applyFont="1" applyFill="1" applyBorder="1" applyAlignment="1">
      <alignment horizontal="center" vertical="center" textRotation="90" wrapText="1"/>
    </xf>
    <xf numFmtId="49" fontId="8" fillId="11" borderId="10" xfId="0" applyNumberFormat="1" applyFont="1" applyFill="1" applyBorder="1" applyAlignment="1">
      <alignment horizontal="center" vertical="center" wrapText="1"/>
    </xf>
    <xf numFmtId="49" fontId="8" fillId="11" borderId="11" xfId="0" applyNumberFormat="1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49" fontId="11" fillId="11" borderId="12" xfId="0" applyNumberFormat="1" applyFont="1" applyFill="1" applyBorder="1" applyAlignment="1">
      <alignment horizontal="center" vertical="center" wrapText="1"/>
    </xf>
    <xf numFmtId="49" fontId="11" fillId="11" borderId="10" xfId="0" applyNumberFormat="1" applyFont="1" applyFill="1" applyBorder="1" applyAlignment="1">
      <alignment horizontal="center" vertical="center" wrapText="1"/>
    </xf>
    <xf numFmtId="49" fontId="11" fillId="11" borderId="11" xfId="0" applyNumberFormat="1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29" borderId="5" xfId="0" applyFont="1" applyFill="1" applyBorder="1" applyAlignment="1">
      <alignment horizontal="center" vertical="center" textRotation="90" wrapText="1"/>
    </xf>
    <xf numFmtId="0" fontId="11" fillId="29" borderId="7" xfId="0" applyFont="1" applyFill="1" applyBorder="1" applyAlignment="1">
      <alignment horizontal="center" vertical="center" textRotation="90" wrapText="1"/>
    </xf>
    <xf numFmtId="0" fontId="11" fillId="29" borderId="8" xfId="0" applyFont="1" applyFill="1" applyBorder="1" applyAlignment="1">
      <alignment horizontal="center" vertical="center" textRotation="90" wrapText="1"/>
    </xf>
    <xf numFmtId="0" fontId="11" fillId="29" borderId="12" xfId="0" applyFont="1" applyFill="1" applyBorder="1" applyAlignment="1">
      <alignment horizontal="center" vertical="center" textRotation="90" wrapText="1"/>
    </xf>
    <xf numFmtId="0" fontId="11" fillId="29" borderId="10" xfId="0" applyFont="1" applyFill="1" applyBorder="1" applyAlignment="1">
      <alignment horizontal="center" vertical="center" textRotation="90" wrapText="1"/>
    </xf>
    <xf numFmtId="0" fontId="11" fillId="29" borderId="11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1" fillId="29" borderId="1" xfId="0" applyFont="1" applyFill="1" applyBorder="1" applyAlignment="1">
      <alignment horizontal="center" vertical="center" textRotation="90" wrapText="1"/>
    </xf>
    <xf numFmtId="0" fontId="10" fillId="17" borderId="2" xfId="0" applyFont="1" applyFill="1" applyBorder="1" applyAlignment="1">
      <alignment horizontal="center" vertical="center" wrapText="1"/>
    </xf>
    <xf numFmtId="0" fontId="10" fillId="17" borderId="4" xfId="0" applyFont="1" applyFill="1" applyBorder="1" applyAlignment="1">
      <alignment horizontal="center" vertical="center" wrapText="1"/>
    </xf>
    <xf numFmtId="0" fontId="10" fillId="17" borderId="3" xfId="0" applyFont="1" applyFill="1" applyBorder="1" applyAlignment="1">
      <alignment horizontal="center" vertical="center" wrapText="1"/>
    </xf>
    <xf numFmtId="0" fontId="11" fillId="15" borderId="5" xfId="0" applyFont="1" applyFill="1" applyBorder="1" applyAlignment="1">
      <alignment horizontal="center" vertical="center" textRotation="90" wrapText="1"/>
    </xf>
    <xf numFmtId="0" fontId="11" fillId="15" borderId="7" xfId="0" applyFont="1" applyFill="1" applyBorder="1" applyAlignment="1">
      <alignment horizontal="center" vertical="center" textRotation="90" wrapText="1"/>
    </xf>
    <xf numFmtId="0" fontId="11" fillId="15" borderId="8" xfId="0" applyFont="1" applyFill="1" applyBorder="1" applyAlignment="1">
      <alignment horizontal="center" vertical="center" textRotation="90" wrapText="1"/>
    </xf>
    <xf numFmtId="0" fontId="11" fillId="15" borderId="12" xfId="0" applyFont="1" applyFill="1" applyBorder="1" applyAlignment="1">
      <alignment horizontal="center" vertical="center" textRotation="90" wrapText="1"/>
    </xf>
    <xf numFmtId="0" fontId="11" fillId="15" borderId="10" xfId="0" applyFont="1" applyFill="1" applyBorder="1" applyAlignment="1">
      <alignment horizontal="center" vertical="center" textRotation="90" wrapText="1"/>
    </xf>
    <xf numFmtId="0" fontId="11" fillId="15" borderId="11" xfId="0" applyFont="1" applyFill="1" applyBorder="1" applyAlignment="1">
      <alignment horizontal="center" vertical="center" textRotation="90" wrapText="1"/>
    </xf>
    <xf numFmtId="0" fontId="11" fillId="15" borderId="1" xfId="0" applyFont="1" applyFill="1" applyBorder="1" applyAlignment="1">
      <alignment horizontal="center" vertical="center" textRotation="90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textRotation="90" wrapText="1"/>
    </xf>
    <xf numFmtId="0" fontId="11" fillId="8" borderId="10" xfId="0" applyFont="1" applyFill="1" applyBorder="1" applyAlignment="1">
      <alignment horizontal="center" vertical="center" textRotation="90" wrapText="1"/>
    </xf>
    <xf numFmtId="0" fontId="11" fillId="8" borderId="11" xfId="0" applyFont="1" applyFill="1" applyBorder="1" applyAlignment="1">
      <alignment horizontal="center" vertical="center" textRotation="90" wrapText="1"/>
    </xf>
    <xf numFmtId="0" fontId="11" fillId="30" borderId="5" xfId="0" applyFont="1" applyFill="1" applyBorder="1" applyAlignment="1">
      <alignment horizontal="center" vertical="center" textRotation="90" wrapText="1"/>
    </xf>
    <xf numFmtId="0" fontId="11" fillId="30" borderId="7" xfId="0" applyFont="1" applyFill="1" applyBorder="1" applyAlignment="1">
      <alignment horizontal="center" vertical="center" textRotation="90" wrapText="1"/>
    </xf>
    <xf numFmtId="0" fontId="11" fillId="30" borderId="8" xfId="0" applyFont="1" applyFill="1" applyBorder="1" applyAlignment="1">
      <alignment horizontal="center" vertical="center" textRotation="90" wrapText="1"/>
    </xf>
    <xf numFmtId="0" fontId="10" fillId="16" borderId="2" xfId="0" applyFont="1" applyFill="1" applyBorder="1" applyAlignment="1">
      <alignment horizontal="center" vertical="center" wrapText="1"/>
    </xf>
    <xf numFmtId="0" fontId="10" fillId="16" borderId="4" xfId="0" applyFont="1" applyFill="1" applyBorder="1" applyAlignment="1">
      <alignment horizontal="center" vertical="center" wrapText="1"/>
    </xf>
    <xf numFmtId="0" fontId="10" fillId="16" borderId="3" xfId="0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textRotation="90" wrapText="1" shrinkToFit="1"/>
    </xf>
    <xf numFmtId="0" fontId="22" fillId="0" borderId="1" xfId="1" applyFont="1" applyFill="1" applyBorder="1" applyAlignment="1">
      <alignment horizontal="center" vertical="center" textRotation="90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2" fillId="0" borderId="6" xfId="1" applyFont="1" applyFill="1" applyBorder="1" applyAlignment="1">
      <alignment horizontal="center" vertical="center" wrapText="1"/>
    </xf>
    <xf numFmtId="0" fontId="22" fillId="0" borderId="7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center" vertical="center" wrapText="1"/>
    </xf>
    <xf numFmtId="0" fontId="22" fillId="0" borderId="9" xfId="1" applyFont="1" applyFill="1" applyBorder="1" applyAlignment="1">
      <alignment horizontal="center" vertical="center" wrapText="1"/>
    </xf>
    <xf numFmtId="0" fontId="22" fillId="8" borderId="12" xfId="1" applyFont="1" applyFill="1" applyBorder="1" applyAlignment="1">
      <alignment horizontal="center" vertical="center" textRotation="90" wrapText="1"/>
    </xf>
    <xf numFmtId="0" fontId="22" fillId="8" borderId="10" xfId="1" applyFont="1" applyFill="1" applyBorder="1" applyAlignment="1">
      <alignment horizontal="center" vertical="center" textRotation="90" wrapText="1"/>
    </xf>
    <xf numFmtId="0" fontId="22" fillId="8" borderId="11" xfId="1" applyFont="1" applyFill="1" applyBorder="1" applyAlignment="1">
      <alignment horizontal="center" vertical="center" textRotation="90" wrapText="1"/>
    </xf>
    <xf numFmtId="0" fontId="22" fillId="0" borderId="12" xfId="1" applyFont="1" applyFill="1" applyBorder="1" applyAlignment="1">
      <alignment horizontal="center" vertical="center" textRotation="90" wrapText="1"/>
    </xf>
    <xf numFmtId="0" fontId="22" fillId="0" borderId="10" xfId="1" applyFont="1" applyFill="1" applyBorder="1" applyAlignment="1">
      <alignment horizontal="center" vertical="center" textRotation="90" wrapText="1"/>
    </xf>
    <xf numFmtId="0" fontId="22" fillId="0" borderId="11" xfId="1" applyFont="1" applyFill="1" applyBorder="1" applyAlignment="1">
      <alignment horizontal="center" vertical="center" textRotation="90" wrapText="1"/>
    </xf>
    <xf numFmtId="0" fontId="22" fillId="12" borderId="12" xfId="1" applyFont="1" applyFill="1" applyBorder="1" applyAlignment="1">
      <alignment horizontal="center" vertical="center" textRotation="90" wrapText="1"/>
    </xf>
    <xf numFmtId="0" fontId="22" fillId="12" borderId="10" xfId="1" applyFont="1" applyFill="1" applyBorder="1" applyAlignment="1">
      <alignment horizontal="center" vertical="center" textRotation="90" wrapText="1"/>
    </xf>
    <xf numFmtId="0" fontId="22" fillId="12" borderId="11" xfId="1" applyFont="1" applyFill="1" applyBorder="1" applyAlignment="1">
      <alignment horizontal="center" vertical="center" textRotation="90" wrapText="1"/>
    </xf>
    <xf numFmtId="0" fontId="22" fillId="12" borderId="1" xfId="1" applyFont="1" applyFill="1" applyBorder="1" applyAlignment="1">
      <alignment horizontal="center" vertical="center" textRotation="90" wrapText="1"/>
    </xf>
    <xf numFmtId="0" fontId="22" fillId="0" borderId="1" xfId="1" applyFont="1" applyFill="1" applyBorder="1" applyAlignment="1">
      <alignment horizontal="center" vertical="center"/>
    </xf>
    <xf numFmtId="0" fontId="23" fillId="9" borderId="1" xfId="1" applyFont="1" applyFill="1" applyBorder="1" applyAlignment="1">
      <alignment horizontal="center" vertical="center" wrapText="1"/>
    </xf>
    <xf numFmtId="0" fontId="22" fillId="12" borderId="5" xfId="1" applyFont="1" applyFill="1" applyBorder="1" applyAlignment="1">
      <alignment horizontal="center" vertical="center" textRotation="90" wrapText="1"/>
    </xf>
    <xf numFmtId="0" fontId="22" fillId="12" borderId="7" xfId="1" applyFont="1" applyFill="1" applyBorder="1" applyAlignment="1">
      <alignment horizontal="center" vertical="center" textRotation="90" wrapText="1"/>
    </xf>
    <xf numFmtId="0" fontId="22" fillId="12" borderId="8" xfId="1" applyFont="1" applyFill="1" applyBorder="1" applyAlignment="1">
      <alignment horizontal="center" vertical="center" textRotation="90" wrapText="1"/>
    </xf>
    <xf numFmtId="0" fontId="22" fillId="0" borderId="2" xfId="1" applyFont="1" applyFill="1" applyBorder="1" applyAlignment="1">
      <alignment horizontal="center" vertical="center" wrapText="1"/>
    </xf>
    <xf numFmtId="0" fontId="22" fillId="0" borderId="4" xfId="1" applyFont="1" applyFill="1" applyBorder="1" applyAlignment="1">
      <alignment horizontal="center" vertical="center" wrapText="1"/>
    </xf>
    <xf numFmtId="0" fontId="22" fillId="0" borderId="3" xfId="1" applyFont="1" applyFill="1" applyBorder="1" applyAlignment="1">
      <alignment horizontal="center" vertical="center" wrapText="1"/>
    </xf>
    <xf numFmtId="0" fontId="24" fillId="0" borderId="4" xfId="1" applyFont="1" applyFill="1" applyBorder="1" applyAlignment="1">
      <alignment horizontal="center" vertical="center" wrapText="1"/>
    </xf>
    <xf numFmtId="0" fontId="24" fillId="0" borderId="2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3" fillId="9" borderId="2" xfId="1" applyFont="1" applyFill="1" applyBorder="1" applyAlignment="1">
      <alignment horizontal="center" vertical="center" wrapText="1"/>
    </xf>
    <xf numFmtId="0" fontId="23" fillId="9" borderId="4" xfId="1" applyFont="1" applyFill="1" applyBorder="1" applyAlignment="1">
      <alignment horizontal="center" vertical="center" wrapText="1"/>
    </xf>
    <xf numFmtId="0" fontId="23" fillId="9" borderId="3" xfId="1" applyFont="1" applyFill="1" applyBorder="1" applyAlignment="1">
      <alignment horizontal="center" vertical="center" wrapText="1"/>
    </xf>
    <xf numFmtId="0" fontId="22" fillId="9" borderId="4" xfId="1" applyFont="1" applyFill="1" applyBorder="1" applyAlignment="1">
      <alignment horizontal="center" vertical="center" wrapText="1"/>
    </xf>
    <xf numFmtId="0" fontId="22" fillId="9" borderId="3" xfId="1" applyFont="1" applyFill="1" applyBorder="1" applyAlignment="1">
      <alignment horizontal="center" vertical="center" wrapText="1"/>
    </xf>
    <xf numFmtId="0" fontId="22" fillId="12" borderId="2" xfId="1" applyFont="1" applyFill="1" applyBorder="1" applyAlignment="1">
      <alignment horizontal="center" vertical="center" wrapText="1"/>
    </xf>
    <xf numFmtId="0" fontId="22" fillId="12" borderId="4" xfId="1" applyFont="1" applyFill="1" applyBorder="1" applyAlignment="1">
      <alignment horizontal="center" vertical="center" wrapText="1"/>
    </xf>
    <xf numFmtId="0" fontId="22" fillId="12" borderId="3" xfId="1" applyFont="1" applyFill="1" applyBorder="1" applyAlignment="1">
      <alignment horizontal="center" vertical="center" wrapText="1"/>
    </xf>
    <xf numFmtId="49" fontId="22" fillId="11" borderId="12" xfId="1" applyNumberFormat="1" applyFont="1" applyFill="1" applyBorder="1" applyAlignment="1">
      <alignment horizontal="center" vertical="center" wrapText="1"/>
    </xf>
    <xf numFmtId="49" fontId="22" fillId="11" borderId="10" xfId="1" applyNumberFormat="1" applyFont="1" applyFill="1" applyBorder="1" applyAlignment="1">
      <alignment horizontal="center" vertical="center" wrapText="1"/>
    </xf>
    <xf numFmtId="49" fontId="22" fillId="11" borderId="11" xfId="1" applyNumberFormat="1" applyFont="1" applyFill="1" applyBorder="1" applyAlignment="1">
      <alignment horizontal="center" vertical="center" wrapText="1"/>
    </xf>
    <xf numFmtId="0" fontId="23" fillId="0" borderId="2" xfId="1" applyFont="1" applyFill="1" applyBorder="1" applyAlignment="1">
      <alignment horizontal="center" vertical="center" wrapText="1"/>
    </xf>
    <xf numFmtId="0" fontId="23" fillId="0" borderId="4" xfId="1" applyFont="1" applyFill="1" applyBorder="1" applyAlignment="1">
      <alignment horizontal="center" vertical="center" wrapText="1"/>
    </xf>
    <xf numFmtId="0" fontId="23" fillId="0" borderId="3" xfId="1" applyFont="1" applyFill="1" applyBorder="1" applyAlignment="1">
      <alignment horizontal="center" vertical="center" wrapText="1"/>
    </xf>
    <xf numFmtId="0" fontId="23" fillId="12" borderId="2" xfId="1" applyFont="1" applyFill="1" applyBorder="1" applyAlignment="1">
      <alignment horizontal="center" vertical="center" wrapText="1"/>
    </xf>
    <xf numFmtId="0" fontId="23" fillId="12" borderId="4" xfId="1" applyFont="1" applyFill="1" applyBorder="1" applyAlignment="1">
      <alignment horizontal="center" vertical="center" wrapText="1"/>
    </xf>
    <xf numFmtId="0" fontId="23" fillId="12" borderId="3" xfId="1" applyFont="1" applyFill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textRotation="90" wrapText="1"/>
    </xf>
    <xf numFmtId="0" fontId="11" fillId="9" borderId="7" xfId="0" applyFont="1" applyFill="1" applyBorder="1" applyAlignment="1">
      <alignment horizontal="center" vertical="center" textRotation="90" wrapText="1"/>
    </xf>
    <xf numFmtId="0" fontId="11" fillId="9" borderId="8" xfId="0" applyFont="1" applyFill="1" applyBorder="1" applyAlignment="1">
      <alignment horizontal="center" vertical="center" textRotation="90" wrapText="1"/>
    </xf>
    <xf numFmtId="0" fontId="11" fillId="9" borderId="12" xfId="0" applyFont="1" applyFill="1" applyBorder="1" applyAlignment="1">
      <alignment horizontal="center" vertical="center" textRotation="90" wrapText="1"/>
    </xf>
    <xf numFmtId="0" fontId="11" fillId="9" borderId="10" xfId="0" applyFont="1" applyFill="1" applyBorder="1" applyAlignment="1">
      <alignment horizontal="center" vertical="center" textRotation="90" wrapText="1"/>
    </xf>
    <xf numFmtId="0" fontId="11" fillId="9" borderId="11" xfId="0" applyFont="1" applyFill="1" applyBorder="1" applyAlignment="1">
      <alignment horizontal="center" vertical="center" textRotation="90" wrapText="1"/>
    </xf>
    <xf numFmtId="0" fontId="20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textRotation="90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49" fontId="8" fillId="11" borderId="12" xfId="0" applyNumberFormat="1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 textRotation="90" wrapText="1"/>
    </xf>
    <xf numFmtId="0" fontId="8" fillId="13" borderId="7" xfId="0" applyFont="1" applyFill="1" applyBorder="1" applyAlignment="1">
      <alignment horizontal="center" vertical="center" textRotation="90" wrapText="1"/>
    </xf>
    <xf numFmtId="0" fontId="8" fillId="13" borderId="8" xfId="0" applyFont="1" applyFill="1" applyBorder="1" applyAlignment="1">
      <alignment horizontal="center" vertical="center" textRotation="90" wrapText="1"/>
    </xf>
    <xf numFmtId="0" fontId="8" fillId="13" borderId="12" xfId="0" applyFont="1" applyFill="1" applyBorder="1" applyAlignment="1">
      <alignment horizontal="center" vertical="center" textRotation="90" wrapText="1"/>
    </xf>
    <xf numFmtId="0" fontId="8" fillId="13" borderId="10" xfId="0" applyFont="1" applyFill="1" applyBorder="1" applyAlignment="1">
      <alignment horizontal="center" vertical="center" textRotation="90" wrapText="1"/>
    </xf>
    <xf numFmtId="0" fontId="8" fillId="13" borderId="11" xfId="0" applyFont="1" applyFill="1" applyBorder="1" applyAlignment="1">
      <alignment horizontal="center" vertical="center" textRotation="90" wrapText="1"/>
    </xf>
    <xf numFmtId="0" fontId="8" fillId="13" borderId="1" xfId="0" applyFont="1" applyFill="1" applyBorder="1" applyAlignment="1">
      <alignment horizontal="center" vertical="center" textRotation="90" wrapText="1"/>
    </xf>
    <xf numFmtId="0" fontId="8" fillId="8" borderId="12" xfId="0" applyFont="1" applyFill="1" applyBorder="1" applyAlignment="1">
      <alignment horizontal="center" vertical="center" textRotation="90" wrapText="1"/>
    </xf>
    <xf numFmtId="0" fontId="8" fillId="8" borderId="10" xfId="0" applyFont="1" applyFill="1" applyBorder="1" applyAlignment="1">
      <alignment horizontal="center" vertical="center" textRotation="90" wrapText="1"/>
    </xf>
    <xf numFmtId="0" fontId="8" fillId="8" borderId="11" xfId="0" applyFont="1" applyFill="1" applyBorder="1" applyAlignment="1">
      <alignment horizontal="center" vertical="center" textRotation="90" wrapText="1"/>
    </xf>
    <xf numFmtId="0" fontId="8" fillId="16" borderId="12" xfId="0" applyFont="1" applyFill="1" applyBorder="1" applyAlignment="1">
      <alignment horizontal="center" vertical="center" textRotation="90" wrapText="1"/>
    </xf>
    <xf numFmtId="0" fontId="8" fillId="16" borderId="10" xfId="0" applyFont="1" applyFill="1" applyBorder="1" applyAlignment="1">
      <alignment horizontal="center" vertical="center" textRotation="90" wrapText="1"/>
    </xf>
    <xf numFmtId="0" fontId="8" fillId="16" borderId="11" xfId="0" applyFont="1" applyFill="1" applyBorder="1" applyAlignment="1">
      <alignment horizontal="center" vertical="center" textRotation="90" wrapText="1"/>
    </xf>
    <xf numFmtId="0" fontId="8" fillId="16" borderId="1" xfId="0" applyFont="1" applyFill="1" applyBorder="1" applyAlignment="1">
      <alignment horizontal="center" vertical="center" textRotation="90" wrapText="1"/>
    </xf>
    <xf numFmtId="0" fontId="8" fillId="16" borderId="5" xfId="0" applyFont="1" applyFill="1" applyBorder="1" applyAlignment="1">
      <alignment horizontal="center" vertical="center" textRotation="90" wrapText="1"/>
    </xf>
    <xf numFmtId="0" fontId="8" fillId="16" borderId="7" xfId="0" applyFont="1" applyFill="1" applyBorder="1" applyAlignment="1">
      <alignment horizontal="center" vertical="center" textRotation="90" wrapText="1"/>
    </xf>
    <xf numFmtId="0" fontId="8" fillId="16" borderId="8" xfId="0" applyFont="1" applyFill="1" applyBorder="1" applyAlignment="1">
      <alignment horizontal="center" vertical="center" textRotation="90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0" fillId="31" borderId="2" xfId="0" applyFont="1" applyFill="1" applyBorder="1" applyAlignment="1">
      <alignment horizontal="center" vertical="center" wrapText="1"/>
    </xf>
    <xf numFmtId="0" fontId="10" fillId="31" borderId="4" xfId="0" applyFont="1" applyFill="1" applyBorder="1" applyAlignment="1">
      <alignment horizontal="center" vertical="center" wrapText="1"/>
    </xf>
    <xf numFmtId="0" fontId="10" fillId="31" borderId="3" xfId="0" applyFont="1" applyFill="1" applyBorder="1" applyAlignment="1">
      <alignment horizontal="center" vertical="center" wrapText="1"/>
    </xf>
    <xf numFmtId="0" fontId="13" fillId="12" borderId="4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A170"/>
  <sheetViews>
    <sheetView topLeftCell="G122" zoomScale="90" zoomScaleNormal="90" workbookViewId="0">
      <selection activeCell="I152" sqref="I152"/>
    </sheetView>
  </sheetViews>
  <sheetFormatPr defaultRowHeight="15" x14ac:dyDescent="0.25"/>
  <cols>
    <col min="6" max="6" width="9.140625" style="43"/>
    <col min="7" max="7" width="9.140625" style="45"/>
    <col min="8" max="10" width="9.140625" style="43"/>
    <col min="11" max="11" width="9.140625" style="48"/>
    <col min="12" max="14" width="9.140625" style="43"/>
    <col min="15" max="15" width="9.140625" style="48"/>
    <col min="16" max="19" width="9.140625" style="43"/>
    <col min="20" max="20" width="9.140625" style="48"/>
    <col min="21" max="25" width="9.140625" style="43"/>
    <col min="26" max="26" width="9.140625" style="49"/>
    <col min="27" max="27" width="9.140625" style="43"/>
  </cols>
  <sheetData>
    <row r="1" spans="1:27" ht="18" x14ac:dyDescent="0.25">
      <c r="A1" s="519" t="s">
        <v>0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</row>
    <row r="2" spans="1:27" ht="15.75" x14ac:dyDescent="0.25">
      <c r="A2" s="520" t="s">
        <v>1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520"/>
      <c r="Y2" s="520"/>
      <c r="Z2" s="520"/>
      <c r="AA2" s="520"/>
    </row>
    <row r="3" spans="1:27" x14ac:dyDescent="0.25">
      <c r="A3" s="521" t="s">
        <v>2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521"/>
      <c r="V3" s="521"/>
      <c r="W3" s="521"/>
      <c r="X3" s="521"/>
      <c r="Y3" s="521"/>
      <c r="Z3" s="521"/>
      <c r="AA3" s="521"/>
    </row>
    <row r="4" spans="1:27" x14ac:dyDescent="0.25">
      <c r="A4" s="522"/>
      <c r="B4" s="522"/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  <c r="T4" s="522"/>
      <c r="U4" s="522"/>
      <c r="V4" s="522"/>
      <c r="W4" s="522"/>
      <c r="X4" s="522"/>
      <c r="Y4" s="522"/>
      <c r="Z4" s="522"/>
      <c r="AA4" s="522"/>
    </row>
    <row r="5" spans="1:27" x14ac:dyDescent="0.25">
      <c r="A5" s="523" t="s">
        <v>3</v>
      </c>
      <c r="B5" s="523"/>
      <c r="C5" s="523"/>
      <c r="D5" s="523"/>
      <c r="E5" s="523"/>
      <c r="F5" s="524" t="s">
        <v>4</v>
      </c>
      <c r="G5" s="536" t="s">
        <v>5</v>
      </c>
      <c r="H5" s="537"/>
      <c r="I5" s="537"/>
      <c r="J5" s="537"/>
      <c r="K5" s="536" t="s">
        <v>6</v>
      </c>
      <c r="L5" s="537"/>
      <c r="M5" s="537"/>
      <c r="N5" s="537"/>
      <c r="O5" s="537"/>
      <c r="P5" s="537"/>
      <c r="Q5" s="537"/>
      <c r="R5" s="537"/>
      <c r="S5" s="537"/>
      <c r="T5" s="537"/>
      <c r="U5" s="527" t="s">
        <v>7</v>
      </c>
      <c r="V5" s="550" t="s">
        <v>8</v>
      </c>
      <c r="W5" s="526" t="s">
        <v>9</v>
      </c>
      <c r="X5" s="526"/>
      <c r="Y5" s="526"/>
      <c r="Z5" s="546" t="s">
        <v>10</v>
      </c>
      <c r="AA5" s="525" t="s">
        <v>11</v>
      </c>
    </row>
    <row r="6" spans="1:27" x14ac:dyDescent="0.25">
      <c r="A6" s="523"/>
      <c r="B6" s="523"/>
      <c r="C6" s="523"/>
      <c r="D6" s="523"/>
      <c r="E6" s="523"/>
      <c r="F6" s="525"/>
      <c r="G6" s="538"/>
      <c r="H6" s="539"/>
      <c r="I6" s="539"/>
      <c r="J6" s="539"/>
      <c r="K6" s="538"/>
      <c r="L6" s="539"/>
      <c r="M6" s="539"/>
      <c r="N6" s="539"/>
      <c r="O6" s="539"/>
      <c r="P6" s="539"/>
      <c r="Q6" s="539"/>
      <c r="R6" s="539"/>
      <c r="S6" s="539"/>
      <c r="T6" s="539"/>
      <c r="U6" s="528"/>
      <c r="V6" s="551"/>
      <c r="W6" s="526"/>
      <c r="X6" s="526"/>
      <c r="Y6" s="526"/>
      <c r="Z6" s="546"/>
      <c r="AA6" s="525"/>
    </row>
    <row r="7" spans="1:27" x14ac:dyDescent="0.25">
      <c r="A7" s="523"/>
      <c r="B7" s="523"/>
      <c r="C7" s="523"/>
      <c r="D7" s="523"/>
      <c r="E7" s="523"/>
      <c r="F7" s="525"/>
      <c r="G7" s="540"/>
      <c r="H7" s="541"/>
      <c r="I7" s="541"/>
      <c r="J7" s="541"/>
      <c r="K7" s="540"/>
      <c r="L7" s="541"/>
      <c r="M7" s="541"/>
      <c r="N7" s="541"/>
      <c r="O7" s="541"/>
      <c r="P7" s="541"/>
      <c r="Q7" s="541"/>
      <c r="R7" s="541"/>
      <c r="S7" s="541"/>
      <c r="T7" s="541"/>
      <c r="U7" s="528"/>
      <c r="V7" s="551"/>
      <c r="W7" s="526"/>
      <c r="X7" s="526"/>
      <c r="Y7" s="526"/>
      <c r="Z7" s="546"/>
      <c r="AA7" s="525"/>
    </row>
    <row r="8" spans="1:27" x14ac:dyDescent="0.25">
      <c r="A8" s="523"/>
      <c r="B8" s="523"/>
      <c r="C8" s="523"/>
      <c r="D8" s="523"/>
      <c r="E8" s="523"/>
      <c r="F8" s="525"/>
      <c r="G8" s="527" t="s">
        <v>12</v>
      </c>
      <c r="H8" s="527" t="s">
        <v>13</v>
      </c>
      <c r="I8" s="527" t="s">
        <v>14</v>
      </c>
      <c r="J8" s="527" t="s">
        <v>15</v>
      </c>
      <c r="K8" s="530" t="s">
        <v>16</v>
      </c>
      <c r="L8" s="527" t="s">
        <v>17</v>
      </c>
      <c r="M8" s="527" t="s">
        <v>18</v>
      </c>
      <c r="N8" s="527" t="s">
        <v>19</v>
      </c>
      <c r="O8" s="526" t="s">
        <v>20</v>
      </c>
      <c r="P8" s="526"/>
      <c r="Q8" s="526"/>
      <c r="R8" s="526"/>
      <c r="S8" s="527" t="s">
        <v>21</v>
      </c>
      <c r="T8" s="547" t="s">
        <v>22</v>
      </c>
      <c r="U8" s="528"/>
      <c r="V8" s="551"/>
      <c r="W8" s="528" t="s">
        <v>23</v>
      </c>
      <c r="X8" s="528" t="s">
        <v>24</v>
      </c>
      <c r="Y8" s="528" t="s">
        <v>25</v>
      </c>
      <c r="Z8" s="546"/>
      <c r="AA8" s="525"/>
    </row>
    <row r="9" spans="1:27" x14ac:dyDescent="0.25">
      <c r="A9" s="523"/>
      <c r="B9" s="523"/>
      <c r="C9" s="523"/>
      <c r="D9" s="523"/>
      <c r="E9" s="523"/>
      <c r="F9" s="525"/>
      <c r="G9" s="528"/>
      <c r="H9" s="528"/>
      <c r="I9" s="528"/>
      <c r="J9" s="528"/>
      <c r="K9" s="531"/>
      <c r="L9" s="528"/>
      <c r="M9" s="528"/>
      <c r="N9" s="528"/>
      <c r="O9" s="526"/>
      <c r="P9" s="526"/>
      <c r="Q9" s="526"/>
      <c r="R9" s="526"/>
      <c r="S9" s="528"/>
      <c r="T9" s="548"/>
      <c r="U9" s="528"/>
      <c r="V9" s="551"/>
      <c r="W9" s="528"/>
      <c r="X9" s="528"/>
      <c r="Y9" s="528"/>
      <c r="Z9" s="546"/>
      <c r="AA9" s="525"/>
    </row>
    <row r="10" spans="1:27" x14ac:dyDescent="0.25">
      <c r="A10" s="523"/>
      <c r="B10" s="523"/>
      <c r="C10" s="523"/>
      <c r="D10" s="523"/>
      <c r="E10" s="523"/>
      <c r="F10" s="525"/>
      <c r="G10" s="528"/>
      <c r="H10" s="528"/>
      <c r="I10" s="528"/>
      <c r="J10" s="528"/>
      <c r="K10" s="531"/>
      <c r="L10" s="528"/>
      <c r="M10" s="528"/>
      <c r="N10" s="528"/>
      <c r="O10" s="526"/>
      <c r="P10" s="526"/>
      <c r="Q10" s="526"/>
      <c r="R10" s="526"/>
      <c r="S10" s="528"/>
      <c r="T10" s="548"/>
      <c r="U10" s="528"/>
      <c r="V10" s="551"/>
      <c r="W10" s="528"/>
      <c r="X10" s="528"/>
      <c r="Y10" s="528"/>
      <c r="Z10" s="546"/>
      <c r="AA10" s="525"/>
    </row>
    <row r="11" spans="1:27" x14ac:dyDescent="0.25">
      <c r="A11" s="523"/>
      <c r="B11" s="523"/>
      <c r="C11" s="523"/>
      <c r="D11" s="523"/>
      <c r="E11" s="523"/>
      <c r="F11" s="526"/>
      <c r="G11" s="528"/>
      <c r="H11" s="528"/>
      <c r="I11" s="528"/>
      <c r="J11" s="528"/>
      <c r="K11" s="531"/>
      <c r="L11" s="528"/>
      <c r="M11" s="528"/>
      <c r="N11" s="528"/>
      <c r="O11" s="530" t="s">
        <v>26</v>
      </c>
      <c r="P11" s="527" t="s">
        <v>27</v>
      </c>
      <c r="Q11" s="527" t="s">
        <v>28</v>
      </c>
      <c r="R11" s="527" t="s">
        <v>29</v>
      </c>
      <c r="S11" s="528"/>
      <c r="T11" s="548"/>
      <c r="U11" s="528"/>
      <c r="V11" s="551"/>
      <c r="W11" s="528"/>
      <c r="X11" s="528"/>
      <c r="Y11" s="528"/>
      <c r="Z11" s="546"/>
      <c r="AA11" s="525"/>
    </row>
    <row r="12" spans="1:27" x14ac:dyDescent="0.25">
      <c r="A12" s="523"/>
      <c r="B12" s="523"/>
      <c r="C12" s="523"/>
      <c r="D12" s="523"/>
      <c r="E12" s="523"/>
      <c r="F12" s="526"/>
      <c r="G12" s="528"/>
      <c r="H12" s="528"/>
      <c r="I12" s="528"/>
      <c r="J12" s="528"/>
      <c r="K12" s="531"/>
      <c r="L12" s="528"/>
      <c r="M12" s="528"/>
      <c r="N12" s="528"/>
      <c r="O12" s="531"/>
      <c r="P12" s="528"/>
      <c r="Q12" s="528"/>
      <c r="R12" s="528"/>
      <c r="S12" s="528"/>
      <c r="T12" s="548"/>
      <c r="U12" s="528"/>
      <c r="V12" s="551"/>
      <c r="W12" s="528"/>
      <c r="X12" s="528"/>
      <c r="Y12" s="528"/>
      <c r="Z12" s="546"/>
      <c r="AA12" s="525"/>
    </row>
    <row r="13" spans="1:27" x14ac:dyDescent="0.25">
      <c r="A13" s="523"/>
      <c r="B13" s="523"/>
      <c r="C13" s="523"/>
      <c r="D13" s="523"/>
      <c r="E13" s="523"/>
      <c r="F13" s="526"/>
      <c r="G13" s="528"/>
      <c r="H13" s="528"/>
      <c r="I13" s="528"/>
      <c r="J13" s="528"/>
      <c r="K13" s="531"/>
      <c r="L13" s="528"/>
      <c r="M13" s="528"/>
      <c r="N13" s="528"/>
      <c r="O13" s="531"/>
      <c r="P13" s="528"/>
      <c r="Q13" s="528"/>
      <c r="R13" s="528"/>
      <c r="S13" s="528"/>
      <c r="T13" s="548"/>
      <c r="U13" s="528"/>
      <c r="V13" s="551"/>
      <c r="W13" s="528"/>
      <c r="X13" s="528"/>
      <c r="Y13" s="528"/>
      <c r="Z13" s="546"/>
      <c r="AA13" s="525"/>
    </row>
    <row r="14" spans="1:27" x14ac:dyDescent="0.25">
      <c r="A14" s="523"/>
      <c r="B14" s="523"/>
      <c r="C14" s="523"/>
      <c r="D14" s="523"/>
      <c r="E14" s="523"/>
      <c r="F14" s="526"/>
      <c r="G14" s="528"/>
      <c r="H14" s="528"/>
      <c r="I14" s="528"/>
      <c r="J14" s="528"/>
      <c r="K14" s="531"/>
      <c r="L14" s="528"/>
      <c r="M14" s="528"/>
      <c r="N14" s="528"/>
      <c r="O14" s="531"/>
      <c r="P14" s="528"/>
      <c r="Q14" s="528"/>
      <c r="R14" s="528"/>
      <c r="S14" s="528"/>
      <c r="T14" s="548"/>
      <c r="U14" s="528"/>
      <c r="V14" s="551"/>
      <c r="W14" s="528"/>
      <c r="X14" s="528"/>
      <c r="Y14" s="528"/>
      <c r="Z14" s="546"/>
      <c r="AA14" s="525"/>
    </row>
    <row r="15" spans="1:27" x14ac:dyDescent="0.25">
      <c r="A15" s="523"/>
      <c r="B15" s="523"/>
      <c r="C15" s="523"/>
      <c r="D15" s="523"/>
      <c r="E15" s="523"/>
      <c r="F15" s="526"/>
      <c r="G15" s="528"/>
      <c r="H15" s="528"/>
      <c r="I15" s="528"/>
      <c r="J15" s="528"/>
      <c r="K15" s="531"/>
      <c r="L15" s="528"/>
      <c r="M15" s="528"/>
      <c r="N15" s="528"/>
      <c r="O15" s="531"/>
      <c r="P15" s="528"/>
      <c r="Q15" s="528"/>
      <c r="R15" s="528"/>
      <c r="S15" s="528"/>
      <c r="T15" s="548"/>
      <c r="U15" s="528"/>
      <c r="V15" s="551"/>
      <c r="W15" s="528"/>
      <c r="X15" s="528"/>
      <c r="Y15" s="528"/>
      <c r="Z15" s="546"/>
      <c r="AA15" s="525"/>
    </row>
    <row r="16" spans="1:27" x14ac:dyDescent="0.25">
      <c r="A16" s="523"/>
      <c r="B16" s="523"/>
      <c r="C16" s="523"/>
      <c r="D16" s="523"/>
      <c r="E16" s="523"/>
      <c r="F16" s="526"/>
      <c r="G16" s="528"/>
      <c r="H16" s="528"/>
      <c r="I16" s="528"/>
      <c r="J16" s="528"/>
      <c r="K16" s="531"/>
      <c r="L16" s="528"/>
      <c r="M16" s="528"/>
      <c r="N16" s="528"/>
      <c r="O16" s="531"/>
      <c r="P16" s="528"/>
      <c r="Q16" s="528"/>
      <c r="R16" s="528"/>
      <c r="S16" s="528"/>
      <c r="T16" s="548"/>
      <c r="U16" s="528"/>
      <c r="V16" s="551"/>
      <c r="W16" s="528"/>
      <c r="X16" s="528"/>
      <c r="Y16" s="528"/>
      <c r="Z16" s="546"/>
      <c r="AA16" s="525"/>
    </row>
    <row r="17" spans="1:27" x14ac:dyDescent="0.25">
      <c r="A17" s="523"/>
      <c r="B17" s="523"/>
      <c r="C17" s="523"/>
      <c r="D17" s="523"/>
      <c r="E17" s="523"/>
      <c r="F17" s="526"/>
      <c r="G17" s="528"/>
      <c r="H17" s="528"/>
      <c r="I17" s="528"/>
      <c r="J17" s="528"/>
      <c r="K17" s="531"/>
      <c r="L17" s="528"/>
      <c r="M17" s="528"/>
      <c r="N17" s="528"/>
      <c r="O17" s="531"/>
      <c r="P17" s="528"/>
      <c r="Q17" s="528"/>
      <c r="R17" s="528"/>
      <c r="S17" s="528"/>
      <c r="T17" s="548"/>
      <c r="U17" s="528"/>
      <c r="V17" s="551"/>
      <c r="W17" s="528"/>
      <c r="X17" s="528"/>
      <c r="Y17" s="528"/>
      <c r="Z17" s="546"/>
      <c r="AA17" s="525"/>
    </row>
    <row r="18" spans="1:27" x14ac:dyDescent="0.25">
      <c r="A18" s="523"/>
      <c r="B18" s="523"/>
      <c r="C18" s="523"/>
      <c r="D18" s="523"/>
      <c r="E18" s="523"/>
      <c r="F18" s="526"/>
      <c r="G18" s="529"/>
      <c r="H18" s="529"/>
      <c r="I18" s="529"/>
      <c r="J18" s="529"/>
      <c r="K18" s="532"/>
      <c r="L18" s="529"/>
      <c r="M18" s="529"/>
      <c r="N18" s="529"/>
      <c r="O18" s="532"/>
      <c r="P18" s="529"/>
      <c r="Q18" s="529"/>
      <c r="R18" s="529"/>
      <c r="S18" s="529"/>
      <c r="T18" s="549"/>
      <c r="U18" s="529"/>
      <c r="V18" s="552"/>
      <c r="W18" s="529"/>
      <c r="X18" s="529"/>
      <c r="Y18" s="529"/>
      <c r="Z18" s="546"/>
      <c r="AA18" s="525"/>
    </row>
    <row r="19" spans="1:27" x14ac:dyDescent="0.25">
      <c r="A19" s="543" t="s">
        <v>30</v>
      </c>
      <c r="B19" s="543"/>
      <c r="C19" s="544"/>
      <c r="D19" s="544"/>
      <c r="E19" s="544"/>
      <c r="F19" s="3">
        <v>1</v>
      </c>
      <c r="G19" s="3">
        <v>2</v>
      </c>
      <c r="H19" s="3">
        <v>3</v>
      </c>
      <c r="I19" s="3">
        <v>4</v>
      </c>
      <c r="J19" s="3">
        <v>5</v>
      </c>
      <c r="K19" s="28">
        <v>6</v>
      </c>
      <c r="L19" s="3">
        <v>7</v>
      </c>
      <c r="M19" s="3">
        <v>8</v>
      </c>
      <c r="N19" s="3">
        <v>9</v>
      </c>
      <c r="O19" s="28">
        <v>10</v>
      </c>
      <c r="P19" s="3">
        <v>11</v>
      </c>
      <c r="Q19" s="3">
        <v>12</v>
      </c>
      <c r="R19" s="3">
        <v>13</v>
      </c>
      <c r="S19" s="3">
        <v>14</v>
      </c>
      <c r="T19" s="28">
        <v>15</v>
      </c>
      <c r="U19" s="3">
        <v>16</v>
      </c>
      <c r="V19" s="3">
        <v>17</v>
      </c>
      <c r="W19" s="3">
        <v>18</v>
      </c>
      <c r="X19" s="3">
        <v>19</v>
      </c>
      <c r="Y19" s="3">
        <v>20</v>
      </c>
      <c r="Z19" s="28">
        <v>21</v>
      </c>
      <c r="AA19" s="3">
        <v>22</v>
      </c>
    </row>
    <row r="20" spans="1:27" s="33" customFormat="1" ht="43.5" customHeight="1" x14ac:dyDescent="0.25">
      <c r="A20" s="29" t="s">
        <v>31</v>
      </c>
      <c r="B20" s="30"/>
      <c r="C20" s="545" t="s">
        <v>32</v>
      </c>
      <c r="D20" s="545"/>
      <c r="E20" s="545"/>
      <c r="F20" s="31">
        <v>63</v>
      </c>
      <c r="G20" s="31">
        <v>227</v>
      </c>
      <c r="H20" s="31">
        <v>190</v>
      </c>
      <c r="I20" s="31">
        <v>37</v>
      </c>
      <c r="J20" s="31">
        <v>0</v>
      </c>
      <c r="K20" s="32">
        <v>164</v>
      </c>
      <c r="L20" s="32">
        <v>79</v>
      </c>
      <c r="M20" s="32">
        <v>12</v>
      </c>
      <c r="N20" s="32">
        <v>32</v>
      </c>
      <c r="O20" s="32">
        <v>41</v>
      </c>
      <c r="P20" s="32">
        <v>0</v>
      </c>
      <c r="Q20" s="32">
        <v>0</v>
      </c>
      <c r="R20" s="32">
        <v>41</v>
      </c>
      <c r="S20" s="32">
        <v>0</v>
      </c>
      <c r="T20" s="32">
        <v>164</v>
      </c>
      <c r="U20" s="32">
        <v>2</v>
      </c>
      <c r="V20" s="32">
        <v>128</v>
      </c>
      <c r="W20" s="32">
        <v>35</v>
      </c>
      <c r="X20" s="32">
        <v>0</v>
      </c>
      <c r="Y20" s="32">
        <v>1</v>
      </c>
      <c r="Z20" s="32">
        <v>87</v>
      </c>
      <c r="AA20" s="32">
        <v>27</v>
      </c>
    </row>
    <row r="21" spans="1:27" x14ac:dyDescent="0.25">
      <c r="A21" s="4">
        <v>1.1000000000000001</v>
      </c>
      <c r="B21" s="8"/>
      <c r="C21" s="526" t="s">
        <v>33</v>
      </c>
      <c r="D21" s="526"/>
      <c r="E21" s="526"/>
      <c r="F21" s="39">
        <v>4</v>
      </c>
      <c r="G21" s="27">
        <v>32</v>
      </c>
      <c r="H21" s="27">
        <v>26</v>
      </c>
      <c r="I21" s="27">
        <v>6</v>
      </c>
      <c r="J21" s="27">
        <v>0</v>
      </c>
      <c r="K21" s="46">
        <v>19</v>
      </c>
      <c r="L21" s="39">
        <v>9</v>
      </c>
      <c r="M21" s="39">
        <v>2</v>
      </c>
      <c r="N21" s="39">
        <v>6</v>
      </c>
      <c r="O21" s="46">
        <v>2</v>
      </c>
      <c r="P21" s="39">
        <v>0</v>
      </c>
      <c r="Q21" s="39">
        <v>0</v>
      </c>
      <c r="R21" s="39">
        <v>2</v>
      </c>
      <c r="S21" s="39">
        <v>0</v>
      </c>
      <c r="T21" s="46">
        <v>19</v>
      </c>
      <c r="U21" s="39">
        <v>0</v>
      </c>
      <c r="V21" s="39">
        <v>15</v>
      </c>
      <c r="W21" s="39">
        <v>4</v>
      </c>
      <c r="X21" s="39">
        <v>0</v>
      </c>
      <c r="Y21" s="39">
        <v>0</v>
      </c>
      <c r="Z21" s="46">
        <v>11</v>
      </c>
      <c r="AA21" s="39">
        <v>3</v>
      </c>
    </row>
    <row r="22" spans="1:27" x14ac:dyDescent="0.25">
      <c r="A22" s="5" t="s">
        <v>34</v>
      </c>
      <c r="B22" s="9"/>
      <c r="C22" s="553" t="s">
        <v>35</v>
      </c>
      <c r="D22" s="553"/>
      <c r="E22" s="553"/>
      <c r="F22" s="40">
        <v>10</v>
      </c>
      <c r="G22" s="27">
        <v>34</v>
      </c>
      <c r="H22" s="27">
        <v>30</v>
      </c>
      <c r="I22" s="27">
        <v>4</v>
      </c>
      <c r="J22" s="27">
        <v>0</v>
      </c>
      <c r="K22" s="46">
        <v>32</v>
      </c>
      <c r="L22" s="39">
        <v>26</v>
      </c>
      <c r="M22" s="39">
        <v>2</v>
      </c>
      <c r="N22" s="39">
        <v>2</v>
      </c>
      <c r="O22" s="46">
        <v>2</v>
      </c>
      <c r="P22" s="39">
        <v>0</v>
      </c>
      <c r="Q22" s="39">
        <v>0</v>
      </c>
      <c r="R22" s="39">
        <v>2</v>
      </c>
      <c r="S22" s="39">
        <v>0</v>
      </c>
      <c r="T22" s="46">
        <v>32</v>
      </c>
      <c r="U22" s="39">
        <v>0</v>
      </c>
      <c r="V22" s="39">
        <v>30</v>
      </c>
      <c r="W22" s="39">
        <v>2</v>
      </c>
      <c r="X22" s="39">
        <v>0</v>
      </c>
      <c r="Y22" s="39">
        <v>0</v>
      </c>
      <c r="Z22" s="46">
        <v>8</v>
      </c>
      <c r="AA22" s="39">
        <v>2</v>
      </c>
    </row>
    <row r="23" spans="1:27" ht="25.5" x14ac:dyDescent="0.25">
      <c r="A23" s="14" t="s">
        <v>36</v>
      </c>
      <c r="B23" s="13" t="s">
        <v>37</v>
      </c>
      <c r="C23" s="554" t="s">
        <v>38</v>
      </c>
      <c r="D23" s="554"/>
      <c r="E23" s="554"/>
      <c r="F23" s="40">
        <v>0</v>
      </c>
      <c r="G23" s="27">
        <v>0</v>
      </c>
      <c r="H23" s="27">
        <v>0</v>
      </c>
      <c r="I23" s="27">
        <v>0</v>
      </c>
      <c r="J23" s="27">
        <v>0</v>
      </c>
      <c r="K23" s="46">
        <v>0</v>
      </c>
      <c r="L23" s="39">
        <v>0</v>
      </c>
      <c r="M23" s="39">
        <v>0</v>
      </c>
      <c r="N23" s="39">
        <v>0</v>
      </c>
      <c r="O23" s="46">
        <v>0</v>
      </c>
      <c r="P23" s="39">
        <v>0</v>
      </c>
      <c r="Q23" s="39">
        <v>0</v>
      </c>
      <c r="R23" s="39">
        <v>0</v>
      </c>
      <c r="S23" s="39">
        <v>0</v>
      </c>
      <c r="T23" s="46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46">
        <v>0</v>
      </c>
      <c r="AA23" s="39">
        <v>0</v>
      </c>
    </row>
    <row r="24" spans="1:27" ht="25.5" x14ac:dyDescent="0.25">
      <c r="A24" s="15" t="s">
        <v>39</v>
      </c>
      <c r="B24" s="13" t="s">
        <v>37</v>
      </c>
      <c r="C24" s="554" t="s">
        <v>40</v>
      </c>
      <c r="D24" s="554"/>
      <c r="E24" s="554"/>
      <c r="F24" s="40">
        <v>0</v>
      </c>
      <c r="G24" s="27">
        <v>0</v>
      </c>
      <c r="H24" s="27">
        <v>0</v>
      </c>
      <c r="I24" s="27">
        <v>0</v>
      </c>
      <c r="J24" s="27">
        <v>0</v>
      </c>
      <c r="K24" s="46">
        <v>0</v>
      </c>
      <c r="L24" s="39">
        <v>0</v>
      </c>
      <c r="M24" s="39">
        <v>0</v>
      </c>
      <c r="N24" s="39">
        <v>0</v>
      </c>
      <c r="O24" s="46">
        <v>0</v>
      </c>
      <c r="P24" s="39">
        <v>0</v>
      </c>
      <c r="Q24" s="39">
        <v>0</v>
      </c>
      <c r="R24" s="39">
        <v>0</v>
      </c>
      <c r="S24" s="39">
        <v>0</v>
      </c>
      <c r="T24" s="46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46">
        <v>0</v>
      </c>
      <c r="AA24" s="39">
        <v>0</v>
      </c>
    </row>
    <row r="25" spans="1:27" x14ac:dyDescent="0.25">
      <c r="A25" s="4">
        <v>1.2</v>
      </c>
      <c r="B25" s="8"/>
      <c r="C25" s="526" t="s">
        <v>41</v>
      </c>
      <c r="D25" s="526"/>
      <c r="E25" s="526"/>
      <c r="F25" s="40">
        <v>0</v>
      </c>
      <c r="G25" s="27">
        <v>1</v>
      </c>
      <c r="H25" s="27">
        <v>1</v>
      </c>
      <c r="I25" s="27">
        <v>0</v>
      </c>
      <c r="J25" s="27">
        <v>0</v>
      </c>
      <c r="K25" s="46">
        <v>1</v>
      </c>
      <c r="L25" s="39">
        <v>1</v>
      </c>
      <c r="M25" s="39">
        <v>0</v>
      </c>
      <c r="N25" s="39">
        <v>0</v>
      </c>
      <c r="O25" s="46">
        <v>0</v>
      </c>
      <c r="P25" s="39">
        <v>0</v>
      </c>
      <c r="Q25" s="39">
        <v>0</v>
      </c>
      <c r="R25" s="39">
        <v>0</v>
      </c>
      <c r="S25" s="39">
        <v>0</v>
      </c>
      <c r="T25" s="46">
        <v>1</v>
      </c>
      <c r="U25" s="39">
        <v>0</v>
      </c>
      <c r="V25" s="39">
        <v>1</v>
      </c>
      <c r="W25" s="39">
        <v>0</v>
      </c>
      <c r="X25" s="39">
        <v>0</v>
      </c>
      <c r="Y25" s="39">
        <v>0</v>
      </c>
      <c r="Z25" s="46">
        <v>0</v>
      </c>
      <c r="AA25" s="39">
        <v>0</v>
      </c>
    </row>
    <row r="26" spans="1:27" x14ac:dyDescent="0.25">
      <c r="A26" s="5" t="s">
        <v>42</v>
      </c>
      <c r="B26" s="9"/>
      <c r="C26" s="526" t="s">
        <v>43</v>
      </c>
      <c r="D26" s="526"/>
      <c r="E26" s="526"/>
      <c r="F26" s="40">
        <v>0</v>
      </c>
      <c r="G26" s="27">
        <v>1</v>
      </c>
      <c r="H26" s="27">
        <v>1</v>
      </c>
      <c r="I26" s="27">
        <v>0</v>
      </c>
      <c r="J26" s="27">
        <v>0</v>
      </c>
      <c r="K26" s="46">
        <v>1</v>
      </c>
      <c r="L26" s="39">
        <v>0</v>
      </c>
      <c r="M26" s="39">
        <v>0</v>
      </c>
      <c r="N26" s="39">
        <v>0</v>
      </c>
      <c r="O26" s="46">
        <v>1</v>
      </c>
      <c r="P26" s="39">
        <v>0</v>
      </c>
      <c r="Q26" s="39">
        <v>0</v>
      </c>
      <c r="R26" s="39">
        <v>1</v>
      </c>
      <c r="S26" s="39">
        <v>0</v>
      </c>
      <c r="T26" s="46">
        <v>1</v>
      </c>
      <c r="U26" s="39">
        <v>0</v>
      </c>
      <c r="V26" s="39">
        <v>1</v>
      </c>
      <c r="W26" s="39">
        <v>0</v>
      </c>
      <c r="X26" s="39">
        <v>0</v>
      </c>
      <c r="Y26" s="39">
        <v>0</v>
      </c>
      <c r="Z26" s="46">
        <v>0</v>
      </c>
      <c r="AA26" s="39">
        <v>0</v>
      </c>
    </row>
    <row r="27" spans="1:27" x14ac:dyDescent="0.25">
      <c r="A27" s="5" t="s">
        <v>44</v>
      </c>
      <c r="B27" s="10"/>
      <c r="C27" s="555" t="s">
        <v>45</v>
      </c>
      <c r="D27" s="556"/>
      <c r="E27" s="557"/>
      <c r="F27" s="40">
        <v>0</v>
      </c>
      <c r="G27" s="27">
        <v>0</v>
      </c>
      <c r="H27" s="27">
        <v>0</v>
      </c>
      <c r="I27" s="27">
        <v>0</v>
      </c>
      <c r="J27" s="27">
        <v>0</v>
      </c>
      <c r="K27" s="46">
        <v>0</v>
      </c>
      <c r="L27" s="39">
        <v>0</v>
      </c>
      <c r="M27" s="39">
        <v>0</v>
      </c>
      <c r="N27" s="39">
        <v>0</v>
      </c>
      <c r="O27" s="46">
        <v>0</v>
      </c>
      <c r="P27" s="39">
        <v>0</v>
      </c>
      <c r="Q27" s="39">
        <v>0</v>
      </c>
      <c r="R27" s="39">
        <v>0</v>
      </c>
      <c r="S27" s="39">
        <v>0</v>
      </c>
      <c r="T27" s="46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46">
        <v>0</v>
      </c>
      <c r="AA27" s="39">
        <v>0</v>
      </c>
    </row>
    <row r="28" spans="1:27" x14ac:dyDescent="0.25">
      <c r="A28" s="5" t="s">
        <v>46</v>
      </c>
      <c r="B28" s="10"/>
      <c r="C28" s="555" t="s">
        <v>47</v>
      </c>
      <c r="D28" s="556"/>
      <c r="E28" s="557"/>
      <c r="F28" s="39">
        <v>0</v>
      </c>
      <c r="G28" s="27">
        <v>1</v>
      </c>
      <c r="H28" s="27">
        <v>1</v>
      </c>
      <c r="I28" s="27">
        <v>0</v>
      </c>
      <c r="J28" s="27">
        <v>0</v>
      </c>
      <c r="K28" s="46">
        <v>1</v>
      </c>
      <c r="L28" s="39">
        <v>1</v>
      </c>
      <c r="M28" s="39">
        <v>0</v>
      </c>
      <c r="N28" s="39">
        <v>0</v>
      </c>
      <c r="O28" s="46">
        <v>0</v>
      </c>
      <c r="P28" s="39">
        <v>0</v>
      </c>
      <c r="Q28" s="39">
        <v>0</v>
      </c>
      <c r="R28" s="39">
        <v>0</v>
      </c>
      <c r="S28" s="39">
        <v>0</v>
      </c>
      <c r="T28" s="46">
        <v>1</v>
      </c>
      <c r="U28" s="39">
        <v>0</v>
      </c>
      <c r="V28" s="39">
        <v>0</v>
      </c>
      <c r="W28" s="39">
        <v>1</v>
      </c>
      <c r="X28" s="39">
        <v>0</v>
      </c>
      <c r="Y28" s="39">
        <v>0</v>
      </c>
      <c r="Z28" s="46">
        <v>0</v>
      </c>
      <c r="AA28" s="39">
        <v>0</v>
      </c>
    </row>
    <row r="29" spans="1:27" x14ac:dyDescent="0.25">
      <c r="A29" s="5" t="s">
        <v>48</v>
      </c>
      <c r="B29" s="9"/>
      <c r="C29" s="526" t="s">
        <v>49</v>
      </c>
      <c r="D29" s="526"/>
      <c r="E29" s="526"/>
      <c r="F29" s="39">
        <v>0</v>
      </c>
      <c r="G29" s="27">
        <v>2</v>
      </c>
      <c r="H29" s="27">
        <v>1</v>
      </c>
      <c r="I29" s="27">
        <v>1</v>
      </c>
      <c r="J29" s="27">
        <v>0</v>
      </c>
      <c r="K29" s="46">
        <v>0</v>
      </c>
      <c r="L29" s="39">
        <v>0</v>
      </c>
      <c r="M29" s="39">
        <v>0</v>
      </c>
      <c r="N29" s="39">
        <v>0</v>
      </c>
      <c r="O29" s="46">
        <v>0</v>
      </c>
      <c r="P29" s="39">
        <v>0</v>
      </c>
      <c r="Q29" s="39">
        <v>0</v>
      </c>
      <c r="R29" s="39">
        <v>0</v>
      </c>
      <c r="S29" s="39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46">
        <v>1</v>
      </c>
      <c r="AA29" s="39">
        <v>0</v>
      </c>
    </row>
    <row r="30" spans="1:27" x14ac:dyDescent="0.25">
      <c r="A30" s="5" t="s">
        <v>50</v>
      </c>
      <c r="B30" s="9"/>
      <c r="C30" s="542" t="s">
        <v>51</v>
      </c>
      <c r="D30" s="542"/>
      <c r="E30" s="542"/>
      <c r="F30" s="39">
        <v>1</v>
      </c>
      <c r="G30" s="27">
        <v>2</v>
      </c>
      <c r="H30" s="27">
        <v>2</v>
      </c>
      <c r="I30" s="27">
        <v>0</v>
      </c>
      <c r="J30" s="27">
        <v>0</v>
      </c>
      <c r="K30" s="46">
        <v>3</v>
      </c>
      <c r="L30" s="39">
        <v>0</v>
      </c>
      <c r="M30" s="39">
        <v>0</v>
      </c>
      <c r="N30" s="39">
        <v>0</v>
      </c>
      <c r="O30" s="46">
        <v>3</v>
      </c>
      <c r="P30" s="39">
        <v>0</v>
      </c>
      <c r="Q30" s="39">
        <v>0</v>
      </c>
      <c r="R30" s="39">
        <v>3</v>
      </c>
      <c r="S30" s="39">
        <v>0</v>
      </c>
      <c r="T30" s="46">
        <v>3</v>
      </c>
      <c r="U30" s="39">
        <v>0</v>
      </c>
      <c r="V30" s="39">
        <v>3</v>
      </c>
      <c r="W30" s="39">
        <v>0</v>
      </c>
      <c r="X30" s="39">
        <v>0</v>
      </c>
      <c r="Y30" s="39">
        <v>0</v>
      </c>
      <c r="Z30" s="46">
        <v>0</v>
      </c>
      <c r="AA30" s="39">
        <v>0</v>
      </c>
    </row>
    <row r="31" spans="1:27" x14ac:dyDescent="0.25">
      <c r="A31" s="5" t="s">
        <v>52</v>
      </c>
      <c r="B31" s="10"/>
      <c r="C31" s="555" t="s">
        <v>53</v>
      </c>
      <c r="D31" s="556"/>
      <c r="E31" s="557"/>
      <c r="F31" s="40">
        <v>0</v>
      </c>
      <c r="G31" s="27">
        <v>0</v>
      </c>
      <c r="H31" s="27">
        <v>0</v>
      </c>
      <c r="I31" s="27">
        <v>0</v>
      </c>
      <c r="J31" s="27">
        <v>0</v>
      </c>
      <c r="K31" s="46">
        <v>0</v>
      </c>
      <c r="L31" s="39">
        <v>0</v>
      </c>
      <c r="M31" s="39">
        <v>0</v>
      </c>
      <c r="N31" s="39">
        <v>0</v>
      </c>
      <c r="O31" s="46">
        <v>0</v>
      </c>
      <c r="P31" s="39">
        <v>0</v>
      </c>
      <c r="Q31" s="39">
        <v>0</v>
      </c>
      <c r="R31" s="39">
        <v>0</v>
      </c>
      <c r="S31" s="39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46">
        <v>0</v>
      </c>
      <c r="AA31" s="39">
        <v>0</v>
      </c>
    </row>
    <row r="32" spans="1:27" x14ac:dyDescent="0.25">
      <c r="A32" s="5" t="s">
        <v>54</v>
      </c>
      <c r="B32" s="10"/>
      <c r="C32" s="533" t="s">
        <v>55</v>
      </c>
      <c r="D32" s="534"/>
      <c r="E32" s="535"/>
      <c r="F32" s="40">
        <v>12</v>
      </c>
      <c r="G32" s="27">
        <v>23</v>
      </c>
      <c r="H32" s="27">
        <v>21</v>
      </c>
      <c r="I32" s="27">
        <v>2</v>
      </c>
      <c r="J32" s="27">
        <v>0</v>
      </c>
      <c r="K32" s="46">
        <v>23</v>
      </c>
      <c r="L32" s="39">
        <v>9</v>
      </c>
      <c r="M32" s="39">
        <v>1</v>
      </c>
      <c r="N32" s="39">
        <v>1</v>
      </c>
      <c r="O32" s="46">
        <v>12</v>
      </c>
      <c r="P32" s="39">
        <v>0</v>
      </c>
      <c r="Q32" s="39">
        <v>0</v>
      </c>
      <c r="R32" s="39">
        <v>12</v>
      </c>
      <c r="S32" s="39">
        <v>0</v>
      </c>
      <c r="T32" s="46">
        <v>23</v>
      </c>
      <c r="U32" s="39">
        <v>1</v>
      </c>
      <c r="V32" s="39">
        <v>14</v>
      </c>
      <c r="W32" s="39">
        <v>9</v>
      </c>
      <c r="X32" s="39">
        <v>0</v>
      </c>
      <c r="Y32" s="39">
        <v>0</v>
      </c>
      <c r="Z32" s="46">
        <v>9</v>
      </c>
      <c r="AA32" s="39">
        <v>4</v>
      </c>
    </row>
    <row r="33" spans="1:27" x14ac:dyDescent="0.25">
      <c r="A33" s="6" t="s">
        <v>56</v>
      </c>
      <c r="B33" s="11"/>
      <c r="C33" s="533" t="s">
        <v>57</v>
      </c>
      <c r="D33" s="534"/>
      <c r="E33" s="535"/>
      <c r="F33" s="25">
        <v>6</v>
      </c>
      <c r="G33" s="27">
        <v>28</v>
      </c>
      <c r="H33" s="27">
        <v>25</v>
      </c>
      <c r="I33" s="27">
        <v>3</v>
      </c>
      <c r="J33" s="27">
        <v>0</v>
      </c>
      <c r="K33" s="46">
        <v>20</v>
      </c>
      <c r="L33" s="39">
        <v>9</v>
      </c>
      <c r="M33" s="39">
        <v>3</v>
      </c>
      <c r="N33" s="39">
        <v>8</v>
      </c>
      <c r="O33" s="46">
        <v>0</v>
      </c>
      <c r="P33" s="39">
        <v>0</v>
      </c>
      <c r="Q33" s="39">
        <v>0</v>
      </c>
      <c r="R33" s="39">
        <v>0</v>
      </c>
      <c r="S33" s="39">
        <v>0</v>
      </c>
      <c r="T33" s="46">
        <v>20</v>
      </c>
      <c r="U33" s="39">
        <v>0</v>
      </c>
      <c r="V33" s="39">
        <v>12</v>
      </c>
      <c r="W33" s="39">
        <v>8</v>
      </c>
      <c r="X33" s="39">
        <v>0</v>
      </c>
      <c r="Y33" s="39">
        <v>0</v>
      </c>
      <c r="Z33" s="46">
        <v>11</v>
      </c>
      <c r="AA33" s="39">
        <v>2</v>
      </c>
    </row>
    <row r="34" spans="1:27" x14ac:dyDescent="0.25">
      <c r="A34" s="17" t="s">
        <v>58</v>
      </c>
      <c r="B34" s="19" t="s">
        <v>59</v>
      </c>
      <c r="C34" s="514" t="s">
        <v>60</v>
      </c>
      <c r="D34" s="514"/>
      <c r="E34" s="514"/>
      <c r="F34" s="20">
        <v>0</v>
      </c>
      <c r="G34" s="27">
        <v>0</v>
      </c>
      <c r="H34" s="27">
        <v>0</v>
      </c>
      <c r="I34" s="27">
        <v>0</v>
      </c>
      <c r="J34" s="27">
        <v>0</v>
      </c>
      <c r="K34" s="46">
        <v>0</v>
      </c>
      <c r="L34" s="39">
        <v>0</v>
      </c>
      <c r="M34" s="39">
        <v>0</v>
      </c>
      <c r="N34" s="39">
        <v>0</v>
      </c>
      <c r="O34" s="46">
        <v>0</v>
      </c>
      <c r="P34" s="39">
        <v>0</v>
      </c>
      <c r="Q34" s="39">
        <v>0</v>
      </c>
      <c r="R34" s="39">
        <v>0</v>
      </c>
      <c r="S34" s="39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46">
        <v>0</v>
      </c>
      <c r="AA34" s="39">
        <v>0</v>
      </c>
    </row>
    <row r="35" spans="1:27" x14ac:dyDescent="0.25">
      <c r="A35" s="5" t="s">
        <v>61</v>
      </c>
      <c r="B35" s="10"/>
      <c r="C35" s="533" t="s">
        <v>62</v>
      </c>
      <c r="D35" s="534"/>
      <c r="E35" s="535"/>
      <c r="F35" s="40">
        <v>1</v>
      </c>
      <c r="G35" s="27">
        <v>4</v>
      </c>
      <c r="H35" s="27">
        <v>3</v>
      </c>
      <c r="I35" s="27">
        <v>1</v>
      </c>
      <c r="J35" s="27">
        <v>0</v>
      </c>
      <c r="K35" s="46">
        <v>2</v>
      </c>
      <c r="L35" s="39">
        <v>1</v>
      </c>
      <c r="M35" s="39">
        <v>0</v>
      </c>
      <c r="N35" s="39">
        <v>0</v>
      </c>
      <c r="O35" s="46">
        <v>1</v>
      </c>
      <c r="P35" s="39">
        <v>0</v>
      </c>
      <c r="Q35" s="39">
        <v>0</v>
      </c>
      <c r="R35" s="39">
        <v>1</v>
      </c>
      <c r="S35" s="39">
        <v>0</v>
      </c>
      <c r="T35" s="46">
        <v>2</v>
      </c>
      <c r="U35" s="39">
        <v>0</v>
      </c>
      <c r="V35" s="39">
        <v>2</v>
      </c>
      <c r="W35" s="39">
        <v>0</v>
      </c>
      <c r="X35" s="39">
        <v>0</v>
      </c>
      <c r="Y35" s="39">
        <v>0</v>
      </c>
      <c r="Z35" s="46">
        <v>2</v>
      </c>
      <c r="AA35" s="39">
        <v>0</v>
      </c>
    </row>
    <row r="36" spans="1:27" x14ac:dyDescent="0.25">
      <c r="A36" s="5" t="s">
        <v>63</v>
      </c>
      <c r="B36" s="9"/>
      <c r="C36" s="526" t="s">
        <v>64</v>
      </c>
      <c r="D36" s="526"/>
      <c r="E36" s="526"/>
      <c r="F36" s="40">
        <v>13</v>
      </c>
      <c r="G36" s="27">
        <v>37</v>
      </c>
      <c r="H36" s="27">
        <v>32</v>
      </c>
      <c r="I36" s="27">
        <v>5</v>
      </c>
      <c r="J36" s="27">
        <v>0</v>
      </c>
      <c r="K36" s="46">
        <v>30</v>
      </c>
      <c r="L36" s="39">
        <v>12</v>
      </c>
      <c r="M36" s="39">
        <v>2</v>
      </c>
      <c r="N36" s="39">
        <v>7</v>
      </c>
      <c r="O36" s="46">
        <v>9</v>
      </c>
      <c r="P36" s="39">
        <v>0</v>
      </c>
      <c r="Q36" s="39">
        <v>0</v>
      </c>
      <c r="R36" s="39">
        <v>9</v>
      </c>
      <c r="S36" s="39">
        <v>0</v>
      </c>
      <c r="T36" s="46">
        <v>30</v>
      </c>
      <c r="U36" s="39">
        <v>0</v>
      </c>
      <c r="V36" s="39">
        <v>24</v>
      </c>
      <c r="W36" s="39">
        <v>6</v>
      </c>
      <c r="X36" s="39">
        <v>0</v>
      </c>
      <c r="Y36" s="39">
        <v>0</v>
      </c>
      <c r="Z36" s="46">
        <v>15</v>
      </c>
      <c r="AA36" s="39">
        <v>6</v>
      </c>
    </row>
    <row r="37" spans="1:27" x14ac:dyDescent="0.25">
      <c r="A37" s="17" t="s">
        <v>65</v>
      </c>
      <c r="B37" s="19" t="s">
        <v>59</v>
      </c>
      <c r="C37" s="514" t="s">
        <v>66</v>
      </c>
      <c r="D37" s="514"/>
      <c r="E37" s="514"/>
      <c r="F37" s="21">
        <v>2</v>
      </c>
      <c r="G37" s="27">
        <v>18</v>
      </c>
      <c r="H37" s="27">
        <v>15</v>
      </c>
      <c r="I37" s="27">
        <v>3</v>
      </c>
      <c r="J37" s="27">
        <v>0</v>
      </c>
      <c r="K37" s="46">
        <v>8</v>
      </c>
      <c r="L37" s="39">
        <v>3</v>
      </c>
      <c r="M37" s="39">
        <v>1</v>
      </c>
      <c r="N37" s="39">
        <v>2</v>
      </c>
      <c r="O37" s="46">
        <v>2</v>
      </c>
      <c r="P37" s="39">
        <v>0</v>
      </c>
      <c r="Q37" s="39">
        <v>0</v>
      </c>
      <c r="R37" s="39">
        <v>2</v>
      </c>
      <c r="S37" s="39">
        <v>0</v>
      </c>
      <c r="T37" s="46">
        <v>8</v>
      </c>
      <c r="U37" s="39">
        <v>0</v>
      </c>
      <c r="V37" s="39">
        <v>7</v>
      </c>
      <c r="W37" s="39">
        <v>0</v>
      </c>
      <c r="X37" s="39">
        <v>0</v>
      </c>
      <c r="Y37" s="39">
        <v>1</v>
      </c>
      <c r="Z37" s="46">
        <v>9</v>
      </c>
      <c r="AA37" s="39">
        <v>4</v>
      </c>
    </row>
    <row r="38" spans="1:27" x14ac:dyDescent="0.25">
      <c r="A38" s="17" t="s">
        <v>67</v>
      </c>
      <c r="B38" s="19" t="s">
        <v>59</v>
      </c>
      <c r="C38" s="515" t="s">
        <v>68</v>
      </c>
      <c r="D38" s="514"/>
      <c r="E38" s="514"/>
      <c r="F38" s="21">
        <v>3</v>
      </c>
      <c r="G38" s="27">
        <v>6</v>
      </c>
      <c r="H38" s="27">
        <v>4</v>
      </c>
      <c r="I38" s="27">
        <v>2</v>
      </c>
      <c r="J38" s="27">
        <v>0</v>
      </c>
      <c r="K38" s="46">
        <v>4</v>
      </c>
      <c r="L38" s="39">
        <v>2</v>
      </c>
      <c r="M38" s="39">
        <v>0</v>
      </c>
      <c r="N38" s="39">
        <v>2</v>
      </c>
      <c r="O38" s="46">
        <v>0</v>
      </c>
      <c r="P38" s="39">
        <v>0</v>
      </c>
      <c r="Q38" s="39">
        <v>0</v>
      </c>
      <c r="R38" s="39">
        <v>0</v>
      </c>
      <c r="S38" s="39">
        <v>0</v>
      </c>
      <c r="T38" s="46">
        <v>4</v>
      </c>
      <c r="U38" s="39">
        <v>1</v>
      </c>
      <c r="V38" s="39">
        <v>4</v>
      </c>
      <c r="W38" s="39">
        <v>0</v>
      </c>
      <c r="X38" s="39">
        <v>0</v>
      </c>
      <c r="Y38" s="39">
        <v>0</v>
      </c>
      <c r="Z38" s="46">
        <v>2</v>
      </c>
      <c r="AA38" s="39">
        <v>1</v>
      </c>
    </row>
    <row r="39" spans="1:27" x14ac:dyDescent="0.25">
      <c r="A39" s="1" t="s">
        <v>69</v>
      </c>
      <c r="B39" s="2"/>
      <c r="C39" s="516" t="s">
        <v>70</v>
      </c>
      <c r="D39" s="516"/>
      <c r="E39" s="516"/>
      <c r="F39" s="24">
        <v>11</v>
      </c>
      <c r="G39" s="27">
        <v>38</v>
      </c>
      <c r="H39" s="27">
        <v>28</v>
      </c>
      <c r="I39" s="27">
        <v>10</v>
      </c>
      <c r="J39" s="27">
        <v>0</v>
      </c>
      <c r="K39" s="46">
        <v>20</v>
      </c>
      <c r="L39" s="39">
        <v>6</v>
      </c>
      <c r="M39" s="39">
        <v>1</v>
      </c>
      <c r="N39" s="39">
        <v>4</v>
      </c>
      <c r="O39" s="46">
        <v>9</v>
      </c>
      <c r="P39" s="39">
        <v>0</v>
      </c>
      <c r="Q39" s="39">
        <v>0</v>
      </c>
      <c r="R39" s="39">
        <v>9</v>
      </c>
      <c r="S39" s="39">
        <v>0</v>
      </c>
      <c r="T39" s="46">
        <v>20</v>
      </c>
      <c r="U39" s="39">
        <v>0</v>
      </c>
      <c r="V39" s="39">
        <v>15</v>
      </c>
      <c r="W39" s="39">
        <v>5</v>
      </c>
      <c r="X39" s="39">
        <v>0</v>
      </c>
      <c r="Y39" s="39">
        <v>0</v>
      </c>
      <c r="Z39" s="46">
        <v>19</v>
      </c>
      <c r="AA39" s="39">
        <v>5</v>
      </c>
    </row>
    <row r="40" spans="1:27" s="33" customFormat="1" ht="33" customHeight="1" x14ac:dyDescent="0.25">
      <c r="A40" s="34" t="s">
        <v>71</v>
      </c>
      <c r="B40" s="35"/>
      <c r="C40" s="545" t="s">
        <v>72</v>
      </c>
      <c r="D40" s="545"/>
      <c r="E40" s="545"/>
      <c r="F40" s="41">
        <v>25</v>
      </c>
      <c r="G40" s="44">
        <v>53</v>
      </c>
      <c r="H40" s="44">
        <v>45</v>
      </c>
      <c r="I40" s="44">
        <v>8</v>
      </c>
      <c r="J40" s="44">
        <v>0</v>
      </c>
      <c r="K40" s="41">
        <v>44</v>
      </c>
      <c r="L40" s="41">
        <v>24</v>
      </c>
      <c r="M40" s="41">
        <v>1</v>
      </c>
      <c r="N40" s="41">
        <v>6</v>
      </c>
      <c r="O40" s="41">
        <v>13</v>
      </c>
      <c r="P40" s="41">
        <v>0</v>
      </c>
      <c r="Q40" s="41">
        <v>0</v>
      </c>
      <c r="R40" s="41">
        <v>13</v>
      </c>
      <c r="S40" s="41">
        <v>0</v>
      </c>
      <c r="T40" s="41">
        <v>44</v>
      </c>
      <c r="U40" s="41">
        <v>0</v>
      </c>
      <c r="V40" s="41">
        <v>38</v>
      </c>
      <c r="W40" s="41">
        <v>6</v>
      </c>
      <c r="X40" s="41">
        <v>0</v>
      </c>
      <c r="Y40" s="41">
        <v>0</v>
      </c>
      <c r="Z40" s="41">
        <v>26</v>
      </c>
      <c r="AA40" s="41">
        <v>14</v>
      </c>
    </row>
    <row r="41" spans="1:27" x14ac:dyDescent="0.25">
      <c r="A41" s="5" t="s">
        <v>73</v>
      </c>
      <c r="B41" s="9"/>
      <c r="C41" s="558" t="s">
        <v>74</v>
      </c>
      <c r="D41" s="559"/>
      <c r="E41" s="559"/>
      <c r="F41" s="39">
        <v>0</v>
      </c>
      <c r="G41" s="27">
        <v>6</v>
      </c>
      <c r="H41" s="27">
        <v>5</v>
      </c>
      <c r="I41" s="27">
        <v>1</v>
      </c>
      <c r="J41" s="27">
        <v>0</v>
      </c>
      <c r="K41" s="46">
        <v>3</v>
      </c>
      <c r="L41" s="39">
        <v>1</v>
      </c>
      <c r="M41" s="39">
        <v>0</v>
      </c>
      <c r="N41" s="39">
        <v>1</v>
      </c>
      <c r="O41" s="46">
        <v>1</v>
      </c>
      <c r="P41" s="39">
        <v>0</v>
      </c>
      <c r="Q41" s="39">
        <v>0</v>
      </c>
      <c r="R41" s="39">
        <v>1</v>
      </c>
      <c r="S41" s="39">
        <v>0</v>
      </c>
      <c r="T41" s="46">
        <v>3</v>
      </c>
      <c r="U41" s="39">
        <v>0</v>
      </c>
      <c r="V41" s="39">
        <v>2</v>
      </c>
      <c r="W41" s="39">
        <v>1</v>
      </c>
      <c r="X41" s="39">
        <v>0</v>
      </c>
      <c r="Y41" s="39">
        <v>0</v>
      </c>
      <c r="Z41" s="46">
        <v>2</v>
      </c>
      <c r="AA41" s="39">
        <v>0</v>
      </c>
    </row>
    <row r="42" spans="1:27" x14ac:dyDescent="0.25">
      <c r="A42" s="5" t="s">
        <v>75</v>
      </c>
      <c r="B42" s="9"/>
      <c r="C42" s="542" t="s">
        <v>76</v>
      </c>
      <c r="D42" s="542"/>
      <c r="E42" s="542"/>
      <c r="F42" s="39">
        <v>0</v>
      </c>
      <c r="G42" s="27">
        <v>0</v>
      </c>
      <c r="H42" s="27">
        <v>0</v>
      </c>
      <c r="I42" s="27">
        <v>0</v>
      </c>
      <c r="J42" s="27">
        <v>0</v>
      </c>
      <c r="K42" s="46">
        <v>0</v>
      </c>
      <c r="L42" s="39">
        <v>0</v>
      </c>
      <c r="M42" s="39">
        <v>0</v>
      </c>
      <c r="N42" s="39">
        <v>0</v>
      </c>
      <c r="O42" s="46">
        <v>0</v>
      </c>
      <c r="P42" s="39">
        <v>0</v>
      </c>
      <c r="Q42" s="39">
        <v>0</v>
      </c>
      <c r="R42" s="39">
        <v>0</v>
      </c>
      <c r="S42" s="39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46">
        <v>0</v>
      </c>
      <c r="AA42" s="39">
        <v>0</v>
      </c>
    </row>
    <row r="43" spans="1:27" x14ac:dyDescent="0.25">
      <c r="A43" s="5" t="s">
        <v>77</v>
      </c>
      <c r="B43" s="10"/>
      <c r="C43" s="555" t="s">
        <v>78</v>
      </c>
      <c r="D43" s="556"/>
      <c r="E43" s="557"/>
      <c r="F43" s="39">
        <v>1</v>
      </c>
      <c r="G43" s="27">
        <v>2</v>
      </c>
      <c r="H43" s="27">
        <v>2</v>
      </c>
      <c r="I43" s="27">
        <v>0</v>
      </c>
      <c r="J43" s="27">
        <v>0</v>
      </c>
      <c r="K43" s="46">
        <v>1</v>
      </c>
      <c r="L43" s="39">
        <v>0</v>
      </c>
      <c r="M43" s="39">
        <v>0</v>
      </c>
      <c r="N43" s="39">
        <v>1</v>
      </c>
      <c r="O43" s="46">
        <v>0</v>
      </c>
      <c r="P43" s="39">
        <v>0</v>
      </c>
      <c r="Q43" s="39">
        <v>0</v>
      </c>
      <c r="R43" s="39">
        <v>0</v>
      </c>
      <c r="S43" s="39">
        <v>0</v>
      </c>
      <c r="T43" s="46">
        <v>1</v>
      </c>
      <c r="U43" s="39">
        <v>0</v>
      </c>
      <c r="V43" s="39">
        <v>1</v>
      </c>
      <c r="W43" s="39">
        <v>0</v>
      </c>
      <c r="X43" s="39">
        <v>0</v>
      </c>
      <c r="Y43" s="39">
        <v>0</v>
      </c>
      <c r="Z43" s="46">
        <v>2</v>
      </c>
      <c r="AA43" s="39">
        <v>1</v>
      </c>
    </row>
    <row r="44" spans="1:27" x14ac:dyDescent="0.25">
      <c r="A44" s="6" t="s">
        <v>79</v>
      </c>
      <c r="B44" s="11"/>
      <c r="C44" s="533" t="s">
        <v>80</v>
      </c>
      <c r="D44" s="534"/>
      <c r="E44" s="535"/>
      <c r="F44" s="26">
        <v>3</v>
      </c>
      <c r="G44" s="27">
        <v>24</v>
      </c>
      <c r="H44" s="27">
        <v>24</v>
      </c>
      <c r="I44" s="27">
        <v>0</v>
      </c>
      <c r="J44" s="27">
        <v>0</v>
      </c>
      <c r="K44" s="46">
        <v>21</v>
      </c>
      <c r="L44" s="39">
        <v>14</v>
      </c>
      <c r="M44" s="39">
        <v>1</v>
      </c>
      <c r="N44" s="39">
        <v>1</v>
      </c>
      <c r="O44" s="46">
        <v>5</v>
      </c>
      <c r="P44" s="39">
        <v>0</v>
      </c>
      <c r="Q44" s="39">
        <v>0</v>
      </c>
      <c r="R44" s="39">
        <v>5</v>
      </c>
      <c r="S44" s="39">
        <v>0</v>
      </c>
      <c r="T44" s="46">
        <v>21</v>
      </c>
      <c r="U44" s="39">
        <v>0</v>
      </c>
      <c r="V44" s="39">
        <v>21</v>
      </c>
      <c r="W44" s="39">
        <v>0</v>
      </c>
      <c r="X44" s="39">
        <v>0</v>
      </c>
      <c r="Y44" s="39">
        <v>0</v>
      </c>
      <c r="Z44" s="46">
        <v>6</v>
      </c>
      <c r="AA44" s="39">
        <v>1</v>
      </c>
    </row>
    <row r="45" spans="1:27" x14ac:dyDescent="0.25">
      <c r="A45" s="6" t="s">
        <v>81</v>
      </c>
      <c r="B45" s="11"/>
      <c r="C45" s="533" t="s">
        <v>82</v>
      </c>
      <c r="D45" s="534"/>
      <c r="E45" s="535"/>
      <c r="F45" s="26">
        <v>0</v>
      </c>
      <c r="G45" s="27">
        <v>3</v>
      </c>
      <c r="H45" s="27">
        <v>1</v>
      </c>
      <c r="I45" s="27">
        <v>2</v>
      </c>
      <c r="J45" s="27">
        <v>0</v>
      </c>
      <c r="K45" s="46">
        <v>1</v>
      </c>
      <c r="L45" s="39">
        <v>1</v>
      </c>
      <c r="M45" s="39">
        <v>0</v>
      </c>
      <c r="N45" s="39">
        <v>0</v>
      </c>
      <c r="O45" s="46">
        <v>0</v>
      </c>
      <c r="P45" s="39">
        <v>0</v>
      </c>
      <c r="Q45" s="39">
        <v>0</v>
      </c>
      <c r="R45" s="39">
        <v>0</v>
      </c>
      <c r="S45" s="39">
        <v>0</v>
      </c>
      <c r="T45" s="46">
        <v>1</v>
      </c>
      <c r="U45" s="39">
        <v>0</v>
      </c>
      <c r="V45" s="39">
        <v>1</v>
      </c>
      <c r="W45" s="39">
        <v>0</v>
      </c>
      <c r="X45" s="39">
        <v>0</v>
      </c>
      <c r="Y45" s="39">
        <v>0</v>
      </c>
      <c r="Z45" s="46">
        <v>0</v>
      </c>
      <c r="AA45" s="39">
        <v>0</v>
      </c>
    </row>
    <row r="46" spans="1:27" x14ac:dyDescent="0.25">
      <c r="A46" s="5" t="s">
        <v>83</v>
      </c>
      <c r="B46" s="10"/>
      <c r="C46" s="533" t="s">
        <v>84</v>
      </c>
      <c r="D46" s="534"/>
      <c r="E46" s="535"/>
      <c r="F46" s="39">
        <v>8</v>
      </c>
      <c r="G46" s="27">
        <v>6</v>
      </c>
      <c r="H46" s="27">
        <v>4</v>
      </c>
      <c r="I46" s="27">
        <v>2</v>
      </c>
      <c r="J46" s="27">
        <v>0</v>
      </c>
      <c r="K46" s="46">
        <v>4</v>
      </c>
      <c r="L46" s="39">
        <v>1</v>
      </c>
      <c r="M46" s="39">
        <v>0</v>
      </c>
      <c r="N46" s="39">
        <v>1</v>
      </c>
      <c r="O46" s="46">
        <v>2</v>
      </c>
      <c r="P46" s="39">
        <v>0</v>
      </c>
      <c r="Q46" s="39">
        <v>0</v>
      </c>
      <c r="R46" s="39">
        <v>2</v>
      </c>
      <c r="S46" s="39">
        <v>0</v>
      </c>
      <c r="T46" s="46">
        <v>4</v>
      </c>
      <c r="U46" s="39">
        <v>0</v>
      </c>
      <c r="V46" s="39">
        <v>0</v>
      </c>
      <c r="W46" s="39">
        <v>4</v>
      </c>
      <c r="X46" s="39">
        <v>0</v>
      </c>
      <c r="Y46" s="39">
        <v>0</v>
      </c>
      <c r="Z46" s="46">
        <v>8</v>
      </c>
      <c r="AA46" s="39">
        <v>6</v>
      </c>
    </row>
    <row r="47" spans="1:27" x14ac:dyDescent="0.25">
      <c r="A47" s="5" t="s">
        <v>85</v>
      </c>
      <c r="B47" s="10"/>
      <c r="C47" s="533" t="s">
        <v>86</v>
      </c>
      <c r="D47" s="534"/>
      <c r="E47" s="535"/>
      <c r="F47" s="39">
        <v>0</v>
      </c>
      <c r="G47" s="27">
        <v>4</v>
      </c>
      <c r="H47" s="27">
        <v>4</v>
      </c>
      <c r="I47" s="27">
        <v>0</v>
      </c>
      <c r="J47" s="27">
        <v>0</v>
      </c>
      <c r="K47" s="46">
        <v>3</v>
      </c>
      <c r="L47" s="39">
        <v>3</v>
      </c>
      <c r="M47" s="39">
        <v>0</v>
      </c>
      <c r="N47" s="39">
        <v>0</v>
      </c>
      <c r="O47" s="46">
        <v>0</v>
      </c>
      <c r="P47" s="39">
        <v>0</v>
      </c>
      <c r="Q47" s="39">
        <v>0</v>
      </c>
      <c r="R47" s="39">
        <v>0</v>
      </c>
      <c r="S47" s="39">
        <v>0</v>
      </c>
      <c r="T47" s="46">
        <v>3</v>
      </c>
      <c r="U47" s="39">
        <v>0</v>
      </c>
      <c r="V47" s="39">
        <v>3</v>
      </c>
      <c r="W47" s="39">
        <v>0</v>
      </c>
      <c r="X47" s="39">
        <v>0</v>
      </c>
      <c r="Y47" s="39">
        <v>0</v>
      </c>
      <c r="Z47" s="46">
        <v>1</v>
      </c>
      <c r="AA47" s="39">
        <v>0</v>
      </c>
    </row>
    <row r="48" spans="1:27" ht="25.5" x14ac:dyDescent="0.25">
      <c r="A48" s="15" t="s">
        <v>87</v>
      </c>
      <c r="B48" s="16" t="s">
        <v>37</v>
      </c>
      <c r="C48" s="563" t="s">
        <v>88</v>
      </c>
      <c r="D48" s="564"/>
      <c r="E48" s="565"/>
      <c r="F48" s="39">
        <v>0</v>
      </c>
      <c r="G48" s="27">
        <v>0</v>
      </c>
      <c r="H48" s="27">
        <v>0</v>
      </c>
      <c r="I48" s="27">
        <v>0</v>
      </c>
      <c r="J48" s="27">
        <v>0</v>
      </c>
      <c r="K48" s="46">
        <v>0</v>
      </c>
      <c r="L48" s="39">
        <v>0</v>
      </c>
      <c r="M48" s="39">
        <v>0</v>
      </c>
      <c r="N48" s="39">
        <v>0</v>
      </c>
      <c r="O48" s="46">
        <v>0</v>
      </c>
      <c r="P48" s="39">
        <v>0</v>
      </c>
      <c r="Q48" s="39">
        <v>0</v>
      </c>
      <c r="R48" s="39">
        <v>0</v>
      </c>
      <c r="S48" s="39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46">
        <v>0</v>
      </c>
      <c r="AA48" s="39">
        <v>0</v>
      </c>
    </row>
    <row r="49" spans="1:27" x14ac:dyDescent="0.25">
      <c r="A49" s="5" t="s">
        <v>89</v>
      </c>
      <c r="B49" s="10"/>
      <c r="C49" s="533" t="s">
        <v>90</v>
      </c>
      <c r="D49" s="534"/>
      <c r="E49" s="535"/>
      <c r="F49" s="39">
        <v>3</v>
      </c>
      <c r="G49" s="27">
        <v>2</v>
      </c>
      <c r="H49" s="27">
        <v>2</v>
      </c>
      <c r="I49" s="27">
        <v>0</v>
      </c>
      <c r="J49" s="27">
        <v>0</v>
      </c>
      <c r="K49" s="46">
        <v>3</v>
      </c>
      <c r="L49" s="39">
        <v>3</v>
      </c>
      <c r="M49" s="39">
        <v>0</v>
      </c>
      <c r="N49" s="39">
        <v>0</v>
      </c>
      <c r="O49" s="46">
        <v>0</v>
      </c>
      <c r="P49" s="39">
        <v>0</v>
      </c>
      <c r="Q49" s="39">
        <v>0</v>
      </c>
      <c r="R49" s="39">
        <v>0</v>
      </c>
      <c r="S49" s="39">
        <v>0</v>
      </c>
      <c r="T49" s="46">
        <v>3</v>
      </c>
      <c r="U49" s="39">
        <v>0</v>
      </c>
      <c r="V49" s="39">
        <v>3</v>
      </c>
      <c r="W49" s="39">
        <v>0</v>
      </c>
      <c r="X49" s="39">
        <v>0</v>
      </c>
      <c r="Y49" s="39">
        <v>0</v>
      </c>
      <c r="Z49" s="46">
        <v>2</v>
      </c>
      <c r="AA49" s="39">
        <v>2</v>
      </c>
    </row>
    <row r="50" spans="1:27" x14ac:dyDescent="0.25">
      <c r="A50" s="5" t="s">
        <v>91</v>
      </c>
      <c r="B50" s="10"/>
      <c r="C50" s="533" t="s">
        <v>92</v>
      </c>
      <c r="D50" s="534"/>
      <c r="E50" s="535"/>
      <c r="F50" s="39">
        <v>2</v>
      </c>
      <c r="G50" s="27">
        <v>5</v>
      </c>
      <c r="H50" s="27">
        <v>2</v>
      </c>
      <c r="I50" s="27">
        <v>3</v>
      </c>
      <c r="J50" s="27">
        <v>0</v>
      </c>
      <c r="K50" s="46">
        <v>1</v>
      </c>
      <c r="L50" s="39">
        <v>0</v>
      </c>
      <c r="M50" s="39">
        <v>0</v>
      </c>
      <c r="N50" s="39">
        <v>0</v>
      </c>
      <c r="O50" s="46">
        <v>1</v>
      </c>
      <c r="P50" s="39">
        <v>0</v>
      </c>
      <c r="Q50" s="39">
        <v>0</v>
      </c>
      <c r="R50" s="39">
        <v>1</v>
      </c>
      <c r="S50" s="39">
        <v>0</v>
      </c>
      <c r="T50" s="46">
        <v>1</v>
      </c>
      <c r="U50" s="39">
        <v>0</v>
      </c>
      <c r="V50" s="39">
        <v>1</v>
      </c>
      <c r="W50" s="39">
        <v>0</v>
      </c>
      <c r="X50" s="39">
        <v>0</v>
      </c>
      <c r="Y50" s="39">
        <v>0</v>
      </c>
      <c r="Z50" s="46">
        <v>3</v>
      </c>
      <c r="AA50" s="39">
        <v>2</v>
      </c>
    </row>
    <row r="51" spans="1:27" x14ac:dyDescent="0.25">
      <c r="A51" s="5" t="s">
        <v>93</v>
      </c>
      <c r="B51" s="10"/>
      <c r="C51" s="555" t="s">
        <v>70</v>
      </c>
      <c r="D51" s="556"/>
      <c r="E51" s="557"/>
      <c r="F51" s="39">
        <v>8</v>
      </c>
      <c r="G51" s="27">
        <v>1</v>
      </c>
      <c r="H51" s="27">
        <v>1</v>
      </c>
      <c r="I51" s="27">
        <v>0</v>
      </c>
      <c r="J51" s="27">
        <v>0</v>
      </c>
      <c r="K51" s="46">
        <v>7</v>
      </c>
      <c r="L51" s="39">
        <v>1</v>
      </c>
      <c r="M51" s="39">
        <v>0</v>
      </c>
      <c r="N51" s="39">
        <v>2</v>
      </c>
      <c r="O51" s="46">
        <v>4</v>
      </c>
      <c r="P51" s="39">
        <v>0</v>
      </c>
      <c r="Q51" s="39">
        <v>0</v>
      </c>
      <c r="R51" s="39">
        <v>4</v>
      </c>
      <c r="S51" s="39">
        <v>0</v>
      </c>
      <c r="T51" s="46">
        <v>7</v>
      </c>
      <c r="U51" s="39">
        <v>0</v>
      </c>
      <c r="V51" s="39">
        <v>6</v>
      </c>
      <c r="W51" s="39">
        <v>1</v>
      </c>
      <c r="X51" s="39">
        <v>0</v>
      </c>
      <c r="Y51" s="39">
        <v>0</v>
      </c>
      <c r="Z51" s="46">
        <v>2</v>
      </c>
      <c r="AA51" s="39">
        <v>2</v>
      </c>
    </row>
    <row r="52" spans="1:27" s="33" customFormat="1" ht="30.75" customHeight="1" x14ac:dyDescent="0.25">
      <c r="A52" s="29" t="s">
        <v>94</v>
      </c>
      <c r="B52" s="36"/>
      <c r="C52" s="560" t="s">
        <v>95</v>
      </c>
      <c r="D52" s="561"/>
      <c r="E52" s="562"/>
      <c r="F52" s="32">
        <v>4</v>
      </c>
      <c r="G52" s="44">
        <v>30</v>
      </c>
      <c r="H52" s="44">
        <v>23</v>
      </c>
      <c r="I52" s="44">
        <v>7</v>
      </c>
      <c r="J52" s="44">
        <v>0</v>
      </c>
      <c r="K52" s="41">
        <v>18</v>
      </c>
      <c r="L52" s="41">
        <v>9</v>
      </c>
      <c r="M52" s="41">
        <v>6</v>
      </c>
      <c r="N52" s="41">
        <v>1</v>
      </c>
      <c r="O52" s="41">
        <v>2</v>
      </c>
      <c r="P52" s="41">
        <v>0</v>
      </c>
      <c r="Q52" s="41">
        <v>0</v>
      </c>
      <c r="R52" s="41">
        <v>2</v>
      </c>
      <c r="S52" s="41">
        <v>1</v>
      </c>
      <c r="T52" s="41">
        <v>19</v>
      </c>
      <c r="U52" s="41">
        <v>2</v>
      </c>
      <c r="V52" s="41">
        <v>14</v>
      </c>
      <c r="W52" s="41">
        <v>5</v>
      </c>
      <c r="X52" s="41">
        <v>0</v>
      </c>
      <c r="Y52" s="41">
        <v>0</v>
      </c>
      <c r="Z52" s="41">
        <v>6</v>
      </c>
      <c r="AA52" s="41">
        <v>1</v>
      </c>
    </row>
    <row r="53" spans="1:27" x14ac:dyDescent="0.25">
      <c r="A53" s="5" t="s">
        <v>96</v>
      </c>
      <c r="B53" s="10"/>
      <c r="C53" s="533" t="s">
        <v>97</v>
      </c>
      <c r="D53" s="534"/>
      <c r="E53" s="535"/>
      <c r="F53" s="39">
        <v>0</v>
      </c>
      <c r="G53" s="27">
        <v>0</v>
      </c>
      <c r="H53" s="27">
        <v>0</v>
      </c>
      <c r="I53" s="27">
        <v>0</v>
      </c>
      <c r="J53" s="27">
        <v>0</v>
      </c>
      <c r="K53" s="46">
        <v>0</v>
      </c>
      <c r="L53" s="39">
        <v>0</v>
      </c>
      <c r="M53" s="39">
        <v>0</v>
      </c>
      <c r="N53" s="39">
        <v>0</v>
      </c>
      <c r="O53" s="46">
        <v>0</v>
      </c>
      <c r="P53" s="39">
        <v>0</v>
      </c>
      <c r="Q53" s="39">
        <v>0</v>
      </c>
      <c r="R53" s="39">
        <v>0</v>
      </c>
      <c r="S53" s="39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46">
        <v>0</v>
      </c>
      <c r="AA53" s="39">
        <v>0</v>
      </c>
    </row>
    <row r="54" spans="1:27" x14ac:dyDescent="0.25">
      <c r="A54" s="5" t="s">
        <v>98</v>
      </c>
      <c r="B54" s="10"/>
      <c r="C54" s="533" t="s">
        <v>99</v>
      </c>
      <c r="D54" s="534"/>
      <c r="E54" s="535"/>
      <c r="F54" s="39">
        <v>0</v>
      </c>
      <c r="G54" s="27">
        <v>0</v>
      </c>
      <c r="H54" s="27">
        <v>0</v>
      </c>
      <c r="I54" s="27">
        <v>0</v>
      </c>
      <c r="J54" s="27">
        <v>0</v>
      </c>
      <c r="K54" s="46">
        <v>0</v>
      </c>
      <c r="L54" s="39">
        <v>0</v>
      </c>
      <c r="M54" s="39">
        <v>0</v>
      </c>
      <c r="N54" s="39">
        <v>0</v>
      </c>
      <c r="O54" s="46">
        <v>0</v>
      </c>
      <c r="P54" s="39">
        <v>0</v>
      </c>
      <c r="Q54" s="39">
        <v>0</v>
      </c>
      <c r="R54" s="39">
        <v>0</v>
      </c>
      <c r="S54" s="39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46">
        <v>0</v>
      </c>
      <c r="AA54" s="39">
        <v>0</v>
      </c>
    </row>
    <row r="55" spans="1:27" x14ac:dyDescent="0.25">
      <c r="A55" s="5" t="s">
        <v>100</v>
      </c>
      <c r="B55" s="10"/>
      <c r="C55" s="533" t="s">
        <v>101</v>
      </c>
      <c r="D55" s="534"/>
      <c r="E55" s="535"/>
      <c r="F55" s="39">
        <v>0</v>
      </c>
      <c r="G55" s="27">
        <v>0</v>
      </c>
      <c r="H55" s="27">
        <v>0</v>
      </c>
      <c r="I55" s="27">
        <v>0</v>
      </c>
      <c r="J55" s="27">
        <v>0</v>
      </c>
      <c r="K55" s="46">
        <v>0</v>
      </c>
      <c r="L55" s="39">
        <v>0</v>
      </c>
      <c r="M55" s="39">
        <v>0</v>
      </c>
      <c r="N55" s="39">
        <v>0</v>
      </c>
      <c r="O55" s="46">
        <v>0</v>
      </c>
      <c r="P55" s="39">
        <v>0</v>
      </c>
      <c r="Q55" s="39">
        <v>0</v>
      </c>
      <c r="R55" s="39">
        <v>0</v>
      </c>
      <c r="S55" s="39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46">
        <v>0</v>
      </c>
      <c r="AA55" s="39">
        <v>0</v>
      </c>
    </row>
    <row r="56" spans="1:27" x14ac:dyDescent="0.25">
      <c r="A56" s="6" t="s">
        <v>102</v>
      </c>
      <c r="B56" s="11"/>
      <c r="C56" s="533" t="s">
        <v>103</v>
      </c>
      <c r="D56" s="534"/>
      <c r="E56" s="535"/>
      <c r="F56" s="42">
        <v>0</v>
      </c>
      <c r="G56" s="27">
        <v>0</v>
      </c>
      <c r="H56" s="27">
        <v>0</v>
      </c>
      <c r="I56" s="27">
        <v>0</v>
      </c>
      <c r="J56" s="27">
        <v>0</v>
      </c>
      <c r="K56" s="46">
        <v>0</v>
      </c>
      <c r="L56" s="39">
        <v>0</v>
      </c>
      <c r="M56" s="39">
        <v>0</v>
      </c>
      <c r="N56" s="39">
        <v>0</v>
      </c>
      <c r="O56" s="46">
        <v>0</v>
      </c>
      <c r="P56" s="39">
        <v>0</v>
      </c>
      <c r="Q56" s="39">
        <v>0</v>
      </c>
      <c r="R56" s="39">
        <v>0</v>
      </c>
      <c r="S56" s="39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46">
        <v>0</v>
      </c>
      <c r="AA56" s="39">
        <v>0</v>
      </c>
    </row>
    <row r="57" spans="1:27" ht="25.5" x14ac:dyDescent="0.25">
      <c r="A57" s="15" t="s">
        <v>104</v>
      </c>
      <c r="B57" s="16" t="s">
        <v>37</v>
      </c>
      <c r="C57" s="563" t="s">
        <v>105</v>
      </c>
      <c r="D57" s="564"/>
      <c r="E57" s="565"/>
      <c r="F57" s="42">
        <v>0</v>
      </c>
      <c r="G57" s="27">
        <v>0</v>
      </c>
      <c r="H57" s="27">
        <v>0</v>
      </c>
      <c r="I57" s="27">
        <v>0</v>
      </c>
      <c r="J57" s="27">
        <v>0</v>
      </c>
      <c r="K57" s="46">
        <v>0</v>
      </c>
      <c r="L57" s="39">
        <v>0</v>
      </c>
      <c r="M57" s="39">
        <v>0</v>
      </c>
      <c r="N57" s="39">
        <v>0</v>
      </c>
      <c r="O57" s="46">
        <v>0</v>
      </c>
      <c r="P57" s="39">
        <v>0</v>
      </c>
      <c r="Q57" s="39">
        <v>0</v>
      </c>
      <c r="R57" s="39">
        <v>0</v>
      </c>
      <c r="S57" s="39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46">
        <v>0</v>
      </c>
      <c r="AA57" s="39">
        <v>0</v>
      </c>
    </row>
    <row r="58" spans="1:27" x14ac:dyDescent="0.25">
      <c r="A58" s="5" t="s">
        <v>106</v>
      </c>
      <c r="B58" s="10"/>
      <c r="C58" s="533" t="s">
        <v>107</v>
      </c>
      <c r="D58" s="534"/>
      <c r="E58" s="535"/>
      <c r="F58" s="39">
        <v>1</v>
      </c>
      <c r="G58" s="27">
        <v>8</v>
      </c>
      <c r="H58" s="27">
        <v>8</v>
      </c>
      <c r="I58" s="27">
        <v>0</v>
      </c>
      <c r="J58" s="27">
        <v>0</v>
      </c>
      <c r="K58" s="46">
        <v>7</v>
      </c>
      <c r="L58" s="39">
        <v>4</v>
      </c>
      <c r="M58" s="39">
        <v>2</v>
      </c>
      <c r="N58" s="39">
        <v>0</v>
      </c>
      <c r="O58" s="46">
        <v>1</v>
      </c>
      <c r="P58" s="39">
        <v>0</v>
      </c>
      <c r="Q58" s="39">
        <v>0</v>
      </c>
      <c r="R58" s="39">
        <v>1</v>
      </c>
      <c r="S58" s="39">
        <v>1</v>
      </c>
      <c r="T58" s="46">
        <v>8</v>
      </c>
      <c r="U58" s="39">
        <v>1</v>
      </c>
      <c r="V58" s="39">
        <v>8</v>
      </c>
      <c r="W58" s="39">
        <v>0</v>
      </c>
      <c r="X58" s="39">
        <v>0</v>
      </c>
      <c r="Y58" s="39">
        <v>0</v>
      </c>
      <c r="Z58" s="46">
        <v>0</v>
      </c>
      <c r="AA58" s="39">
        <v>0</v>
      </c>
    </row>
    <row r="59" spans="1:27" x14ac:dyDescent="0.25">
      <c r="A59" s="5" t="s">
        <v>108</v>
      </c>
      <c r="B59" s="10"/>
      <c r="C59" s="555" t="s">
        <v>70</v>
      </c>
      <c r="D59" s="556"/>
      <c r="E59" s="557"/>
      <c r="F59" s="39">
        <v>3</v>
      </c>
      <c r="G59" s="27">
        <v>22</v>
      </c>
      <c r="H59" s="27">
        <v>15</v>
      </c>
      <c r="I59" s="27">
        <v>7</v>
      </c>
      <c r="J59" s="27">
        <v>0</v>
      </c>
      <c r="K59" s="46">
        <v>11</v>
      </c>
      <c r="L59" s="39">
        <v>5</v>
      </c>
      <c r="M59" s="39">
        <v>4</v>
      </c>
      <c r="N59" s="39">
        <v>1</v>
      </c>
      <c r="O59" s="46">
        <v>1</v>
      </c>
      <c r="P59" s="39">
        <v>0</v>
      </c>
      <c r="Q59" s="39">
        <v>0</v>
      </c>
      <c r="R59" s="39">
        <v>1</v>
      </c>
      <c r="S59" s="39">
        <v>0</v>
      </c>
      <c r="T59" s="46">
        <v>11</v>
      </c>
      <c r="U59" s="39">
        <v>1</v>
      </c>
      <c r="V59" s="39">
        <v>6</v>
      </c>
      <c r="W59" s="39">
        <v>5</v>
      </c>
      <c r="X59" s="39">
        <v>0</v>
      </c>
      <c r="Y59" s="39">
        <v>0</v>
      </c>
      <c r="Z59" s="46">
        <v>6</v>
      </c>
      <c r="AA59" s="39">
        <v>1</v>
      </c>
    </row>
    <row r="60" spans="1:27" s="33" customFormat="1" ht="33" customHeight="1" x14ac:dyDescent="0.25">
      <c r="A60" s="29" t="s">
        <v>109</v>
      </c>
      <c r="B60" s="36"/>
      <c r="C60" s="560" t="s">
        <v>110</v>
      </c>
      <c r="D60" s="561"/>
      <c r="E60" s="562"/>
      <c r="F60" s="41">
        <v>31</v>
      </c>
      <c r="G60" s="44">
        <v>302</v>
      </c>
      <c r="H60" s="44">
        <v>269</v>
      </c>
      <c r="I60" s="44">
        <v>33</v>
      </c>
      <c r="J60" s="44">
        <v>0</v>
      </c>
      <c r="K60" s="41">
        <v>259</v>
      </c>
      <c r="L60" s="41">
        <v>176</v>
      </c>
      <c r="M60" s="41">
        <v>44</v>
      </c>
      <c r="N60" s="41">
        <v>7</v>
      </c>
      <c r="O60" s="41">
        <v>32</v>
      </c>
      <c r="P60" s="41">
        <v>0</v>
      </c>
      <c r="Q60" s="41">
        <v>0</v>
      </c>
      <c r="R60" s="41">
        <v>32</v>
      </c>
      <c r="S60" s="41">
        <v>0</v>
      </c>
      <c r="T60" s="41">
        <v>259</v>
      </c>
      <c r="U60" s="41">
        <v>3</v>
      </c>
      <c r="V60" s="41">
        <v>249</v>
      </c>
      <c r="W60" s="41">
        <v>10</v>
      </c>
      <c r="X60" s="41">
        <v>0</v>
      </c>
      <c r="Y60" s="41">
        <v>0</v>
      </c>
      <c r="Z60" s="41">
        <v>38</v>
      </c>
      <c r="AA60" s="41">
        <v>0</v>
      </c>
    </row>
    <row r="61" spans="1:27" x14ac:dyDescent="0.25">
      <c r="A61" s="5" t="s">
        <v>111</v>
      </c>
      <c r="B61" s="10"/>
      <c r="C61" s="533" t="s">
        <v>112</v>
      </c>
      <c r="D61" s="534"/>
      <c r="E61" s="535"/>
      <c r="F61" s="39">
        <v>17</v>
      </c>
      <c r="G61" s="27">
        <v>184</v>
      </c>
      <c r="H61" s="27">
        <v>161</v>
      </c>
      <c r="I61" s="27">
        <v>23</v>
      </c>
      <c r="J61" s="27">
        <v>0</v>
      </c>
      <c r="K61" s="46">
        <v>155</v>
      </c>
      <c r="L61" s="39">
        <v>139</v>
      </c>
      <c r="M61" s="39">
        <v>1</v>
      </c>
      <c r="N61" s="39">
        <v>1</v>
      </c>
      <c r="O61" s="46">
        <v>14</v>
      </c>
      <c r="P61" s="39">
        <v>0</v>
      </c>
      <c r="Q61" s="39">
        <v>0</v>
      </c>
      <c r="R61" s="39">
        <v>14</v>
      </c>
      <c r="S61" s="39">
        <v>0</v>
      </c>
      <c r="T61" s="46">
        <v>155</v>
      </c>
      <c r="U61" s="39">
        <v>1</v>
      </c>
      <c r="V61" s="39">
        <v>154</v>
      </c>
      <c r="W61" s="39">
        <v>1</v>
      </c>
      <c r="X61" s="39">
        <v>0</v>
      </c>
      <c r="Y61" s="39">
        <v>0</v>
      </c>
      <c r="Z61" s="46">
        <v>22</v>
      </c>
      <c r="AA61" s="39">
        <v>0</v>
      </c>
    </row>
    <row r="62" spans="1:27" x14ac:dyDescent="0.25">
      <c r="A62" s="5" t="s">
        <v>113</v>
      </c>
      <c r="B62" s="10"/>
      <c r="C62" s="533" t="s">
        <v>114</v>
      </c>
      <c r="D62" s="534"/>
      <c r="E62" s="535"/>
      <c r="F62" s="39">
        <v>3</v>
      </c>
      <c r="G62" s="27">
        <v>51</v>
      </c>
      <c r="H62" s="27">
        <v>51</v>
      </c>
      <c r="I62" s="27">
        <v>0</v>
      </c>
      <c r="J62" s="27">
        <v>0</v>
      </c>
      <c r="K62" s="46">
        <v>49</v>
      </c>
      <c r="L62" s="39">
        <v>10</v>
      </c>
      <c r="M62" s="39">
        <v>33</v>
      </c>
      <c r="N62" s="39">
        <v>0</v>
      </c>
      <c r="O62" s="46">
        <v>6</v>
      </c>
      <c r="P62" s="39">
        <v>0</v>
      </c>
      <c r="Q62" s="39">
        <v>0</v>
      </c>
      <c r="R62" s="39">
        <v>6</v>
      </c>
      <c r="S62" s="39">
        <v>0</v>
      </c>
      <c r="T62" s="46">
        <v>49</v>
      </c>
      <c r="U62" s="39">
        <v>0</v>
      </c>
      <c r="V62" s="39">
        <v>47</v>
      </c>
      <c r="W62" s="39">
        <v>2</v>
      </c>
      <c r="X62" s="39">
        <v>0</v>
      </c>
      <c r="Y62" s="39">
        <v>0</v>
      </c>
      <c r="Z62" s="46">
        <v>5</v>
      </c>
      <c r="AA62" s="39">
        <v>0</v>
      </c>
    </row>
    <row r="63" spans="1:27" x14ac:dyDescent="0.25">
      <c r="A63" s="5" t="s">
        <v>115</v>
      </c>
      <c r="B63" s="10"/>
      <c r="C63" s="533" t="s">
        <v>116</v>
      </c>
      <c r="D63" s="534"/>
      <c r="E63" s="535"/>
      <c r="F63" s="39">
        <v>0</v>
      </c>
      <c r="G63" s="27">
        <v>8</v>
      </c>
      <c r="H63" s="27">
        <v>8</v>
      </c>
      <c r="I63" s="27">
        <v>0</v>
      </c>
      <c r="J63" s="27">
        <v>0</v>
      </c>
      <c r="K63" s="46">
        <v>3</v>
      </c>
      <c r="L63" s="39">
        <v>0</v>
      </c>
      <c r="M63" s="39">
        <v>1</v>
      </c>
      <c r="N63" s="39">
        <v>1</v>
      </c>
      <c r="O63" s="46">
        <v>1</v>
      </c>
      <c r="P63" s="39">
        <v>0</v>
      </c>
      <c r="Q63" s="39">
        <v>0</v>
      </c>
      <c r="R63" s="39">
        <v>1</v>
      </c>
      <c r="S63" s="39">
        <v>0</v>
      </c>
      <c r="T63" s="46">
        <v>3</v>
      </c>
      <c r="U63" s="39">
        <v>2</v>
      </c>
      <c r="V63" s="39">
        <v>3</v>
      </c>
      <c r="W63" s="39">
        <v>0</v>
      </c>
      <c r="X63" s="39">
        <v>0</v>
      </c>
      <c r="Y63" s="39">
        <v>0</v>
      </c>
      <c r="Z63" s="46">
        <v>3</v>
      </c>
      <c r="AA63" s="39">
        <v>0</v>
      </c>
    </row>
    <row r="64" spans="1:27" x14ac:dyDescent="0.25">
      <c r="A64" s="5" t="s">
        <v>117</v>
      </c>
      <c r="B64" s="10"/>
      <c r="C64" s="533" t="s">
        <v>118</v>
      </c>
      <c r="D64" s="534"/>
      <c r="E64" s="535"/>
      <c r="F64" s="39">
        <v>1</v>
      </c>
      <c r="G64" s="27">
        <v>0</v>
      </c>
      <c r="H64" s="27">
        <v>0</v>
      </c>
      <c r="I64" s="27">
        <v>0</v>
      </c>
      <c r="J64" s="27">
        <v>0</v>
      </c>
      <c r="K64" s="46">
        <v>1</v>
      </c>
      <c r="L64" s="39">
        <v>0</v>
      </c>
      <c r="M64" s="39">
        <v>0</v>
      </c>
      <c r="N64" s="39">
        <v>0</v>
      </c>
      <c r="O64" s="46">
        <v>1</v>
      </c>
      <c r="P64" s="39">
        <v>0</v>
      </c>
      <c r="Q64" s="39">
        <v>0</v>
      </c>
      <c r="R64" s="39">
        <v>1</v>
      </c>
      <c r="S64" s="39">
        <v>0</v>
      </c>
      <c r="T64" s="46">
        <v>1</v>
      </c>
      <c r="U64" s="39">
        <v>0</v>
      </c>
      <c r="V64" s="39">
        <v>1</v>
      </c>
      <c r="W64" s="39">
        <v>0</v>
      </c>
      <c r="X64" s="39">
        <v>0</v>
      </c>
      <c r="Y64" s="39">
        <v>0</v>
      </c>
      <c r="Z64" s="46">
        <v>0</v>
      </c>
      <c r="AA64" s="39">
        <v>0</v>
      </c>
    </row>
    <row r="65" spans="1:27" x14ac:dyDescent="0.25">
      <c r="A65" s="5" t="s">
        <v>119</v>
      </c>
      <c r="B65" s="10"/>
      <c r="C65" s="533" t="s">
        <v>120</v>
      </c>
      <c r="D65" s="534"/>
      <c r="E65" s="535"/>
      <c r="F65" s="39">
        <v>0</v>
      </c>
      <c r="G65" s="27">
        <v>0</v>
      </c>
      <c r="H65" s="27">
        <v>0</v>
      </c>
      <c r="I65" s="27">
        <v>0</v>
      </c>
      <c r="J65" s="27">
        <v>0</v>
      </c>
      <c r="K65" s="46">
        <v>0</v>
      </c>
      <c r="L65" s="39">
        <v>0</v>
      </c>
      <c r="M65" s="39">
        <v>0</v>
      </c>
      <c r="N65" s="39">
        <v>0</v>
      </c>
      <c r="O65" s="46">
        <v>0</v>
      </c>
      <c r="P65" s="39">
        <v>0</v>
      </c>
      <c r="Q65" s="39">
        <v>0</v>
      </c>
      <c r="R65" s="39">
        <v>0</v>
      </c>
      <c r="S65" s="39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46">
        <v>0</v>
      </c>
      <c r="AA65" s="39">
        <v>0</v>
      </c>
    </row>
    <row r="66" spans="1:27" x14ac:dyDescent="0.25">
      <c r="A66" s="5" t="s">
        <v>121</v>
      </c>
      <c r="B66" s="10"/>
      <c r="C66" s="533" t="s">
        <v>122</v>
      </c>
      <c r="D66" s="534"/>
      <c r="E66" s="535"/>
      <c r="F66" s="39">
        <v>0</v>
      </c>
      <c r="G66" s="27">
        <v>15</v>
      </c>
      <c r="H66" s="27">
        <v>15</v>
      </c>
      <c r="I66" s="27">
        <v>0</v>
      </c>
      <c r="J66" s="27">
        <v>0</v>
      </c>
      <c r="K66" s="46">
        <v>14</v>
      </c>
      <c r="L66" s="39">
        <v>14</v>
      </c>
      <c r="M66" s="39">
        <v>0</v>
      </c>
      <c r="N66" s="39">
        <v>0</v>
      </c>
      <c r="O66" s="46">
        <v>0</v>
      </c>
      <c r="P66" s="39">
        <v>0</v>
      </c>
      <c r="Q66" s="39">
        <v>0</v>
      </c>
      <c r="R66" s="39">
        <v>0</v>
      </c>
      <c r="S66" s="39">
        <v>0</v>
      </c>
      <c r="T66" s="46">
        <v>14</v>
      </c>
      <c r="U66" s="39">
        <v>0</v>
      </c>
      <c r="V66" s="39">
        <v>14</v>
      </c>
      <c r="W66" s="39">
        <v>0</v>
      </c>
      <c r="X66" s="39">
        <v>0</v>
      </c>
      <c r="Y66" s="39">
        <v>0</v>
      </c>
      <c r="Z66" s="46">
        <v>1</v>
      </c>
      <c r="AA66" s="39">
        <v>0</v>
      </c>
    </row>
    <row r="67" spans="1:27" x14ac:dyDescent="0.25">
      <c r="A67" s="5" t="s">
        <v>123</v>
      </c>
      <c r="B67" s="10"/>
      <c r="C67" s="533" t="s">
        <v>124</v>
      </c>
      <c r="D67" s="534"/>
      <c r="E67" s="535"/>
      <c r="F67" s="39">
        <v>0</v>
      </c>
      <c r="G67" s="27">
        <v>3</v>
      </c>
      <c r="H67" s="27">
        <v>2</v>
      </c>
      <c r="I67" s="27">
        <v>1</v>
      </c>
      <c r="J67" s="27">
        <v>0</v>
      </c>
      <c r="K67" s="46">
        <v>2</v>
      </c>
      <c r="L67" s="39">
        <v>2</v>
      </c>
      <c r="M67" s="39">
        <v>0</v>
      </c>
      <c r="N67" s="39">
        <v>0</v>
      </c>
      <c r="O67" s="46">
        <v>0</v>
      </c>
      <c r="P67" s="39">
        <v>0</v>
      </c>
      <c r="Q67" s="39">
        <v>0</v>
      </c>
      <c r="R67" s="39">
        <v>0</v>
      </c>
      <c r="S67" s="39">
        <v>0</v>
      </c>
      <c r="T67" s="46">
        <v>2</v>
      </c>
      <c r="U67" s="39">
        <v>0</v>
      </c>
      <c r="V67" s="39">
        <v>2</v>
      </c>
      <c r="W67" s="39">
        <v>0</v>
      </c>
      <c r="X67" s="39">
        <v>0</v>
      </c>
      <c r="Y67" s="39">
        <v>0</v>
      </c>
      <c r="Z67" s="46">
        <v>0</v>
      </c>
      <c r="AA67" s="39">
        <v>0</v>
      </c>
    </row>
    <row r="68" spans="1:27" x14ac:dyDescent="0.25">
      <c r="A68" s="5" t="s">
        <v>125</v>
      </c>
      <c r="B68" s="10"/>
      <c r="C68" s="533" t="s">
        <v>126</v>
      </c>
      <c r="D68" s="534"/>
      <c r="E68" s="535"/>
      <c r="F68" s="39">
        <v>3</v>
      </c>
      <c r="G68" s="27">
        <v>11</v>
      </c>
      <c r="H68" s="27">
        <v>10</v>
      </c>
      <c r="I68" s="27">
        <v>1</v>
      </c>
      <c r="J68" s="27">
        <v>0</v>
      </c>
      <c r="K68" s="46">
        <v>11</v>
      </c>
      <c r="L68" s="39">
        <v>8</v>
      </c>
      <c r="M68" s="39">
        <v>2</v>
      </c>
      <c r="N68" s="39">
        <v>0</v>
      </c>
      <c r="O68" s="46">
        <v>1</v>
      </c>
      <c r="P68" s="39">
        <v>0</v>
      </c>
      <c r="Q68" s="39">
        <v>0</v>
      </c>
      <c r="R68" s="39">
        <v>1</v>
      </c>
      <c r="S68" s="39">
        <v>0</v>
      </c>
      <c r="T68" s="46">
        <v>11</v>
      </c>
      <c r="U68" s="39">
        <v>0</v>
      </c>
      <c r="V68" s="39">
        <v>9</v>
      </c>
      <c r="W68" s="39">
        <v>2</v>
      </c>
      <c r="X68" s="39">
        <v>0</v>
      </c>
      <c r="Y68" s="39">
        <v>0</v>
      </c>
      <c r="Z68" s="46">
        <v>2</v>
      </c>
      <c r="AA68" s="39">
        <v>0</v>
      </c>
    </row>
    <row r="69" spans="1:27" x14ac:dyDescent="0.25">
      <c r="A69" s="5" t="s">
        <v>127</v>
      </c>
      <c r="B69" s="10"/>
      <c r="C69" s="533" t="s">
        <v>128</v>
      </c>
      <c r="D69" s="534"/>
      <c r="E69" s="535"/>
      <c r="F69" s="39">
        <v>0</v>
      </c>
      <c r="G69" s="27">
        <v>10</v>
      </c>
      <c r="H69" s="27">
        <v>9</v>
      </c>
      <c r="I69" s="27">
        <v>1</v>
      </c>
      <c r="J69" s="27">
        <v>0</v>
      </c>
      <c r="K69" s="46">
        <v>6</v>
      </c>
      <c r="L69" s="39">
        <v>2</v>
      </c>
      <c r="M69" s="39">
        <v>0</v>
      </c>
      <c r="N69" s="39">
        <v>1</v>
      </c>
      <c r="O69" s="46">
        <v>3</v>
      </c>
      <c r="P69" s="39">
        <v>0</v>
      </c>
      <c r="Q69" s="39">
        <v>0</v>
      </c>
      <c r="R69" s="39">
        <v>3</v>
      </c>
      <c r="S69" s="39">
        <v>0</v>
      </c>
      <c r="T69" s="46">
        <v>6</v>
      </c>
      <c r="U69" s="39">
        <v>0</v>
      </c>
      <c r="V69" s="39">
        <v>4</v>
      </c>
      <c r="W69" s="39">
        <v>2</v>
      </c>
      <c r="X69" s="39">
        <v>0</v>
      </c>
      <c r="Y69" s="39">
        <v>0</v>
      </c>
      <c r="Z69" s="46">
        <v>3</v>
      </c>
      <c r="AA69" s="39">
        <v>0</v>
      </c>
    </row>
    <row r="70" spans="1:27" x14ac:dyDescent="0.25">
      <c r="A70" s="5" t="s">
        <v>129</v>
      </c>
      <c r="B70" s="10"/>
      <c r="C70" s="533" t="s">
        <v>130</v>
      </c>
      <c r="D70" s="534"/>
      <c r="E70" s="535"/>
      <c r="F70" s="39">
        <v>2</v>
      </c>
      <c r="G70" s="27">
        <v>5</v>
      </c>
      <c r="H70" s="27">
        <v>5</v>
      </c>
      <c r="I70" s="27">
        <v>0</v>
      </c>
      <c r="J70" s="27">
        <v>0</v>
      </c>
      <c r="K70" s="46">
        <v>6</v>
      </c>
      <c r="L70" s="39">
        <v>1</v>
      </c>
      <c r="M70" s="39">
        <v>4</v>
      </c>
      <c r="N70" s="39">
        <v>0</v>
      </c>
      <c r="O70" s="46">
        <v>1</v>
      </c>
      <c r="P70" s="39">
        <v>0</v>
      </c>
      <c r="Q70" s="39">
        <v>0</v>
      </c>
      <c r="R70" s="39">
        <v>1</v>
      </c>
      <c r="S70" s="39">
        <v>0</v>
      </c>
      <c r="T70" s="46">
        <v>6</v>
      </c>
      <c r="U70" s="39">
        <v>0</v>
      </c>
      <c r="V70" s="39">
        <v>5</v>
      </c>
      <c r="W70" s="39">
        <v>1</v>
      </c>
      <c r="X70" s="39">
        <v>0</v>
      </c>
      <c r="Y70" s="39">
        <v>0</v>
      </c>
      <c r="Z70" s="46">
        <v>1</v>
      </c>
      <c r="AA70" s="39">
        <v>0</v>
      </c>
    </row>
    <row r="71" spans="1:27" x14ac:dyDescent="0.25">
      <c r="A71" s="5" t="s">
        <v>131</v>
      </c>
      <c r="B71" s="10"/>
      <c r="C71" s="533" t="s">
        <v>132</v>
      </c>
      <c r="D71" s="534"/>
      <c r="E71" s="535"/>
      <c r="F71" s="39">
        <v>2</v>
      </c>
      <c r="G71" s="27">
        <v>3</v>
      </c>
      <c r="H71" s="27">
        <v>2</v>
      </c>
      <c r="I71" s="27">
        <v>1</v>
      </c>
      <c r="J71" s="27">
        <v>0</v>
      </c>
      <c r="K71" s="46">
        <v>4</v>
      </c>
      <c r="L71" s="39">
        <v>0</v>
      </c>
      <c r="M71" s="39">
        <v>2</v>
      </c>
      <c r="N71" s="39">
        <v>2</v>
      </c>
      <c r="O71" s="46">
        <v>0</v>
      </c>
      <c r="P71" s="39">
        <v>0</v>
      </c>
      <c r="Q71" s="39">
        <v>0</v>
      </c>
      <c r="R71" s="39">
        <v>0</v>
      </c>
      <c r="S71" s="39">
        <v>0</v>
      </c>
      <c r="T71" s="46">
        <v>4</v>
      </c>
      <c r="U71" s="39">
        <v>0</v>
      </c>
      <c r="V71" s="39">
        <v>4</v>
      </c>
      <c r="W71" s="39">
        <v>0</v>
      </c>
      <c r="X71" s="39">
        <v>0</v>
      </c>
      <c r="Y71" s="39">
        <v>0</v>
      </c>
      <c r="Z71" s="46">
        <v>0</v>
      </c>
      <c r="AA71" s="39">
        <v>0</v>
      </c>
    </row>
    <row r="72" spans="1:27" x14ac:dyDescent="0.25">
      <c r="A72" s="5" t="s">
        <v>133</v>
      </c>
      <c r="B72" s="10"/>
      <c r="C72" s="533" t="s">
        <v>134</v>
      </c>
      <c r="D72" s="534"/>
      <c r="E72" s="535"/>
      <c r="F72" s="39">
        <v>0</v>
      </c>
      <c r="G72" s="27">
        <v>0</v>
      </c>
      <c r="H72" s="27">
        <v>0</v>
      </c>
      <c r="I72" s="27">
        <v>0</v>
      </c>
      <c r="J72" s="27">
        <v>0</v>
      </c>
      <c r="K72" s="46">
        <v>0</v>
      </c>
      <c r="L72" s="39">
        <v>0</v>
      </c>
      <c r="M72" s="39">
        <v>0</v>
      </c>
      <c r="N72" s="39">
        <v>0</v>
      </c>
      <c r="O72" s="46">
        <v>0</v>
      </c>
      <c r="P72" s="39">
        <v>0</v>
      </c>
      <c r="Q72" s="39">
        <v>0</v>
      </c>
      <c r="R72" s="39">
        <v>0</v>
      </c>
      <c r="S72" s="39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46">
        <v>0</v>
      </c>
      <c r="AA72" s="39">
        <v>0</v>
      </c>
    </row>
    <row r="73" spans="1:27" x14ac:dyDescent="0.25">
      <c r="A73" s="5" t="s">
        <v>135</v>
      </c>
      <c r="B73" s="10"/>
      <c r="C73" s="555" t="s">
        <v>70</v>
      </c>
      <c r="D73" s="556"/>
      <c r="E73" s="557"/>
      <c r="F73" s="39">
        <v>3</v>
      </c>
      <c r="G73" s="27">
        <v>12</v>
      </c>
      <c r="H73" s="27">
        <v>6</v>
      </c>
      <c r="I73" s="27">
        <v>6</v>
      </c>
      <c r="J73" s="27">
        <v>0</v>
      </c>
      <c r="K73" s="46">
        <v>8</v>
      </c>
      <c r="L73" s="39">
        <v>0</v>
      </c>
      <c r="M73" s="39">
        <v>1</v>
      </c>
      <c r="N73" s="39">
        <v>2</v>
      </c>
      <c r="O73" s="46">
        <v>5</v>
      </c>
      <c r="P73" s="39">
        <v>0</v>
      </c>
      <c r="Q73" s="39">
        <v>0</v>
      </c>
      <c r="R73" s="39">
        <v>5</v>
      </c>
      <c r="S73" s="39">
        <v>0</v>
      </c>
      <c r="T73" s="46">
        <v>8</v>
      </c>
      <c r="U73" s="39">
        <v>0</v>
      </c>
      <c r="V73" s="39">
        <v>6</v>
      </c>
      <c r="W73" s="39">
        <v>2</v>
      </c>
      <c r="X73" s="39">
        <v>0</v>
      </c>
      <c r="Y73" s="39">
        <v>0</v>
      </c>
      <c r="Z73" s="46">
        <v>1</v>
      </c>
      <c r="AA73" s="39">
        <v>0</v>
      </c>
    </row>
    <row r="74" spans="1:27" s="33" customFormat="1" ht="30" customHeight="1" x14ac:dyDescent="0.25">
      <c r="A74" s="29" t="s">
        <v>136</v>
      </c>
      <c r="B74" s="36"/>
      <c r="C74" s="560" t="s">
        <v>137</v>
      </c>
      <c r="D74" s="561"/>
      <c r="E74" s="562"/>
      <c r="F74" s="41">
        <v>0</v>
      </c>
      <c r="G74" s="44">
        <v>0</v>
      </c>
      <c r="H74" s="44">
        <v>0</v>
      </c>
      <c r="I74" s="44">
        <v>0</v>
      </c>
      <c r="J74" s="44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</row>
    <row r="75" spans="1:27" x14ac:dyDescent="0.25">
      <c r="A75" s="5" t="s">
        <v>138</v>
      </c>
      <c r="B75" s="10"/>
      <c r="C75" s="533" t="s">
        <v>139</v>
      </c>
      <c r="D75" s="534"/>
      <c r="E75" s="535"/>
      <c r="F75" s="39">
        <v>0</v>
      </c>
      <c r="G75" s="27">
        <v>0</v>
      </c>
      <c r="H75" s="27">
        <v>0</v>
      </c>
      <c r="I75" s="27">
        <v>0</v>
      </c>
      <c r="J75" s="27">
        <v>0</v>
      </c>
      <c r="K75" s="46">
        <v>0</v>
      </c>
      <c r="L75" s="39">
        <v>0</v>
      </c>
      <c r="M75" s="39">
        <v>0</v>
      </c>
      <c r="N75" s="39">
        <v>0</v>
      </c>
      <c r="O75" s="46">
        <v>0</v>
      </c>
      <c r="P75" s="39">
        <v>0</v>
      </c>
      <c r="Q75" s="39">
        <v>0</v>
      </c>
      <c r="R75" s="39">
        <v>0</v>
      </c>
      <c r="S75" s="39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46">
        <v>0</v>
      </c>
      <c r="AA75" s="39">
        <v>0</v>
      </c>
    </row>
    <row r="76" spans="1:27" x14ac:dyDescent="0.25">
      <c r="A76" s="5" t="s">
        <v>140</v>
      </c>
      <c r="B76" s="10"/>
      <c r="C76" s="533" t="s">
        <v>141</v>
      </c>
      <c r="D76" s="534"/>
      <c r="E76" s="535"/>
      <c r="F76" s="39">
        <v>0</v>
      </c>
      <c r="G76" s="27">
        <v>0</v>
      </c>
      <c r="H76" s="27">
        <v>0</v>
      </c>
      <c r="I76" s="27">
        <v>0</v>
      </c>
      <c r="J76" s="27">
        <v>0</v>
      </c>
      <c r="K76" s="46">
        <v>0</v>
      </c>
      <c r="L76" s="39">
        <v>0</v>
      </c>
      <c r="M76" s="39">
        <v>0</v>
      </c>
      <c r="N76" s="39">
        <v>0</v>
      </c>
      <c r="O76" s="46">
        <v>0</v>
      </c>
      <c r="P76" s="39">
        <v>0</v>
      </c>
      <c r="Q76" s="39">
        <v>0</v>
      </c>
      <c r="R76" s="39">
        <v>0</v>
      </c>
      <c r="S76" s="39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46">
        <v>0</v>
      </c>
      <c r="AA76" s="39">
        <v>0</v>
      </c>
    </row>
    <row r="77" spans="1:27" x14ac:dyDescent="0.25">
      <c r="A77" s="5" t="s">
        <v>142</v>
      </c>
      <c r="B77" s="10"/>
      <c r="C77" s="533" t="s">
        <v>143</v>
      </c>
      <c r="D77" s="534"/>
      <c r="E77" s="535"/>
      <c r="F77" s="39">
        <v>0</v>
      </c>
      <c r="G77" s="27">
        <v>0</v>
      </c>
      <c r="H77" s="27">
        <v>0</v>
      </c>
      <c r="I77" s="27">
        <v>0</v>
      </c>
      <c r="J77" s="27">
        <v>0</v>
      </c>
      <c r="K77" s="46">
        <v>0</v>
      </c>
      <c r="L77" s="39">
        <v>0</v>
      </c>
      <c r="M77" s="39">
        <v>0</v>
      </c>
      <c r="N77" s="39">
        <v>0</v>
      </c>
      <c r="O77" s="46">
        <v>0</v>
      </c>
      <c r="P77" s="39">
        <v>0</v>
      </c>
      <c r="Q77" s="39">
        <v>0</v>
      </c>
      <c r="R77" s="39">
        <v>0</v>
      </c>
      <c r="S77" s="39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46">
        <v>0</v>
      </c>
      <c r="AA77" s="39">
        <v>0</v>
      </c>
    </row>
    <row r="78" spans="1:27" x14ac:dyDescent="0.25">
      <c r="A78" s="5" t="s">
        <v>144</v>
      </c>
      <c r="B78" s="10"/>
      <c r="C78" s="533" t="s">
        <v>145</v>
      </c>
      <c r="D78" s="534"/>
      <c r="E78" s="535"/>
      <c r="F78" s="39">
        <v>0</v>
      </c>
      <c r="G78" s="27">
        <v>0</v>
      </c>
      <c r="H78" s="27">
        <v>0</v>
      </c>
      <c r="I78" s="27">
        <v>0</v>
      </c>
      <c r="J78" s="27">
        <v>0</v>
      </c>
      <c r="K78" s="46">
        <v>0</v>
      </c>
      <c r="L78" s="39">
        <v>0</v>
      </c>
      <c r="M78" s="39">
        <v>0</v>
      </c>
      <c r="N78" s="39">
        <v>0</v>
      </c>
      <c r="O78" s="46">
        <v>0</v>
      </c>
      <c r="P78" s="39">
        <v>0</v>
      </c>
      <c r="Q78" s="39">
        <v>0</v>
      </c>
      <c r="R78" s="39">
        <v>0</v>
      </c>
      <c r="S78" s="39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46">
        <v>0</v>
      </c>
      <c r="AA78" s="39">
        <v>0</v>
      </c>
    </row>
    <row r="79" spans="1:27" x14ac:dyDescent="0.25">
      <c r="A79" s="5" t="s">
        <v>146</v>
      </c>
      <c r="B79" s="10"/>
      <c r="C79" s="533" t="s">
        <v>147</v>
      </c>
      <c r="D79" s="534"/>
      <c r="E79" s="535"/>
      <c r="F79" s="39">
        <v>0</v>
      </c>
      <c r="G79" s="27">
        <v>0</v>
      </c>
      <c r="H79" s="27">
        <v>0</v>
      </c>
      <c r="I79" s="27">
        <v>0</v>
      </c>
      <c r="J79" s="27">
        <v>0</v>
      </c>
      <c r="K79" s="46">
        <v>0</v>
      </c>
      <c r="L79" s="39">
        <v>0</v>
      </c>
      <c r="M79" s="39">
        <v>0</v>
      </c>
      <c r="N79" s="39">
        <v>0</v>
      </c>
      <c r="O79" s="46">
        <v>0</v>
      </c>
      <c r="P79" s="39">
        <v>0</v>
      </c>
      <c r="Q79" s="39">
        <v>0</v>
      </c>
      <c r="R79" s="39">
        <v>0</v>
      </c>
      <c r="S79" s="39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46">
        <v>0</v>
      </c>
      <c r="AA79" s="39">
        <v>0</v>
      </c>
    </row>
    <row r="80" spans="1:27" x14ac:dyDescent="0.25">
      <c r="A80" s="5" t="s">
        <v>148</v>
      </c>
      <c r="B80" s="10"/>
      <c r="C80" s="555" t="s">
        <v>70</v>
      </c>
      <c r="D80" s="556"/>
      <c r="E80" s="557"/>
      <c r="F80" s="39">
        <v>0</v>
      </c>
      <c r="G80" s="27">
        <v>0</v>
      </c>
      <c r="H80" s="27">
        <v>0</v>
      </c>
      <c r="I80" s="27">
        <v>0</v>
      </c>
      <c r="J80" s="27">
        <v>0</v>
      </c>
      <c r="K80" s="46">
        <v>0</v>
      </c>
      <c r="L80" s="39">
        <v>0</v>
      </c>
      <c r="M80" s="39">
        <v>0</v>
      </c>
      <c r="N80" s="39">
        <v>0</v>
      </c>
      <c r="O80" s="46">
        <v>0</v>
      </c>
      <c r="P80" s="39">
        <v>0</v>
      </c>
      <c r="Q80" s="39">
        <v>0</v>
      </c>
      <c r="R80" s="39">
        <v>0</v>
      </c>
      <c r="S80" s="39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46">
        <v>0</v>
      </c>
      <c r="AA80" s="39">
        <v>0</v>
      </c>
    </row>
    <row r="81" spans="1:27" s="33" customFormat="1" ht="33.75" customHeight="1" x14ac:dyDescent="0.25">
      <c r="A81" s="37" t="s">
        <v>149</v>
      </c>
      <c r="B81" s="38"/>
      <c r="C81" s="560" t="s">
        <v>150</v>
      </c>
      <c r="D81" s="561"/>
      <c r="E81" s="562"/>
      <c r="F81" s="32">
        <v>3</v>
      </c>
      <c r="G81" s="44">
        <v>55</v>
      </c>
      <c r="H81" s="44">
        <v>51</v>
      </c>
      <c r="I81" s="44">
        <v>4</v>
      </c>
      <c r="J81" s="44">
        <v>0</v>
      </c>
      <c r="K81" s="41">
        <v>53</v>
      </c>
      <c r="L81" s="41">
        <v>43</v>
      </c>
      <c r="M81" s="41">
        <v>3</v>
      </c>
      <c r="N81" s="41">
        <v>5</v>
      </c>
      <c r="O81" s="41">
        <v>2</v>
      </c>
      <c r="P81" s="41">
        <v>0</v>
      </c>
      <c r="Q81" s="41">
        <v>0</v>
      </c>
      <c r="R81" s="41">
        <v>2</v>
      </c>
      <c r="S81" s="41">
        <v>0</v>
      </c>
      <c r="T81" s="41">
        <v>53</v>
      </c>
      <c r="U81" s="41">
        <v>0</v>
      </c>
      <c r="V81" s="41">
        <v>46</v>
      </c>
      <c r="W81" s="41">
        <v>8</v>
      </c>
      <c r="X81" s="41">
        <v>0</v>
      </c>
      <c r="Y81" s="41">
        <v>0</v>
      </c>
      <c r="Z81" s="41">
        <v>1</v>
      </c>
      <c r="AA81" s="41">
        <v>0</v>
      </c>
    </row>
    <row r="82" spans="1:27" x14ac:dyDescent="0.25">
      <c r="A82" s="5" t="s">
        <v>151</v>
      </c>
      <c r="B82" s="10"/>
      <c r="C82" s="533" t="s">
        <v>152</v>
      </c>
      <c r="D82" s="534"/>
      <c r="E82" s="535"/>
      <c r="F82" s="39">
        <v>1</v>
      </c>
      <c r="G82" s="27">
        <v>1</v>
      </c>
      <c r="H82" s="27">
        <v>1</v>
      </c>
      <c r="I82" s="27">
        <v>0</v>
      </c>
      <c r="J82" s="27">
        <v>0</v>
      </c>
      <c r="K82" s="46">
        <v>2</v>
      </c>
      <c r="L82" s="39">
        <v>2</v>
      </c>
      <c r="M82" s="39">
        <v>0</v>
      </c>
      <c r="N82" s="39">
        <v>0</v>
      </c>
      <c r="O82" s="46">
        <v>0</v>
      </c>
      <c r="P82" s="39">
        <v>0</v>
      </c>
      <c r="Q82" s="39">
        <v>0</v>
      </c>
      <c r="R82" s="39">
        <v>0</v>
      </c>
      <c r="S82" s="39">
        <v>0</v>
      </c>
      <c r="T82" s="46">
        <v>2</v>
      </c>
      <c r="U82" s="39">
        <v>0</v>
      </c>
      <c r="V82" s="39">
        <v>2</v>
      </c>
      <c r="W82" s="39">
        <v>0</v>
      </c>
      <c r="X82" s="39">
        <v>0</v>
      </c>
      <c r="Y82" s="39">
        <v>0</v>
      </c>
      <c r="Z82" s="46">
        <v>0</v>
      </c>
      <c r="AA82" s="39">
        <v>0</v>
      </c>
    </row>
    <row r="83" spans="1:27" x14ac:dyDescent="0.25">
      <c r="A83" s="5" t="s">
        <v>153</v>
      </c>
      <c r="B83" s="10"/>
      <c r="C83" s="533" t="s">
        <v>154</v>
      </c>
      <c r="D83" s="534"/>
      <c r="E83" s="535"/>
      <c r="F83" s="39">
        <v>1</v>
      </c>
      <c r="G83" s="27">
        <v>5</v>
      </c>
      <c r="H83" s="27">
        <v>4</v>
      </c>
      <c r="I83" s="27">
        <v>1</v>
      </c>
      <c r="J83" s="27">
        <v>0</v>
      </c>
      <c r="K83" s="46">
        <v>5</v>
      </c>
      <c r="L83" s="39">
        <v>0</v>
      </c>
      <c r="M83" s="39">
        <v>0</v>
      </c>
      <c r="N83" s="39">
        <v>4</v>
      </c>
      <c r="O83" s="46">
        <v>1</v>
      </c>
      <c r="P83" s="39">
        <v>0</v>
      </c>
      <c r="Q83" s="39">
        <v>0</v>
      </c>
      <c r="R83" s="39">
        <v>1</v>
      </c>
      <c r="S83" s="39">
        <v>0</v>
      </c>
      <c r="T83" s="46">
        <v>5</v>
      </c>
      <c r="U83" s="39">
        <v>0</v>
      </c>
      <c r="V83" s="39">
        <v>2</v>
      </c>
      <c r="W83" s="39">
        <v>3</v>
      </c>
      <c r="X83" s="39">
        <v>0</v>
      </c>
      <c r="Y83" s="39">
        <v>0</v>
      </c>
      <c r="Z83" s="46">
        <v>0</v>
      </c>
      <c r="AA83" s="39">
        <v>0</v>
      </c>
    </row>
    <row r="84" spans="1:27" x14ac:dyDescent="0.25">
      <c r="A84" s="5" t="s">
        <v>155</v>
      </c>
      <c r="B84" s="10"/>
      <c r="C84" s="533" t="s">
        <v>156</v>
      </c>
      <c r="D84" s="534"/>
      <c r="E84" s="535"/>
      <c r="F84" s="39">
        <v>0</v>
      </c>
      <c r="G84" s="27">
        <v>0</v>
      </c>
      <c r="H84" s="27">
        <v>0</v>
      </c>
      <c r="I84" s="27">
        <v>0</v>
      </c>
      <c r="J84" s="27">
        <v>0</v>
      </c>
      <c r="K84" s="46">
        <v>0</v>
      </c>
      <c r="L84" s="39">
        <v>0</v>
      </c>
      <c r="M84" s="39">
        <v>0</v>
      </c>
      <c r="N84" s="39">
        <v>0</v>
      </c>
      <c r="O84" s="46">
        <v>0</v>
      </c>
      <c r="P84" s="39">
        <v>0</v>
      </c>
      <c r="Q84" s="39">
        <v>0</v>
      </c>
      <c r="R84" s="39">
        <v>0</v>
      </c>
      <c r="S84" s="39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46">
        <v>0</v>
      </c>
      <c r="AA84" s="39">
        <v>0</v>
      </c>
    </row>
    <row r="85" spans="1:27" x14ac:dyDescent="0.25">
      <c r="A85" s="6" t="s">
        <v>157</v>
      </c>
      <c r="B85" s="11"/>
      <c r="C85" s="566" t="s">
        <v>158</v>
      </c>
      <c r="D85" s="567"/>
      <c r="E85" s="568"/>
      <c r="F85" s="42">
        <v>0</v>
      </c>
      <c r="G85" s="27">
        <v>1</v>
      </c>
      <c r="H85" s="27">
        <v>1</v>
      </c>
      <c r="I85" s="27">
        <v>0</v>
      </c>
      <c r="J85" s="27">
        <v>0</v>
      </c>
      <c r="K85" s="46">
        <v>0</v>
      </c>
      <c r="L85" s="39">
        <v>0</v>
      </c>
      <c r="M85" s="39">
        <v>0</v>
      </c>
      <c r="N85" s="39">
        <v>0</v>
      </c>
      <c r="O85" s="46">
        <v>0</v>
      </c>
      <c r="P85" s="39">
        <v>0</v>
      </c>
      <c r="Q85" s="39">
        <v>0</v>
      </c>
      <c r="R85" s="39">
        <v>0</v>
      </c>
      <c r="S85" s="39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46">
        <v>1</v>
      </c>
      <c r="AA85" s="39">
        <v>0</v>
      </c>
    </row>
    <row r="86" spans="1:27" x14ac:dyDescent="0.25">
      <c r="A86" s="5" t="s">
        <v>159</v>
      </c>
      <c r="B86" s="10"/>
      <c r="C86" s="566" t="s">
        <v>160</v>
      </c>
      <c r="D86" s="567"/>
      <c r="E86" s="568"/>
      <c r="F86" s="39">
        <v>1</v>
      </c>
      <c r="G86" s="27">
        <v>47</v>
      </c>
      <c r="H86" s="27">
        <v>45</v>
      </c>
      <c r="I86" s="27">
        <v>2</v>
      </c>
      <c r="J86" s="27">
        <v>0</v>
      </c>
      <c r="K86" s="46">
        <v>46</v>
      </c>
      <c r="L86" s="39">
        <v>41</v>
      </c>
      <c r="M86" s="39">
        <v>3</v>
      </c>
      <c r="N86" s="39">
        <v>1</v>
      </c>
      <c r="O86" s="46">
        <v>1</v>
      </c>
      <c r="P86" s="39">
        <v>0</v>
      </c>
      <c r="Q86" s="39">
        <v>0</v>
      </c>
      <c r="R86" s="39">
        <v>1</v>
      </c>
      <c r="S86" s="39">
        <v>0</v>
      </c>
      <c r="T86" s="46">
        <v>46</v>
      </c>
      <c r="U86" s="39">
        <v>0</v>
      </c>
      <c r="V86" s="39">
        <v>42</v>
      </c>
      <c r="W86" s="39">
        <v>4</v>
      </c>
      <c r="X86" s="39">
        <v>0</v>
      </c>
      <c r="Y86" s="39">
        <v>0</v>
      </c>
      <c r="Z86" s="46">
        <v>0</v>
      </c>
      <c r="AA86" s="39">
        <v>0</v>
      </c>
    </row>
    <row r="87" spans="1:27" x14ac:dyDescent="0.25">
      <c r="A87" s="5" t="s">
        <v>161</v>
      </c>
      <c r="B87" s="10"/>
      <c r="C87" s="555" t="s">
        <v>70</v>
      </c>
      <c r="D87" s="556"/>
      <c r="E87" s="557"/>
      <c r="F87" s="39">
        <v>0</v>
      </c>
      <c r="G87" s="27">
        <v>1</v>
      </c>
      <c r="H87" s="27">
        <v>0</v>
      </c>
      <c r="I87" s="27">
        <v>1</v>
      </c>
      <c r="J87" s="27">
        <v>0</v>
      </c>
      <c r="K87" s="46">
        <v>0</v>
      </c>
      <c r="L87" s="39">
        <v>0</v>
      </c>
      <c r="M87" s="39">
        <v>0</v>
      </c>
      <c r="N87" s="39">
        <v>0</v>
      </c>
      <c r="O87" s="46">
        <v>0</v>
      </c>
      <c r="P87" s="39">
        <v>0</v>
      </c>
      <c r="Q87" s="39">
        <v>0</v>
      </c>
      <c r="R87" s="39">
        <v>0</v>
      </c>
      <c r="S87" s="39">
        <v>0</v>
      </c>
      <c r="T87" s="46">
        <v>0</v>
      </c>
      <c r="U87" s="39">
        <v>0</v>
      </c>
      <c r="V87" s="39">
        <v>0</v>
      </c>
      <c r="W87" s="39">
        <v>1</v>
      </c>
      <c r="X87" s="39">
        <v>0</v>
      </c>
      <c r="Y87" s="39">
        <v>0</v>
      </c>
      <c r="Z87" s="46">
        <v>0</v>
      </c>
      <c r="AA87" s="39">
        <v>0</v>
      </c>
    </row>
    <row r="88" spans="1:27" s="33" customFormat="1" ht="31.5" customHeight="1" x14ac:dyDescent="0.25">
      <c r="A88" s="37" t="s">
        <v>162</v>
      </c>
      <c r="B88" s="38"/>
      <c r="C88" s="560" t="s">
        <v>163</v>
      </c>
      <c r="D88" s="569"/>
      <c r="E88" s="570"/>
      <c r="F88" s="32">
        <v>1</v>
      </c>
      <c r="G88" s="44">
        <v>1</v>
      </c>
      <c r="H88" s="44">
        <v>1</v>
      </c>
      <c r="I88" s="44">
        <v>0</v>
      </c>
      <c r="J88" s="44">
        <v>0</v>
      </c>
      <c r="K88" s="41">
        <v>2</v>
      </c>
      <c r="L88" s="41">
        <v>1</v>
      </c>
      <c r="M88" s="41">
        <v>0</v>
      </c>
      <c r="N88" s="41">
        <v>0</v>
      </c>
      <c r="O88" s="41">
        <v>1</v>
      </c>
      <c r="P88" s="41">
        <v>0</v>
      </c>
      <c r="Q88" s="41">
        <v>0</v>
      </c>
      <c r="R88" s="41">
        <v>1</v>
      </c>
      <c r="S88" s="41">
        <v>0</v>
      </c>
      <c r="T88" s="41">
        <v>2</v>
      </c>
      <c r="U88" s="41">
        <v>0</v>
      </c>
      <c r="V88" s="41">
        <v>2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</row>
    <row r="89" spans="1:27" x14ac:dyDescent="0.25">
      <c r="A89" s="5" t="s">
        <v>164</v>
      </c>
      <c r="B89" s="10"/>
      <c r="C89" s="533" t="s">
        <v>165</v>
      </c>
      <c r="D89" s="534"/>
      <c r="E89" s="535"/>
      <c r="F89" s="39">
        <v>0</v>
      </c>
      <c r="G89" s="27">
        <v>1</v>
      </c>
      <c r="H89" s="27">
        <v>1</v>
      </c>
      <c r="I89" s="27">
        <v>0</v>
      </c>
      <c r="J89" s="27">
        <v>0</v>
      </c>
      <c r="K89" s="46">
        <v>1</v>
      </c>
      <c r="L89" s="39">
        <v>0</v>
      </c>
      <c r="M89" s="39">
        <v>0</v>
      </c>
      <c r="N89" s="39">
        <v>0</v>
      </c>
      <c r="O89" s="46">
        <v>1</v>
      </c>
      <c r="P89" s="39">
        <v>0</v>
      </c>
      <c r="Q89" s="39">
        <v>0</v>
      </c>
      <c r="R89" s="39">
        <v>1</v>
      </c>
      <c r="S89" s="39">
        <v>0</v>
      </c>
      <c r="T89" s="46">
        <v>1</v>
      </c>
      <c r="U89" s="39">
        <v>0</v>
      </c>
      <c r="V89" s="39">
        <v>1</v>
      </c>
      <c r="W89" s="39">
        <v>0</v>
      </c>
      <c r="X89" s="39">
        <v>0</v>
      </c>
      <c r="Y89" s="39">
        <v>0</v>
      </c>
      <c r="Z89" s="46">
        <v>0</v>
      </c>
      <c r="AA89" s="39">
        <v>0</v>
      </c>
    </row>
    <row r="90" spans="1:27" x14ac:dyDescent="0.25">
      <c r="A90" s="5" t="s">
        <v>166</v>
      </c>
      <c r="B90" s="10"/>
      <c r="C90" s="555" t="s">
        <v>70</v>
      </c>
      <c r="D90" s="556"/>
      <c r="E90" s="557"/>
      <c r="F90" s="39">
        <v>1</v>
      </c>
      <c r="G90" s="27">
        <v>0</v>
      </c>
      <c r="H90" s="27">
        <v>0</v>
      </c>
      <c r="I90" s="27">
        <v>0</v>
      </c>
      <c r="J90" s="27">
        <v>0</v>
      </c>
      <c r="K90" s="46">
        <v>1</v>
      </c>
      <c r="L90" s="39">
        <v>1</v>
      </c>
      <c r="M90" s="39">
        <v>0</v>
      </c>
      <c r="N90" s="39">
        <v>0</v>
      </c>
      <c r="O90" s="46">
        <v>0</v>
      </c>
      <c r="P90" s="39">
        <v>0</v>
      </c>
      <c r="Q90" s="39">
        <v>0</v>
      </c>
      <c r="R90" s="39">
        <v>0</v>
      </c>
      <c r="S90" s="39">
        <v>0</v>
      </c>
      <c r="T90" s="46">
        <v>1</v>
      </c>
      <c r="U90" s="39">
        <v>0</v>
      </c>
      <c r="V90" s="39">
        <v>1</v>
      </c>
      <c r="W90" s="39">
        <v>0</v>
      </c>
      <c r="X90" s="39">
        <v>0</v>
      </c>
      <c r="Y90" s="39">
        <v>0</v>
      </c>
      <c r="Z90" s="46">
        <v>0</v>
      </c>
      <c r="AA90" s="39">
        <v>0</v>
      </c>
    </row>
    <row r="91" spans="1:27" s="33" customFormat="1" ht="28.5" customHeight="1" x14ac:dyDescent="0.25">
      <c r="A91" s="29" t="s">
        <v>167</v>
      </c>
      <c r="B91" s="36"/>
      <c r="C91" s="560" t="s">
        <v>168</v>
      </c>
      <c r="D91" s="569"/>
      <c r="E91" s="570"/>
      <c r="F91" s="32">
        <v>30</v>
      </c>
      <c r="G91" s="44">
        <v>456</v>
      </c>
      <c r="H91" s="44">
        <v>379</v>
      </c>
      <c r="I91" s="44">
        <v>77</v>
      </c>
      <c r="J91" s="44">
        <v>0</v>
      </c>
      <c r="K91" s="41">
        <v>374</v>
      </c>
      <c r="L91" s="41">
        <v>337</v>
      </c>
      <c r="M91" s="41">
        <v>2</v>
      </c>
      <c r="N91" s="41">
        <v>11</v>
      </c>
      <c r="O91" s="41">
        <v>24</v>
      </c>
      <c r="P91" s="41">
        <v>0</v>
      </c>
      <c r="Q91" s="41">
        <v>0</v>
      </c>
      <c r="R91" s="41">
        <v>24</v>
      </c>
      <c r="S91" s="41">
        <v>3</v>
      </c>
      <c r="T91" s="41">
        <v>377</v>
      </c>
      <c r="U91" s="41">
        <v>2</v>
      </c>
      <c r="V91" s="41">
        <v>374</v>
      </c>
      <c r="W91" s="41">
        <v>3</v>
      </c>
      <c r="X91" s="41">
        <v>0</v>
      </c>
      <c r="Y91" s="41">
        <v>0</v>
      </c>
      <c r="Z91" s="41">
        <v>30</v>
      </c>
      <c r="AA91" s="41">
        <v>5</v>
      </c>
    </row>
    <row r="92" spans="1:27" x14ac:dyDescent="0.25">
      <c r="A92" s="6" t="s">
        <v>169</v>
      </c>
      <c r="B92" s="11"/>
      <c r="C92" s="533" t="s">
        <v>170</v>
      </c>
      <c r="D92" s="534"/>
      <c r="E92" s="535"/>
      <c r="F92" s="39">
        <v>0</v>
      </c>
      <c r="G92" s="27">
        <v>0</v>
      </c>
      <c r="H92" s="27">
        <v>0</v>
      </c>
      <c r="I92" s="27">
        <v>0</v>
      </c>
      <c r="J92" s="27">
        <v>0</v>
      </c>
      <c r="K92" s="46">
        <v>0</v>
      </c>
      <c r="L92" s="39">
        <v>0</v>
      </c>
      <c r="M92" s="39">
        <v>0</v>
      </c>
      <c r="N92" s="39">
        <v>0</v>
      </c>
      <c r="O92" s="46">
        <v>0</v>
      </c>
      <c r="P92" s="39">
        <v>0</v>
      </c>
      <c r="Q92" s="39">
        <v>0</v>
      </c>
      <c r="R92" s="39">
        <v>0</v>
      </c>
      <c r="S92" s="39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46">
        <v>0</v>
      </c>
      <c r="AA92" s="39">
        <v>0</v>
      </c>
    </row>
    <row r="93" spans="1:27" x14ac:dyDescent="0.25">
      <c r="A93" s="6" t="s">
        <v>171</v>
      </c>
      <c r="B93" s="11"/>
      <c r="C93" s="533" t="s">
        <v>172</v>
      </c>
      <c r="D93" s="534"/>
      <c r="E93" s="535"/>
      <c r="F93" s="39">
        <v>6</v>
      </c>
      <c r="G93" s="27">
        <v>16</v>
      </c>
      <c r="H93" s="27">
        <v>16</v>
      </c>
      <c r="I93" s="27">
        <v>0</v>
      </c>
      <c r="J93" s="27">
        <v>0</v>
      </c>
      <c r="K93" s="46">
        <v>16</v>
      </c>
      <c r="L93" s="39">
        <v>12</v>
      </c>
      <c r="M93" s="39">
        <v>0</v>
      </c>
      <c r="N93" s="39">
        <v>0</v>
      </c>
      <c r="O93" s="46">
        <v>4</v>
      </c>
      <c r="P93" s="39">
        <v>0</v>
      </c>
      <c r="Q93" s="39">
        <v>0</v>
      </c>
      <c r="R93" s="39">
        <v>4</v>
      </c>
      <c r="S93" s="39">
        <v>0</v>
      </c>
      <c r="T93" s="46">
        <v>16</v>
      </c>
      <c r="U93" s="39">
        <v>0</v>
      </c>
      <c r="V93" s="39">
        <v>16</v>
      </c>
      <c r="W93" s="39">
        <v>0</v>
      </c>
      <c r="X93" s="39">
        <v>0</v>
      </c>
      <c r="Y93" s="39">
        <v>0</v>
      </c>
      <c r="Z93" s="46">
        <v>6</v>
      </c>
      <c r="AA93" s="39">
        <v>4</v>
      </c>
    </row>
    <row r="94" spans="1:27" x14ac:dyDescent="0.25">
      <c r="A94" s="6" t="s">
        <v>173</v>
      </c>
      <c r="B94" s="11"/>
      <c r="C94" s="533" t="s">
        <v>174</v>
      </c>
      <c r="D94" s="534"/>
      <c r="E94" s="535"/>
      <c r="F94" s="39">
        <v>0</v>
      </c>
      <c r="G94" s="27">
        <v>0</v>
      </c>
      <c r="H94" s="27">
        <v>0</v>
      </c>
      <c r="I94" s="27">
        <v>0</v>
      </c>
      <c r="J94" s="27">
        <v>0</v>
      </c>
      <c r="K94" s="46">
        <v>0</v>
      </c>
      <c r="L94" s="39">
        <v>0</v>
      </c>
      <c r="M94" s="39">
        <v>0</v>
      </c>
      <c r="N94" s="39">
        <v>0</v>
      </c>
      <c r="O94" s="46">
        <v>0</v>
      </c>
      <c r="P94" s="39">
        <v>0</v>
      </c>
      <c r="Q94" s="39">
        <v>0</v>
      </c>
      <c r="R94" s="39">
        <v>0</v>
      </c>
      <c r="S94" s="39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46">
        <v>0</v>
      </c>
      <c r="AA94" s="39">
        <v>0</v>
      </c>
    </row>
    <row r="95" spans="1:27" x14ac:dyDescent="0.25">
      <c r="A95" s="5" t="s">
        <v>175</v>
      </c>
      <c r="B95" s="10"/>
      <c r="C95" s="533" t="s">
        <v>176</v>
      </c>
      <c r="D95" s="534"/>
      <c r="E95" s="535"/>
      <c r="F95" s="39">
        <v>10</v>
      </c>
      <c r="G95" s="27">
        <v>129</v>
      </c>
      <c r="H95" s="27">
        <v>101</v>
      </c>
      <c r="I95" s="27">
        <v>28</v>
      </c>
      <c r="J95" s="27">
        <v>0</v>
      </c>
      <c r="K95" s="46">
        <v>100</v>
      </c>
      <c r="L95" s="39">
        <v>76</v>
      </c>
      <c r="M95" s="39">
        <v>0</v>
      </c>
      <c r="N95" s="39">
        <v>5</v>
      </c>
      <c r="O95" s="46">
        <v>19</v>
      </c>
      <c r="P95" s="39">
        <v>0</v>
      </c>
      <c r="Q95" s="39">
        <v>0</v>
      </c>
      <c r="R95" s="39">
        <v>19</v>
      </c>
      <c r="S95" s="39">
        <v>0</v>
      </c>
      <c r="T95" s="46">
        <v>100</v>
      </c>
      <c r="U95" s="39">
        <v>0</v>
      </c>
      <c r="V95" s="39">
        <v>100</v>
      </c>
      <c r="W95" s="39">
        <v>0</v>
      </c>
      <c r="X95" s="39">
        <v>0</v>
      </c>
      <c r="Y95" s="39">
        <v>0</v>
      </c>
      <c r="Z95" s="46">
        <v>11</v>
      </c>
      <c r="AA95" s="39">
        <v>0</v>
      </c>
    </row>
    <row r="96" spans="1:27" x14ac:dyDescent="0.25">
      <c r="A96" s="5" t="s">
        <v>177</v>
      </c>
      <c r="B96" s="10"/>
      <c r="C96" s="533" t="s">
        <v>178</v>
      </c>
      <c r="D96" s="534"/>
      <c r="E96" s="535"/>
      <c r="F96" s="39">
        <v>0</v>
      </c>
      <c r="G96" s="27">
        <v>0</v>
      </c>
      <c r="H96" s="27">
        <v>0</v>
      </c>
      <c r="I96" s="27">
        <v>0</v>
      </c>
      <c r="J96" s="27">
        <v>0</v>
      </c>
      <c r="K96" s="46">
        <v>0</v>
      </c>
      <c r="L96" s="39">
        <v>0</v>
      </c>
      <c r="M96" s="39">
        <v>0</v>
      </c>
      <c r="N96" s="39">
        <v>0</v>
      </c>
      <c r="O96" s="46">
        <v>0</v>
      </c>
      <c r="P96" s="39">
        <v>0</v>
      </c>
      <c r="Q96" s="39">
        <v>0</v>
      </c>
      <c r="R96" s="39">
        <v>0</v>
      </c>
      <c r="S96" s="39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46">
        <v>0</v>
      </c>
      <c r="AA96" s="39">
        <v>0</v>
      </c>
    </row>
    <row r="97" spans="1:27" x14ac:dyDescent="0.25">
      <c r="A97" s="5" t="s">
        <v>179</v>
      </c>
      <c r="B97" s="10"/>
      <c r="C97" s="533" t="s">
        <v>180</v>
      </c>
      <c r="D97" s="534"/>
      <c r="E97" s="535"/>
      <c r="F97" s="39">
        <v>1</v>
      </c>
      <c r="G97" s="27">
        <v>7</v>
      </c>
      <c r="H97" s="27">
        <v>6</v>
      </c>
      <c r="I97" s="27">
        <v>1</v>
      </c>
      <c r="J97" s="27">
        <v>0</v>
      </c>
      <c r="K97" s="46">
        <v>6</v>
      </c>
      <c r="L97" s="39">
        <v>5</v>
      </c>
      <c r="M97" s="39">
        <v>0</v>
      </c>
      <c r="N97" s="39">
        <v>1</v>
      </c>
      <c r="O97" s="46">
        <v>0</v>
      </c>
      <c r="P97" s="39">
        <v>0</v>
      </c>
      <c r="Q97" s="39">
        <v>0</v>
      </c>
      <c r="R97" s="39">
        <v>0</v>
      </c>
      <c r="S97" s="39">
        <v>1</v>
      </c>
      <c r="T97" s="46">
        <v>7</v>
      </c>
      <c r="U97" s="39">
        <v>0</v>
      </c>
      <c r="V97" s="39">
        <v>7</v>
      </c>
      <c r="W97" s="39">
        <v>0</v>
      </c>
      <c r="X97" s="39">
        <v>0</v>
      </c>
      <c r="Y97" s="39">
        <v>0</v>
      </c>
      <c r="Z97" s="46">
        <v>0</v>
      </c>
      <c r="AA97" s="39">
        <v>0</v>
      </c>
    </row>
    <row r="98" spans="1:27" x14ac:dyDescent="0.25">
      <c r="A98" s="5" t="s">
        <v>181</v>
      </c>
      <c r="B98" s="10"/>
      <c r="C98" s="555" t="s">
        <v>182</v>
      </c>
      <c r="D98" s="556"/>
      <c r="E98" s="557"/>
      <c r="F98" s="39">
        <v>0</v>
      </c>
      <c r="G98" s="27">
        <v>0</v>
      </c>
      <c r="H98" s="27">
        <v>0</v>
      </c>
      <c r="I98" s="27">
        <v>0</v>
      </c>
      <c r="J98" s="27">
        <v>0</v>
      </c>
      <c r="K98" s="46">
        <v>0</v>
      </c>
      <c r="L98" s="39">
        <v>0</v>
      </c>
      <c r="M98" s="39">
        <v>0</v>
      </c>
      <c r="N98" s="39">
        <v>0</v>
      </c>
      <c r="O98" s="46">
        <v>0</v>
      </c>
      <c r="P98" s="39">
        <v>0</v>
      </c>
      <c r="Q98" s="39">
        <v>0</v>
      </c>
      <c r="R98" s="39">
        <v>0</v>
      </c>
      <c r="S98" s="39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46">
        <v>0</v>
      </c>
      <c r="AA98" s="39">
        <v>0</v>
      </c>
    </row>
    <row r="99" spans="1:27" x14ac:dyDescent="0.25">
      <c r="A99" s="5" t="s">
        <v>183</v>
      </c>
      <c r="B99" s="10"/>
      <c r="C99" s="555" t="s">
        <v>184</v>
      </c>
      <c r="D99" s="556"/>
      <c r="E99" s="557"/>
      <c r="F99" s="39">
        <v>0</v>
      </c>
      <c r="G99" s="27">
        <v>0</v>
      </c>
      <c r="H99" s="27">
        <v>0</v>
      </c>
      <c r="I99" s="27">
        <v>0</v>
      </c>
      <c r="J99" s="27">
        <v>0</v>
      </c>
      <c r="K99" s="46">
        <v>0</v>
      </c>
      <c r="L99" s="39">
        <v>0</v>
      </c>
      <c r="M99" s="39">
        <v>0</v>
      </c>
      <c r="N99" s="39">
        <v>0</v>
      </c>
      <c r="O99" s="46">
        <v>0</v>
      </c>
      <c r="P99" s="39">
        <v>0</v>
      </c>
      <c r="Q99" s="39">
        <v>0</v>
      </c>
      <c r="R99" s="39">
        <v>0</v>
      </c>
      <c r="S99" s="39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46">
        <v>0</v>
      </c>
      <c r="AA99" s="39">
        <v>0</v>
      </c>
    </row>
    <row r="100" spans="1:27" x14ac:dyDescent="0.25">
      <c r="A100" s="5" t="s">
        <v>185</v>
      </c>
      <c r="B100" s="10"/>
      <c r="C100" s="533" t="s">
        <v>186</v>
      </c>
      <c r="D100" s="534"/>
      <c r="E100" s="535"/>
      <c r="F100" s="39">
        <v>2</v>
      </c>
      <c r="G100" s="27">
        <v>32</v>
      </c>
      <c r="H100" s="27">
        <v>30</v>
      </c>
      <c r="I100" s="27">
        <v>2</v>
      </c>
      <c r="J100" s="27">
        <v>0</v>
      </c>
      <c r="K100" s="46">
        <v>32</v>
      </c>
      <c r="L100" s="39">
        <v>32</v>
      </c>
      <c r="M100" s="39">
        <v>0</v>
      </c>
      <c r="N100" s="39">
        <v>0</v>
      </c>
      <c r="O100" s="46">
        <v>0</v>
      </c>
      <c r="P100" s="39">
        <v>0</v>
      </c>
      <c r="Q100" s="39">
        <v>0</v>
      </c>
      <c r="R100" s="39">
        <v>0</v>
      </c>
      <c r="S100" s="39">
        <v>0</v>
      </c>
      <c r="T100" s="46">
        <v>32</v>
      </c>
      <c r="U100" s="39">
        <v>0</v>
      </c>
      <c r="V100" s="39">
        <v>32</v>
      </c>
      <c r="W100" s="39">
        <v>0</v>
      </c>
      <c r="X100" s="39">
        <v>0</v>
      </c>
      <c r="Y100" s="39">
        <v>0</v>
      </c>
      <c r="Z100" s="46">
        <v>0</v>
      </c>
      <c r="AA100" s="39">
        <v>0</v>
      </c>
    </row>
    <row r="101" spans="1:27" x14ac:dyDescent="0.25">
      <c r="A101" s="5" t="s">
        <v>187</v>
      </c>
      <c r="B101" s="10"/>
      <c r="C101" s="555" t="s">
        <v>188</v>
      </c>
      <c r="D101" s="556"/>
      <c r="E101" s="557"/>
      <c r="F101" s="39">
        <v>1</v>
      </c>
      <c r="G101" s="27">
        <v>42</v>
      </c>
      <c r="H101" s="27">
        <v>34</v>
      </c>
      <c r="I101" s="27">
        <v>8</v>
      </c>
      <c r="J101" s="27">
        <v>0</v>
      </c>
      <c r="K101" s="46">
        <v>31</v>
      </c>
      <c r="L101" s="39">
        <v>31</v>
      </c>
      <c r="M101" s="39">
        <v>0</v>
      </c>
      <c r="N101" s="39">
        <v>0</v>
      </c>
      <c r="O101" s="46">
        <v>0</v>
      </c>
      <c r="P101" s="39">
        <v>0</v>
      </c>
      <c r="Q101" s="39">
        <v>0</v>
      </c>
      <c r="R101" s="39">
        <v>0</v>
      </c>
      <c r="S101" s="39">
        <v>0</v>
      </c>
      <c r="T101" s="46">
        <v>31</v>
      </c>
      <c r="U101" s="39">
        <v>0</v>
      </c>
      <c r="V101" s="39">
        <v>31</v>
      </c>
      <c r="W101" s="39">
        <v>0</v>
      </c>
      <c r="X101" s="39">
        <v>0</v>
      </c>
      <c r="Y101" s="39">
        <v>0</v>
      </c>
      <c r="Z101" s="46">
        <v>4</v>
      </c>
      <c r="AA101" s="39">
        <v>0</v>
      </c>
    </row>
    <row r="102" spans="1:27" x14ac:dyDescent="0.25">
      <c r="A102" s="5" t="s">
        <v>189</v>
      </c>
      <c r="B102" s="10"/>
      <c r="C102" s="555" t="s">
        <v>190</v>
      </c>
      <c r="D102" s="556"/>
      <c r="E102" s="557"/>
      <c r="F102" s="39">
        <v>0</v>
      </c>
      <c r="G102" s="27">
        <v>4</v>
      </c>
      <c r="H102" s="27">
        <v>3</v>
      </c>
      <c r="I102" s="27">
        <v>1</v>
      </c>
      <c r="J102" s="27">
        <v>0</v>
      </c>
      <c r="K102" s="46">
        <v>2</v>
      </c>
      <c r="L102" s="39">
        <v>2</v>
      </c>
      <c r="M102" s="39">
        <v>0</v>
      </c>
      <c r="N102" s="39">
        <v>0</v>
      </c>
      <c r="O102" s="46">
        <v>0</v>
      </c>
      <c r="P102" s="39">
        <v>0</v>
      </c>
      <c r="Q102" s="39">
        <v>0</v>
      </c>
      <c r="R102" s="39">
        <v>0</v>
      </c>
      <c r="S102" s="39">
        <v>0</v>
      </c>
      <c r="T102" s="46">
        <v>2</v>
      </c>
      <c r="U102" s="39">
        <v>0</v>
      </c>
      <c r="V102" s="39">
        <v>2</v>
      </c>
      <c r="W102" s="39">
        <v>0</v>
      </c>
      <c r="X102" s="39">
        <v>0</v>
      </c>
      <c r="Y102" s="39">
        <v>0</v>
      </c>
      <c r="Z102" s="46">
        <v>1</v>
      </c>
      <c r="AA102" s="39">
        <v>0</v>
      </c>
    </row>
    <row r="103" spans="1:27" x14ac:dyDescent="0.25">
      <c r="A103" s="5" t="s">
        <v>191</v>
      </c>
      <c r="B103" s="10"/>
      <c r="C103" s="555" t="s">
        <v>192</v>
      </c>
      <c r="D103" s="556"/>
      <c r="E103" s="557"/>
      <c r="F103" s="39">
        <v>1</v>
      </c>
      <c r="G103" s="27">
        <v>45</v>
      </c>
      <c r="H103" s="27">
        <v>40</v>
      </c>
      <c r="I103" s="27">
        <v>5</v>
      </c>
      <c r="J103" s="27">
        <v>0</v>
      </c>
      <c r="K103" s="46">
        <v>41</v>
      </c>
      <c r="L103" s="39">
        <v>39</v>
      </c>
      <c r="M103" s="39">
        <v>0</v>
      </c>
      <c r="N103" s="39">
        <v>2</v>
      </c>
      <c r="O103" s="46">
        <v>0</v>
      </c>
      <c r="P103" s="39">
        <v>0</v>
      </c>
      <c r="Q103" s="39">
        <v>0</v>
      </c>
      <c r="R103" s="39">
        <v>0</v>
      </c>
      <c r="S103" s="39">
        <v>0</v>
      </c>
      <c r="T103" s="46">
        <v>41</v>
      </c>
      <c r="U103" s="39">
        <v>0</v>
      </c>
      <c r="V103" s="39">
        <v>41</v>
      </c>
      <c r="W103" s="39">
        <v>0</v>
      </c>
      <c r="X103" s="39">
        <v>0</v>
      </c>
      <c r="Y103" s="39">
        <v>0</v>
      </c>
      <c r="Z103" s="46">
        <v>0</v>
      </c>
      <c r="AA103" s="39">
        <v>0</v>
      </c>
    </row>
    <row r="104" spans="1:27" x14ac:dyDescent="0.25">
      <c r="A104" s="5" t="s">
        <v>193</v>
      </c>
      <c r="B104" s="10"/>
      <c r="C104" s="555" t="s">
        <v>194</v>
      </c>
      <c r="D104" s="556"/>
      <c r="E104" s="557"/>
      <c r="F104" s="39">
        <v>0</v>
      </c>
      <c r="G104" s="27">
        <v>5</v>
      </c>
      <c r="H104" s="27">
        <v>5</v>
      </c>
      <c r="I104" s="27">
        <v>0</v>
      </c>
      <c r="J104" s="27">
        <v>0</v>
      </c>
      <c r="K104" s="46">
        <v>4</v>
      </c>
      <c r="L104" s="39">
        <v>3</v>
      </c>
      <c r="M104" s="39">
        <v>0</v>
      </c>
      <c r="N104" s="39">
        <v>1</v>
      </c>
      <c r="O104" s="46">
        <v>0</v>
      </c>
      <c r="P104" s="39">
        <v>0</v>
      </c>
      <c r="Q104" s="39">
        <v>0</v>
      </c>
      <c r="R104" s="39">
        <v>0</v>
      </c>
      <c r="S104" s="39">
        <v>0</v>
      </c>
      <c r="T104" s="46">
        <v>4</v>
      </c>
      <c r="U104" s="39">
        <v>1</v>
      </c>
      <c r="V104" s="39">
        <v>3</v>
      </c>
      <c r="W104" s="39">
        <v>1</v>
      </c>
      <c r="X104" s="39">
        <v>0</v>
      </c>
      <c r="Y104" s="39">
        <v>0</v>
      </c>
      <c r="Z104" s="46">
        <v>0</v>
      </c>
      <c r="AA104" s="39">
        <v>0</v>
      </c>
    </row>
    <row r="105" spans="1:27" x14ac:dyDescent="0.25">
      <c r="A105" s="5" t="s">
        <v>195</v>
      </c>
      <c r="B105" s="10"/>
      <c r="C105" s="555" t="s">
        <v>196</v>
      </c>
      <c r="D105" s="556"/>
      <c r="E105" s="557"/>
      <c r="F105" s="39">
        <v>1</v>
      </c>
      <c r="G105" s="27">
        <v>7</v>
      </c>
      <c r="H105" s="27">
        <v>6</v>
      </c>
      <c r="I105" s="27">
        <v>1</v>
      </c>
      <c r="J105" s="27">
        <v>0</v>
      </c>
      <c r="K105" s="46">
        <v>5</v>
      </c>
      <c r="L105" s="39">
        <v>5</v>
      </c>
      <c r="M105" s="39">
        <v>0</v>
      </c>
      <c r="N105" s="39">
        <v>0</v>
      </c>
      <c r="O105" s="46">
        <v>0</v>
      </c>
      <c r="P105" s="39">
        <v>0</v>
      </c>
      <c r="Q105" s="39">
        <v>0</v>
      </c>
      <c r="R105" s="39">
        <v>0</v>
      </c>
      <c r="S105" s="39">
        <v>1</v>
      </c>
      <c r="T105" s="46">
        <v>6</v>
      </c>
      <c r="U105" s="39">
        <v>0</v>
      </c>
      <c r="V105" s="39">
        <v>6</v>
      </c>
      <c r="W105" s="39">
        <v>0</v>
      </c>
      <c r="X105" s="39">
        <v>0</v>
      </c>
      <c r="Y105" s="39">
        <v>0</v>
      </c>
      <c r="Z105" s="46">
        <v>1</v>
      </c>
      <c r="AA105" s="39">
        <v>1</v>
      </c>
    </row>
    <row r="106" spans="1:27" x14ac:dyDescent="0.25">
      <c r="A106" s="5" t="s">
        <v>197</v>
      </c>
      <c r="B106" s="10"/>
      <c r="C106" s="555" t="s">
        <v>198</v>
      </c>
      <c r="D106" s="556"/>
      <c r="E106" s="557"/>
      <c r="F106" s="39">
        <v>0</v>
      </c>
      <c r="G106" s="27">
        <v>0</v>
      </c>
      <c r="H106" s="27">
        <v>0</v>
      </c>
      <c r="I106" s="27">
        <v>0</v>
      </c>
      <c r="J106" s="27">
        <v>0</v>
      </c>
      <c r="K106" s="46">
        <v>0</v>
      </c>
      <c r="L106" s="39">
        <v>0</v>
      </c>
      <c r="M106" s="39">
        <v>0</v>
      </c>
      <c r="N106" s="39">
        <v>0</v>
      </c>
      <c r="O106" s="46">
        <v>0</v>
      </c>
      <c r="P106" s="39">
        <v>0</v>
      </c>
      <c r="Q106" s="39">
        <v>0</v>
      </c>
      <c r="R106" s="39">
        <v>0</v>
      </c>
      <c r="S106" s="39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46">
        <v>0</v>
      </c>
      <c r="AA106" s="39">
        <v>0</v>
      </c>
    </row>
    <row r="107" spans="1:27" x14ac:dyDescent="0.25">
      <c r="A107" s="5" t="s">
        <v>199</v>
      </c>
      <c r="B107" s="10"/>
      <c r="C107" s="555" t="s">
        <v>200</v>
      </c>
      <c r="D107" s="556"/>
      <c r="E107" s="557"/>
      <c r="F107" s="39">
        <v>6</v>
      </c>
      <c r="G107" s="27">
        <v>119</v>
      </c>
      <c r="H107" s="27">
        <v>103</v>
      </c>
      <c r="I107" s="27">
        <v>16</v>
      </c>
      <c r="J107" s="27">
        <v>0</v>
      </c>
      <c r="K107" s="46">
        <v>104</v>
      </c>
      <c r="L107" s="39">
        <v>103</v>
      </c>
      <c r="M107" s="39">
        <v>1</v>
      </c>
      <c r="N107" s="39">
        <v>0</v>
      </c>
      <c r="O107" s="46">
        <v>0</v>
      </c>
      <c r="P107" s="39">
        <v>0</v>
      </c>
      <c r="Q107" s="39">
        <v>0</v>
      </c>
      <c r="R107" s="39">
        <v>0</v>
      </c>
      <c r="S107" s="39">
        <v>0</v>
      </c>
      <c r="T107" s="46">
        <v>104</v>
      </c>
      <c r="U107" s="39">
        <v>0</v>
      </c>
      <c r="V107" s="39">
        <v>104</v>
      </c>
      <c r="W107" s="39">
        <v>0</v>
      </c>
      <c r="X107" s="39">
        <v>0</v>
      </c>
      <c r="Y107" s="39">
        <v>0</v>
      </c>
      <c r="Z107" s="46">
        <v>5</v>
      </c>
      <c r="AA107" s="39">
        <v>0</v>
      </c>
    </row>
    <row r="108" spans="1:27" x14ac:dyDescent="0.25">
      <c r="A108" s="5" t="s">
        <v>201</v>
      </c>
      <c r="B108" s="10"/>
      <c r="C108" s="555" t="s">
        <v>202</v>
      </c>
      <c r="D108" s="556"/>
      <c r="E108" s="557"/>
      <c r="F108" s="39">
        <v>1</v>
      </c>
      <c r="G108" s="27">
        <v>7</v>
      </c>
      <c r="H108" s="27">
        <v>5</v>
      </c>
      <c r="I108" s="27">
        <v>2</v>
      </c>
      <c r="J108" s="27">
        <v>0</v>
      </c>
      <c r="K108" s="46">
        <v>4</v>
      </c>
      <c r="L108" s="39">
        <v>3</v>
      </c>
      <c r="M108" s="39">
        <v>0</v>
      </c>
      <c r="N108" s="39">
        <v>1</v>
      </c>
      <c r="O108" s="46">
        <v>0</v>
      </c>
      <c r="P108" s="39">
        <v>0</v>
      </c>
      <c r="Q108" s="39">
        <v>0</v>
      </c>
      <c r="R108" s="39">
        <v>0</v>
      </c>
      <c r="S108" s="39">
        <v>1</v>
      </c>
      <c r="T108" s="46">
        <v>5</v>
      </c>
      <c r="U108" s="39">
        <v>0</v>
      </c>
      <c r="V108" s="39">
        <v>4</v>
      </c>
      <c r="W108" s="39">
        <v>1</v>
      </c>
      <c r="X108" s="39">
        <v>0</v>
      </c>
      <c r="Y108" s="39">
        <v>0</v>
      </c>
      <c r="Z108" s="46">
        <v>1</v>
      </c>
      <c r="AA108" s="39">
        <v>0</v>
      </c>
    </row>
    <row r="109" spans="1:27" x14ac:dyDescent="0.25">
      <c r="A109" s="5" t="s">
        <v>203</v>
      </c>
      <c r="B109" s="10"/>
      <c r="C109" s="555" t="s">
        <v>204</v>
      </c>
      <c r="D109" s="556"/>
      <c r="E109" s="557"/>
      <c r="F109" s="39">
        <v>0</v>
      </c>
      <c r="G109" s="27">
        <v>0</v>
      </c>
      <c r="H109" s="27">
        <v>0</v>
      </c>
      <c r="I109" s="27">
        <v>0</v>
      </c>
      <c r="J109" s="27">
        <v>0</v>
      </c>
      <c r="K109" s="46">
        <v>0</v>
      </c>
      <c r="L109" s="39">
        <v>0</v>
      </c>
      <c r="M109" s="39">
        <v>0</v>
      </c>
      <c r="N109" s="39">
        <v>0</v>
      </c>
      <c r="O109" s="46">
        <v>0</v>
      </c>
      <c r="P109" s="39">
        <v>0</v>
      </c>
      <c r="Q109" s="39">
        <v>0</v>
      </c>
      <c r="R109" s="39">
        <v>0</v>
      </c>
      <c r="S109" s="39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46">
        <v>0</v>
      </c>
      <c r="AA109" s="39">
        <v>0</v>
      </c>
    </row>
    <row r="110" spans="1:27" x14ac:dyDescent="0.25">
      <c r="A110" s="17" t="s">
        <v>205</v>
      </c>
      <c r="B110" s="18" t="s">
        <v>206</v>
      </c>
      <c r="C110" s="517" t="s">
        <v>207</v>
      </c>
      <c r="D110" s="518"/>
      <c r="E110" s="518"/>
      <c r="F110" s="22">
        <v>0</v>
      </c>
      <c r="G110" s="27">
        <v>13</v>
      </c>
      <c r="H110" s="27">
        <v>8</v>
      </c>
      <c r="I110" s="27">
        <v>5</v>
      </c>
      <c r="J110" s="27">
        <v>0</v>
      </c>
      <c r="K110" s="46">
        <v>7</v>
      </c>
      <c r="L110" s="39">
        <v>5</v>
      </c>
      <c r="M110" s="39">
        <v>1</v>
      </c>
      <c r="N110" s="39">
        <v>1</v>
      </c>
      <c r="O110" s="46">
        <v>0</v>
      </c>
      <c r="P110" s="39">
        <v>0</v>
      </c>
      <c r="Q110" s="39">
        <v>0</v>
      </c>
      <c r="R110" s="39">
        <v>0</v>
      </c>
      <c r="S110" s="39">
        <v>0</v>
      </c>
      <c r="T110" s="46">
        <v>7</v>
      </c>
      <c r="U110" s="39">
        <v>0</v>
      </c>
      <c r="V110" s="39">
        <v>7</v>
      </c>
      <c r="W110" s="39">
        <v>0</v>
      </c>
      <c r="X110" s="39">
        <v>0</v>
      </c>
      <c r="Y110" s="39">
        <v>0</v>
      </c>
      <c r="Z110" s="46">
        <v>1</v>
      </c>
      <c r="AA110" s="39">
        <v>0</v>
      </c>
    </row>
    <row r="111" spans="1:27" x14ac:dyDescent="0.25">
      <c r="A111" s="5" t="s">
        <v>208</v>
      </c>
      <c r="B111" s="10"/>
      <c r="C111" s="533" t="s">
        <v>209</v>
      </c>
      <c r="D111" s="534"/>
      <c r="E111" s="535"/>
      <c r="F111" s="39">
        <v>0</v>
      </c>
      <c r="G111" s="27">
        <v>0</v>
      </c>
      <c r="H111" s="27">
        <v>0</v>
      </c>
      <c r="I111" s="27">
        <v>0</v>
      </c>
      <c r="J111" s="27">
        <v>0</v>
      </c>
      <c r="K111" s="46">
        <v>0</v>
      </c>
      <c r="L111" s="39">
        <v>0</v>
      </c>
      <c r="M111" s="39">
        <v>0</v>
      </c>
      <c r="N111" s="39">
        <v>0</v>
      </c>
      <c r="O111" s="46">
        <v>0</v>
      </c>
      <c r="P111" s="39">
        <v>0</v>
      </c>
      <c r="Q111" s="39">
        <v>0</v>
      </c>
      <c r="R111" s="39">
        <v>0</v>
      </c>
      <c r="S111" s="39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46">
        <v>0</v>
      </c>
      <c r="AA111" s="39">
        <v>0</v>
      </c>
    </row>
    <row r="112" spans="1:27" ht="25.5" x14ac:dyDescent="0.25">
      <c r="A112" s="15" t="s">
        <v>210</v>
      </c>
      <c r="B112" s="16" t="s">
        <v>37</v>
      </c>
      <c r="C112" s="563" t="s">
        <v>211</v>
      </c>
      <c r="D112" s="564"/>
      <c r="E112" s="565"/>
      <c r="F112" s="39">
        <v>0</v>
      </c>
      <c r="G112" s="27">
        <v>0</v>
      </c>
      <c r="H112" s="27">
        <v>0</v>
      </c>
      <c r="I112" s="27">
        <v>0</v>
      </c>
      <c r="J112" s="27">
        <v>0</v>
      </c>
      <c r="K112" s="46">
        <v>0</v>
      </c>
      <c r="L112" s="39">
        <v>0</v>
      </c>
      <c r="M112" s="39">
        <v>0</v>
      </c>
      <c r="N112" s="39">
        <v>0</v>
      </c>
      <c r="O112" s="46">
        <v>0</v>
      </c>
      <c r="P112" s="39">
        <v>0</v>
      </c>
      <c r="Q112" s="39">
        <v>0</v>
      </c>
      <c r="R112" s="39">
        <v>0</v>
      </c>
      <c r="S112" s="39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46">
        <v>0</v>
      </c>
      <c r="AA112" s="39">
        <v>0</v>
      </c>
    </row>
    <row r="113" spans="1:27" x14ac:dyDescent="0.25">
      <c r="A113" s="5" t="s">
        <v>212</v>
      </c>
      <c r="B113" s="10"/>
      <c r="C113" s="555" t="s">
        <v>70</v>
      </c>
      <c r="D113" s="556"/>
      <c r="E113" s="557"/>
      <c r="F113" s="39">
        <v>1</v>
      </c>
      <c r="G113" s="27">
        <v>30</v>
      </c>
      <c r="H113" s="27">
        <v>22</v>
      </c>
      <c r="I113" s="27">
        <v>8</v>
      </c>
      <c r="J113" s="27">
        <v>0</v>
      </c>
      <c r="K113" s="46">
        <v>22</v>
      </c>
      <c r="L113" s="39">
        <v>21</v>
      </c>
      <c r="M113" s="39">
        <v>0</v>
      </c>
      <c r="N113" s="39">
        <v>0</v>
      </c>
      <c r="O113" s="46">
        <v>1</v>
      </c>
      <c r="P113" s="39">
        <v>0</v>
      </c>
      <c r="Q113" s="39">
        <v>0</v>
      </c>
      <c r="R113" s="39">
        <v>1</v>
      </c>
      <c r="S113" s="39">
        <v>0</v>
      </c>
      <c r="T113" s="46">
        <v>22</v>
      </c>
      <c r="U113" s="39">
        <v>1</v>
      </c>
      <c r="V113" s="39">
        <v>21</v>
      </c>
      <c r="W113" s="39">
        <v>1</v>
      </c>
      <c r="X113" s="39">
        <v>0</v>
      </c>
      <c r="Y113" s="39">
        <v>0</v>
      </c>
      <c r="Z113" s="46">
        <v>0</v>
      </c>
      <c r="AA113" s="39">
        <v>0</v>
      </c>
    </row>
    <row r="114" spans="1:27" s="33" customFormat="1" ht="28.5" customHeight="1" x14ac:dyDescent="0.25">
      <c r="A114" s="29" t="s">
        <v>213</v>
      </c>
      <c r="B114" s="36"/>
      <c r="C114" s="560" t="s">
        <v>214</v>
      </c>
      <c r="D114" s="561"/>
      <c r="E114" s="562"/>
      <c r="F114" s="32">
        <v>0</v>
      </c>
      <c r="G114" s="44">
        <v>0</v>
      </c>
      <c r="H114" s="44">
        <v>0</v>
      </c>
      <c r="I114" s="44">
        <v>0</v>
      </c>
      <c r="J114" s="44">
        <v>0</v>
      </c>
      <c r="K114" s="41">
        <v>0</v>
      </c>
      <c r="L114" s="41">
        <v>0</v>
      </c>
      <c r="M114" s="41">
        <v>0</v>
      </c>
      <c r="N114" s="41">
        <v>0</v>
      </c>
      <c r="O114" s="41">
        <v>0</v>
      </c>
      <c r="P114" s="41">
        <v>0</v>
      </c>
      <c r="Q114" s="41">
        <v>0</v>
      </c>
      <c r="R114" s="41">
        <v>0</v>
      </c>
      <c r="S114" s="41">
        <v>0</v>
      </c>
      <c r="T114" s="41">
        <v>0</v>
      </c>
      <c r="U114" s="41">
        <v>0</v>
      </c>
      <c r="V114" s="41">
        <v>0</v>
      </c>
      <c r="W114" s="41">
        <v>0</v>
      </c>
      <c r="X114" s="41">
        <v>0</v>
      </c>
      <c r="Y114" s="41">
        <v>0</v>
      </c>
      <c r="Z114" s="41">
        <v>0</v>
      </c>
      <c r="AA114" s="41">
        <v>0</v>
      </c>
    </row>
    <row r="115" spans="1:27" x14ac:dyDescent="0.25">
      <c r="A115" s="5" t="s">
        <v>215</v>
      </c>
      <c r="B115" s="10"/>
      <c r="C115" s="533" t="s">
        <v>216</v>
      </c>
      <c r="D115" s="534"/>
      <c r="E115" s="535"/>
      <c r="F115" s="39">
        <v>0</v>
      </c>
      <c r="G115" s="27">
        <v>0</v>
      </c>
      <c r="H115" s="27">
        <v>0</v>
      </c>
      <c r="I115" s="27">
        <v>0</v>
      </c>
      <c r="J115" s="27">
        <v>0</v>
      </c>
      <c r="K115" s="46">
        <v>0</v>
      </c>
      <c r="L115" s="39">
        <v>0</v>
      </c>
      <c r="M115" s="39">
        <v>0</v>
      </c>
      <c r="N115" s="39">
        <v>0</v>
      </c>
      <c r="O115" s="46">
        <v>0</v>
      </c>
      <c r="P115" s="39">
        <v>0</v>
      </c>
      <c r="Q115" s="39">
        <v>0</v>
      </c>
      <c r="R115" s="39">
        <v>0</v>
      </c>
      <c r="S115" s="39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46">
        <v>0</v>
      </c>
      <c r="AA115" s="39">
        <v>0</v>
      </c>
    </row>
    <row r="116" spans="1:27" x14ac:dyDescent="0.25">
      <c r="A116" s="5" t="s">
        <v>217</v>
      </c>
      <c r="B116" s="10"/>
      <c r="C116" s="533" t="s">
        <v>218</v>
      </c>
      <c r="D116" s="534"/>
      <c r="E116" s="535"/>
      <c r="F116" s="39">
        <v>0</v>
      </c>
      <c r="G116" s="27">
        <v>0</v>
      </c>
      <c r="H116" s="27">
        <v>0</v>
      </c>
      <c r="I116" s="27">
        <v>0</v>
      </c>
      <c r="J116" s="27">
        <v>0</v>
      </c>
      <c r="K116" s="46">
        <v>0</v>
      </c>
      <c r="L116" s="39">
        <v>0</v>
      </c>
      <c r="M116" s="39">
        <v>0</v>
      </c>
      <c r="N116" s="39">
        <v>0</v>
      </c>
      <c r="O116" s="46">
        <v>0</v>
      </c>
      <c r="P116" s="39">
        <v>0</v>
      </c>
      <c r="Q116" s="39">
        <v>0</v>
      </c>
      <c r="R116" s="39">
        <v>0</v>
      </c>
      <c r="S116" s="39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46">
        <v>0</v>
      </c>
      <c r="AA116" s="39">
        <v>0</v>
      </c>
    </row>
    <row r="117" spans="1:27" x14ac:dyDescent="0.25">
      <c r="A117" s="5" t="s">
        <v>219</v>
      </c>
      <c r="B117" s="10"/>
      <c r="C117" s="555" t="s">
        <v>70</v>
      </c>
      <c r="D117" s="556"/>
      <c r="E117" s="557"/>
      <c r="F117" s="39">
        <v>0</v>
      </c>
      <c r="G117" s="27">
        <v>0</v>
      </c>
      <c r="H117" s="27">
        <v>0</v>
      </c>
      <c r="I117" s="27">
        <v>0</v>
      </c>
      <c r="J117" s="27">
        <v>0</v>
      </c>
      <c r="K117" s="46">
        <v>0</v>
      </c>
      <c r="L117" s="39">
        <v>0</v>
      </c>
      <c r="M117" s="39">
        <v>0</v>
      </c>
      <c r="N117" s="39">
        <v>0</v>
      </c>
      <c r="O117" s="46">
        <v>0</v>
      </c>
      <c r="P117" s="39">
        <v>0</v>
      </c>
      <c r="Q117" s="39">
        <v>0</v>
      </c>
      <c r="R117" s="39">
        <v>0</v>
      </c>
      <c r="S117" s="39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46">
        <v>0</v>
      </c>
      <c r="AA117" s="39">
        <v>0</v>
      </c>
    </row>
    <row r="118" spans="1:27" s="33" customFormat="1" ht="30.75" customHeight="1" x14ac:dyDescent="0.25">
      <c r="A118" s="29" t="s">
        <v>220</v>
      </c>
      <c r="B118" s="36"/>
      <c r="C118" s="560" t="s">
        <v>221</v>
      </c>
      <c r="D118" s="561"/>
      <c r="E118" s="562"/>
      <c r="F118" s="32">
        <v>0</v>
      </c>
      <c r="G118" s="44">
        <v>0</v>
      </c>
      <c r="H118" s="44">
        <v>0</v>
      </c>
      <c r="I118" s="44">
        <v>0</v>
      </c>
      <c r="J118" s="44">
        <v>0</v>
      </c>
      <c r="K118" s="41">
        <v>0</v>
      </c>
      <c r="L118" s="41">
        <v>0</v>
      </c>
      <c r="M118" s="41">
        <v>0</v>
      </c>
      <c r="N118" s="41">
        <v>0</v>
      </c>
      <c r="O118" s="41">
        <v>0</v>
      </c>
      <c r="P118" s="41">
        <v>0</v>
      </c>
      <c r="Q118" s="41">
        <v>0</v>
      </c>
      <c r="R118" s="41">
        <v>0</v>
      </c>
      <c r="S118" s="41">
        <v>0</v>
      </c>
      <c r="T118" s="41">
        <v>0</v>
      </c>
      <c r="U118" s="41">
        <v>0</v>
      </c>
      <c r="V118" s="41">
        <v>0</v>
      </c>
      <c r="W118" s="41">
        <v>0</v>
      </c>
      <c r="X118" s="41">
        <v>0</v>
      </c>
      <c r="Y118" s="41">
        <v>0</v>
      </c>
      <c r="Z118" s="41">
        <v>0</v>
      </c>
      <c r="AA118" s="41">
        <v>0</v>
      </c>
    </row>
    <row r="119" spans="1:27" x14ac:dyDescent="0.25">
      <c r="A119" s="15" t="s">
        <v>222</v>
      </c>
      <c r="B119" s="511" t="s">
        <v>37</v>
      </c>
      <c r="C119" s="563" t="s">
        <v>223</v>
      </c>
      <c r="D119" s="564"/>
      <c r="E119" s="565"/>
      <c r="F119" s="40">
        <v>0</v>
      </c>
      <c r="G119" s="27">
        <v>0</v>
      </c>
      <c r="H119" s="27">
        <v>0</v>
      </c>
      <c r="I119" s="27">
        <v>0</v>
      </c>
      <c r="J119" s="27">
        <v>0</v>
      </c>
      <c r="K119" s="46">
        <v>0</v>
      </c>
      <c r="L119" s="39">
        <v>0</v>
      </c>
      <c r="M119" s="39">
        <v>0</v>
      </c>
      <c r="N119" s="39">
        <v>0</v>
      </c>
      <c r="O119" s="46">
        <v>0</v>
      </c>
      <c r="P119" s="39">
        <v>0</v>
      </c>
      <c r="Q119" s="39">
        <v>0</v>
      </c>
      <c r="R119" s="39">
        <v>0</v>
      </c>
      <c r="S119" s="39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46">
        <v>0</v>
      </c>
      <c r="AA119" s="39">
        <v>0</v>
      </c>
    </row>
    <row r="120" spans="1:27" x14ac:dyDescent="0.25">
      <c r="A120" s="15" t="s">
        <v>224</v>
      </c>
      <c r="B120" s="512"/>
      <c r="C120" s="563" t="s">
        <v>225</v>
      </c>
      <c r="D120" s="564"/>
      <c r="E120" s="565"/>
      <c r="F120" s="40">
        <v>0</v>
      </c>
      <c r="G120" s="27">
        <v>0</v>
      </c>
      <c r="H120" s="27">
        <v>0</v>
      </c>
      <c r="I120" s="27">
        <v>0</v>
      </c>
      <c r="J120" s="27">
        <v>0</v>
      </c>
      <c r="K120" s="46">
        <v>0</v>
      </c>
      <c r="L120" s="39">
        <v>0</v>
      </c>
      <c r="M120" s="39">
        <v>0</v>
      </c>
      <c r="N120" s="39">
        <v>0</v>
      </c>
      <c r="O120" s="46">
        <v>0</v>
      </c>
      <c r="P120" s="39">
        <v>0</v>
      </c>
      <c r="Q120" s="39">
        <v>0</v>
      </c>
      <c r="R120" s="39">
        <v>0</v>
      </c>
      <c r="S120" s="39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46">
        <v>0</v>
      </c>
      <c r="AA120" s="39">
        <v>0</v>
      </c>
    </row>
    <row r="121" spans="1:27" x14ac:dyDescent="0.25">
      <c r="A121" s="15" t="s">
        <v>226</v>
      </c>
      <c r="B121" s="512"/>
      <c r="C121" s="563" t="s">
        <v>227</v>
      </c>
      <c r="D121" s="564"/>
      <c r="E121" s="565"/>
      <c r="F121" s="40">
        <v>0</v>
      </c>
      <c r="G121" s="27">
        <v>0</v>
      </c>
      <c r="H121" s="27">
        <v>0</v>
      </c>
      <c r="I121" s="27">
        <v>0</v>
      </c>
      <c r="J121" s="27">
        <v>0</v>
      </c>
      <c r="K121" s="46">
        <v>0</v>
      </c>
      <c r="L121" s="39">
        <v>0</v>
      </c>
      <c r="M121" s="39">
        <v>0</v>
      </c>
      <c r="N121" s="39">
        <v>0</v>
      </c>
      <c r="O121" s="46">
        <v>0</v>
      </c>
      <c r="P121" s="39">
        <v>0</v>
      </c>
      <c r="Q121" s="39">
        <v>0</v>
      </c>
      <c r="R121" s="39">
        <v>0</v>
      </c>
      <c r="S121" s="39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46">
        <v>0</v>
      </c>
      <c r="AA121" s="39">
        <v>0</v>
      </c>
    </row>
    <row r="122" spans="1:27" x14ac:dyDescent="0.25">
      <c r="A122" s="15" t="s">
        <v>228</v>
      </c>
      <c r="B122" s="512"/>
      <c r="C122" s="563" t="s">
        <v>229</v>
      </c>
      <c r="D122" s="564"/>
      <c r="E122" s="565"/>
      <c r="F122" s="40">
        <v>0</v>
      </c>
      <c r="G122" s="27">
        <v>0</v>
      </c>
      <c r="H122" s="27">
        <v>0</v>
      </c>
      <c r="I122" s="27">
        <v>0</v>
      </c>
      <c r="J122" s="27">
        <v>0</v>
      </c>
      <c r="K122" s="46">
        <v>0</v>
      </c>
      <c r="L122" s="39">
        <v>0</v>
      </c>
      <c r="M122" s="39">
        <v>0</v>
      </c>
      <c r="N122" s="39">
        <v>0</v>
      </c>
      <c r="O122" s="46">
        <v>0</v>
      </c>
      <c r="P122" s="39">
        <v>0</v>
      </c>
      <c r="Q122" s="39">
        <v>0</v>
      </c>
      <c r="R122" s="39">
        <v>0</v>
      </c>
      <c r="S122" s="39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46">
        <v>0</v>
      </c>
      <c r="AA122" s="39">
        <v>0</v>
      </c>
    </row>
    <row r="123" spans="1:27" x14ac:dyDescent="0.25">
      <c r="A123" s="15" t="s">
        <v>230</v>
      </c>
      <c r="B123" s="512"/>
      <c r="C123" s="563" t="s">
        <v>231</v>
      </c>
      <c r="D123" s="564"/>
      <c r="E123" s="565"/>
      <c r="F123" s="40">
        <v>0</v>
      </c>
      <c r="G123" s="27">
        <v>0</v>
      </c>
      <c r="H123" s="27">
        <v>0</v>
      </c>
      <c r="I123" s="27">
        <v>0</v>
      </c>
      <c r="J123" s="27">
        <v>0</v>
      </c>
      <c r="K123" s="46">
        <v>0</v>
      </c>
      <c r="L123" s="39">
        <v>0</v>
      </c>
      <c r="M123" s="39">
        <v>0</v>
      </c>
      <c r="N123" s="39">
        <v>0</v>
      </c>
      <c r="O123" s="46">
        <v>0</v>
      </c>
      <c r="P123" s="39">
        <v>0</v>
      </c>
      <c r="Q123" s="39">
        <v>0</v>
      </c>
      <c r="R123" s="39">
        <v>0</v>
      </c>
      <c r="S123" s="39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46">
        <v>0</v>
      </c>
      <c r="AA123" s="39">
        <v>0</v>
      </c>
    </row>
    <row r="124" spans="1:27" x14ac:dyDescent="0.25">
      <c r="A124" s="15" t="s">
        <v>232</v>
      </c>
      <c r="B124" s="513"/>
      <c r="C124" s="571" t="s">
        <v>70</v>
      </c>
      <c r="D124" s="572"/>
      <c r="E124" s="573"/>
      <c r="F124" s="40">
        <v>0</v>
      </c>
      <c r="G124" s="27">
        <v>0</v>
      </c>
      <c r="H124" s="27">
        <v>0</v>
      </c>
      <c r="I124" s="27">
        <v>0</v>
      </c>
      <c r="J124" s="27">
        <v>0</v>
      </c>
      <c r="K124" s="46">
        <v>0</v>
      </c>
      <c r="L124" s="39">
        <v>0</v>
      </c>
      <c r="M124" s="39">
        <v>0</v>
      </c>
      <c r="N124" s="39">
        <v>0</v>
      </c>
      <c r="O124" s="46">
        <v>0</v>
      </c>
      <c r="P124" s="39">
        <v>0</v>
      </c>
      <c r="Q124" s="39">
        <v>0</v>
      </c>
      <c r="R124" s="39">
        <v>0</v>
      </c>
      <c r="S124" s="39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46">
        <v>0</v>
      </c>
      <c r="AA124" s="39">
        <v>0</v>
      </c>
    </row>
    <row r="125" spans="1:27" s="33" customFormat="1" ht="32.25" customHeight="1" x14ac:dyDescent="0.25">
      <c r="A125" s="29" t="s">
        <v>233</v>
      </c>
      <c r="B125" s="36"/>
      <c r="C125" s="560" t="s">
        <v>234</v>
      </c>
      <c r="D125" s="561"/>
      <c r="E125" s="562"/>
      <c r="F125" s="41">
        <v>348</v>
      </c>
      <c r="G125" s="44">
        <v>1663</v>
      </c>
      <c r="H125" s="44">
        <v>1601</v>
      </c>
      <c r="I125" s="44">
        <v>61</v>
      </c>
      <c r="J125" s="44">
        <v>1</v>
      </c>
      <c r="K125" s="41">
        <v>1707</v>
      </c>
      <c r="L125" s="41">
        <v>336</v>
      </c>
      <c r="M125" s="41">
        <v>666</v>
      </c>
      <c r="N125" s="41">
        <v>361</v>
      </c>
      <c r="O125" s="41">
        <v>344</v>
      </c>
      <c r="P125" s="41">
        <v>0</v>
      </c>
      <c r="Q125" s="41">
        <v>0</v>
      </c>
      <c r="R125" s="41">
        <v>344</v>
      </c>
      <c r="S125" s="41">
        <v>0</v>
      </c>
      <c r="T125" s="41">
        <v>1707</v>
      </c>
      <c r="U125" s="41">
        <v>10</v>
      </c>
      <c r="V125" s="41">
        <v>1686</v>
      </c>
      <c r="W125" s="41">
        <v>25</v>
      </c>
      <c r="X125" s="41">
        <v>0</v>
      </c>
      <c r="Y125" s="41">
        <v>1</v>
      </c>
      <c r="Z125" s="41">
        <v>232</v>
      </c>
      <c r="AA125" s="41">
        <v>86</v>
      </c>
    </row>
    <row r="126" spans="1:27" x14ac:dyDescent="0.25">
      <c r="A126" s="6" t="s">
        <v>235</v>
      </c>
      <c r="B126" s="11"/>
      <c r="C126" s="577" t="s">
        <v>236</v>
      </c>
      <c r="D126" s="580"/>
      <c r="E126" s="581"/>
      <c r="F126" s="42">
        <v>331</v>
      </c>
      <c r="G126" s="27">
        <v>1612</v>
      </c>
      <c r="H126" s="27">
        <v>1560</v>
      </c>
      <c r="I126" s="27">
        <v>52</v>
      </c>
      <c r="J126" s="27">
        <v>0</v>
      </c>
      <c r="K126" s="46">
        <v>1672</v>
      </c>
      <c r="L126" s="39">
        <v>328</v>
      </c>
      <c r="M126" s="39">
        <v>655</v>
      </c>
      <c r="N126" s="39">
        <v>354</v>
      </c>
      <c r="O126" s="46">
        <v>335</v>
      </c>
      <c r="P126" s="39">
        <v>0</v>
      </c>
      <c r="Q126" s="39">
        <v>0</v>
      </c>
      <c r="R126" s="39">
        <v>335</v>
      </c>
      <c r="S126" s="39">
        <v>0</v>
      </c>
      <c r="T126" s="46">
        <v>1672</v>
      </c>
      <c r="U126" s="39">
        <v>6</v>
      </c>
      <c r="V126" s="39">
        <v>1660</v>
      </c>
      <c r="W126" s="39">
        <v>15</v>
      </c>
      <c r="X126" s="39">
        <v>0</v>
      </c>
      <c r="Y126" s="39">
        <v>1</v>
      </c>
      <c r="Z126" s="46">
        <v>213</v>
      </c>
      <c r="AA126" s="39">
        <v>80</v>
      </c>
    </row>
    <row r="127" spans="1:27" x14ac:dyDescent="0.25">
      <c r="A127" s="6" t="s">
        <v>237</v>
      </c>
      <c r="B127" s="11"/>
      <c r="C127" s="577" t="s">
        <v>238</v>
      </c>
      <c r="D127" s="580"/>
      <c r="E127" s="581"/>
      <c r="F127" s="42">
        <v>0</v>
      </c>
      <c r="G127" s="27">
        <v>0</v>
      </c>
      <c r="H127" s="27">
        <v>0</v>
      </c>
      <c r="I127" s="27">
        <v>0</v>
      </c>
      <c r="J127" s="27">
        <v>0</v>
      </c>
      <c r="K127" s="46">
        <v>0</v>
      </c>
      <c r="L127" s="39">
        <v>0</v>
      </c>
      <c r="M127" s="39">
        <v>0</v>
      </c>
      <c r="N127" s="39">
        <v>0</v>
      </c>
      <c r="O127" s="46">
        <v>0</v>
      </c>
      <c r="P127" s="39">
        <v>0</v>
      </c>
      <c r="Q127" s="39">
        <v>0</v>
      </c>
      <c r="R127" s="39">
        <v>0</v>
      </c>
      <c r="S127" s="39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46">
        <v>0</v>
      </c>
      <c r="AA127" s="39">
        <v>0</v>
      </c>
    </row>
    <row r="128" spans="1:27" x14ac:dyDescent="0.25">
      <c r="A128" s="6" t="s">
        <v>239</v>
      </c>
      <c r="B128" s="11"/>
      <c r="C128" s="577" t="s">
        <v>240</v>
      </c>
      <c r="D128" s="578"/>
      <c r="E128" s="579"/>
      <c r="F128" s="42">
        <v>15</v>
      </c>
      <c r="G128" s="27">
        <v>37</v>
      </c>
      <c r="H128" s="27">
        <v>32</v>
      </c>
      <c r="I128" s="27">
        <v>5</v>
      </c>
      <c r="J128" s="27">
        <v>0</v>
      </c>
      <c r="K128" s="46">
        <v>29</v>
      </c>
      <c r="L128" s="39">
        <v>7</v>
      </c>
      <c r="M128" s="39">
        <v>8</v>
      </c>
      <c r="N128" s="39">
        <v>6</v>
      </c>
      <c r="O128" s="46">
        <v>8</v>
      </c>
      <c r="P128" s="39">
        <v>0</v>
      </c>
      <c r="Q128" s="39">
        <v>0</v>
      </c>
      <c r="R128" s="39">
        <v>8</v>
      </c>
      <c r="S128" s="39">
        <v>0</v>
      </c>
      <c r="T128" s="46">
        <v>29</v>
      </c>
      <c r="U128" s="39">
        <v>3</v>
      </c>
      <c r="V128" s="39">
        <v>20</v>
      </c>
      <c r="W128" s="39">
        <v>9</v>
      </c>
      <c r="X128" s="39">
        <v>0</v>
      </c>
      <c r="Y128" s="39">
        <v>0</v>
      </c>
      <c r="Z128" s="46">
        <v>15</v>
      </c>
      <c r="AA128" s="39">
        <v>5</v>
      </c>
    </row>
    <row r="129" spans="1:27" x14ac:dyDescent="0.25">
      <c r="A129" s="6" t="s">
        <v>241</v>
      </c>
      <c r="B129" s="11"/>
      <c r="C129" s="577" t="s">
        <v>242</v>
      </c>
      <c r="D129" s="578"/>
      <c r="E129" s="579"/>
      <c r="F129" s="42">
        <v>0</v>
      </c>
      <c r="G129" s="27">
        <v>5</v>
      </c>
      <c r="H129" s="27">
        <v>4</v>
      </c>
      <c r="I129" s="27">
        <v>0</v>
      </c>
      <c r="J129" s="27">
        <v>1</v>
      </c>
      <c r="K129" s="46">
        <v>2</v>
      </c>
      <c r="L129" s="39">
        <v>1</v>
      </c>
      <c r="M129" s="39">
        <v>1</v>
      </c>
      <c r="N129" s="39">
        <v>0</v>
      </c>
      <c r="O129" s="46">
        <v>0</v>
      </c>
      <c r="P129" s="39">
        <v>0</v>
      </c>
      <c r="Q129" s="39">
        <v>0</v>
      </c>
      <c r="R129" s="39">
        <v>0</v>
      </c>
      <c r="S129" s="39">
        <v>0</v>
      </c>
      <c r="T129" s="46">
        <v>2</v>
      </c>
      <c r="U129" s="39">
        <v>1</v>
      </c>
      <c r="V129" s="39">
        <v>2</v>
      </c>
      <c r="W129" s="39">
        <v>0</v>
      </c>
      <c r="X129" s="39">
        <v>0</v>
      </c>
      <c r="Y129" s="39">
        <v>0</v>
      </c>
      <c r="Z129" s="46">
        <v>1</v>
      </c>
      <c r="AA129" s="39">
        <v>0</v>
      </c>
    </row>
    <row r="130" spans="1:27" x14ac:dyDescent="0.25">
      <c r="A130" s="6" t="s">
        <v>243</v>
      </c>
      <c r="B130" s="11"/>
      <c r="C130" s="577" t="s">
        <v>244</v>
      </c>
      <c r="D130" s="580"/>
      <c r="E130" s="581"/>
      <c r="F130" s="42">
        <v>0</v>
      </c>
      <c r="G130" s="27">
        <v>0</v>
      </c>
      <c r="H130" s="27">
        <v>0</v>
      </c>
      <c r="I130" s="27">
        <v>0</v>
      </c>
      <c r="J130" s="27">
        <v>0</v>
      </c>
      <c r="K130" s="46">
        <v>0</v>
      </c>
      <c r="L130" s="39">
        <v>0</v>
      </c>
      <c r="M130" s="39">
        <v>0</v>
      </c>
      <c r="N130" s="39">
        <v>0</v>
      </c>
      <c r="O130" s="46">
        <v>0</v>
      </c>
      <c r="P130" s="39">
        <v>0</v>
      </c>
      <c r="Q130" s="39">
        <v>0</v>
      </c>
      <c r="R130" s="39">
        <v>0</v>
      </c>
      <c r="S130" s="39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46">
        <v>0</v>
      </c>
      <c r="AA130" s="39">
        <v>0</v>
      </c>
    </row>
    <row r="131" spans="1:27" x14ac:dyDescent="0.25">
      <c r="A131" s="6" t="s">
        <v>245</v>
      </c>
      <c r="B131" s="11"/>
      <c r="C131" s="577" t="s">
        <v>246</v>
      </c>
      <c r="D131" s="580"/>
      <c r="E131" s="581"/>
      <c r="F131" s="42">
        <v>1</v>
      </c>
      <c r="G131" s="27">
        <v>1</v>
      </c>
      <c r="H131" s="27">
        <v>1</v>
      </c>
      <c r="I131" s="27">
        <v>0</v>
      </c>
      <c r="J131" s="27">
        <v>0</v>
      </c>
      <c r="K131" s="46">
        <v>0</v>
      </c>
      <c r="L131" s="39">
        <v>0</v>
      </c>
      <c r="M131" s="39">
        <v>0</v>
      </c>
      <c r="N131" s="39">
        <v>0</v>
      </c>
      <c r="O131" s="46">
        <v>0</v>
      </c>
      <c r="P131" s="39">
        <v>0</v>
      </c>
      <c r="Q131" s="39">
        <v>0</v>
      </c>
      <c r="R131" s="39">
        <v>0</v>
      </c>
      <c r="S131" s="39">
        <v>0</v>
      </c>
      <c r="T131" s="46">
        <v>0</v>
      </c>
      <c r="U131" s="39">
        <v>0</v>
      </c>
      <c r="V131" s="39">
        <v>0</v>
      </c>
      <c r="W131" s="39">
        <v>1</v>
      </c>
      <c r="X131" s="39">
        <v>0</v>
      </c>
      <c r="Y131" s="39">
        <v>0</v>
      </c>
      <c r="Z131" s="46">
        <v>2</v>
      </c>
      <c r="AA131" s="39">
        <v>1</v>
      </c>
    </row>
    <row r="132" spans="1:27" x14ac:dyDescent="0.25">
      <c r="A132" s="6" t="s">
        <v>247</v>
      </c>
      <c r="B132" s="11"/>
      <c r="C132" s="577" t="s">
        <v>248</v>
      </c>
      <c r="D132" s="580"/>
      <c r="E132" s="581"/>
      <c r="F132" s="42">
        <v>0</v>
      </c>
      <c r="G132" s="27">
        <v>0</v>
      </c>
      <c r="H132" s="27">
        <v>0</v>
      </c>
      <c r="I132" s="27">
        <v>0</v>
      </c>
      <c r="J132" s="27">
        <v>0</v>
      </c>
      <c r="K132" s="46">
        <v>0</v>
      </c>
      <c r="L132" s="39">
        <v>0</v>
      </c>
      <c r="M132" s="39">
        <v>0</v>
      </c>
      <c r="N132" s="39">
        <v>0</v>
      </c>
      <c r="O132" s="46">
        <v>0</v>
      </c>
      <c r="P132" s="39">
        <v>0</v>
      </c>
      <c r="Q132" s="39">
        <v>0</v>
      </c>
      <c r="R132" s="39">
        <v>0</v>
      </c>
      <c r="S132" s="39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46">
        <v>0</v>
      </c>
      <c r="AA132" s="39">
        <v>0</v>
      </c>
    </row>
    <row r="133" spans="1:27" x14ac:dyDescent="0.25">
      <c r="A133" s="6" t="s">
        <v>249</v>
      </c>
      <c r="B133" s="11"/>
      <c r="C133" s="584" t="s">
        <v>70</v>
      </c>
      <c r="D133" s="585"/>
      <c r="E133" s="586"/>
      <c r="F133" s="42">
        <v>1</v>
      </c>
      <c r="G133" s="27">
        <v>8</v>
      </c>
      <c r="H133" s="27">
        <v>4</v>
      </c>
      <c r="I133" s="27">
        <v>4</v>
      </c>
      <c r="J133" s="27">
        <v>0</v>
      </c>
      <c r="K133" s="46">
        <v>4</v>
      </c>
      <c r="L133" s="39">
        <v>0</v>
      </c>
      <c r="M133" s="39">
        <v>2</v>
      </c>
      <c r="N133" s="39">
        <v>1</v>
      </c>
      <c r="O133" s="46">
        <v>1</v>
      </c>
      <c r="P133" s="39">
        <v>0</v>
      </c>
      <c r="Q133" s="39">
        <v>0</v>
      </c>
      <c r="R133" s="39">
        <v>1</v>
      </c>
      <c r="S133" s="39">
        <v>0</v>
      </c>
      <c r="T133" s="46">
        <v>4</v>
      </c>
      <c r="U133" s="39">
        <v>0</v>
      </c>
      <c r="V133" s="39">
        <v>4</v>
      </c>
      <c r="W133" s="39">
        <v>0</v>
      </c>
      <c r="X133" s="39">
        <v>0</v>
      </c>
      <c r="Y133" s="39">
        <v>0</v>
      </c>
      <c r="Z133" s="46">
        <v>1</v>
      </c>
      <c r="AA133" s="39">
        <v>0</v>
      </c>
    </row>
    <row r="134" spans="1:27" s="33" customFormat="1" ht="37.5" customHeight="1" x14ac:dyDescent="0.25">
      <c r="A134" s="37" t="s">
        <v>250</v>
      </c>
      <c r="B134" s="38"/>
      <c r="C134" s="560" t="s">
        <v>251</v>
      </c>
      <c r="D134" s="587"/>
      <c r="E134" s="588"/>
      <c r="F134" s="41">
        <v>0</v>
      </c>
      <c r="G134" s="44">
        <v>7</v>
      </c>
      <c r="H134" s="44">
        <v>4</v>
      </c>
      <c r="I134" s="44">
        <v>3</v>
      </c>
      <c r="J134" s="44">
        <v>0</v>
      </c>
      <c r="K134" s="41">
        <v>1</v>
      </c>
      <c r="L134" s="41">
        <v>0</v>
      </c>
      <c r="M134" s="41">
        <v>0</v>
      </c>
      <c r="N134" s="41">
        <v>1</v>
      </c>
      <c r="O134" s="41">
        <v>0</v>
      </c>
      <c r="P134" s="41">
        <v>0</v>
      </c>
      <c r="Q134" s="41">
        <v>0</v>
      </c>
      <c r="R134" s="41">
        <v>0</v>
      </c>
      <c r="S134" s="41">
        <v>0</v>
      </c>
      <c r="T134" s="41">
        <v>1</v>
      </c>
      <c r="U134" s="41">
        <v>0</v>
      </c>
      <c r="V134" s="41">
        <v>1</v>
      </c>
      <c r="W134" s="41">
        <v>1</v>
      </c>
      <c r="X134" s="41">
        <v>0</v>
      </c>
      <c r="Y134" s="41">
        <v>0</v>
      </c>
      <c r="Z134" s="41">
        <v>3</v>
      </c>
      <c r="AA134" s="41">
        <v>0</v>
      </c>
    </row>
    <row r="135" spans="1:27" x14ac:dyDescent="0.25">
      <c r="A135" s="6" t="s">
        <v>252</v>
      </c>
      <c r="B135" s="11"/>
      <c r="C135" s="566" t="s">
        <v>253</v>
      </c>
      <c r="D135" s="582"/>
      <c r="E135" s="583"/>
      <c r="F135" s="42">
        <v>0</v>
      </c>
      <c r="G135" s="27">
        <v>7</v>
      </c>
      <c r="H135" s="27">
        <v>4</v>
      </c>
      <c r="I135" s="27">
        <v>3</v>
      </c>
      <c r="J135" s="27">
        <v>0</v>
      </c>
      <c r="K135" s="46">
        <v>1</v>
      </c>
      <c r="L135" s="39">
        <v>0</v>
      </c>
      <c r="M135" s="39">
        <v>0</v>
      </c>
      <c r="N135" s="39">
        <v>1</v>
      </c>
      <c r="O135" s="46">
        <v>0</v>
      </c>
      <c r="P135" s="39">
        <v>0</v>
      </c>
      <c r="Q135" s="39">
        <v>0</v>
      </c>
      <c r="R135" s="39">
        <v>0</v>
      </c>
      <c r="S135" s="39">
        <v>0</v>
      </c>
      <c r="T135" s="46">
        <v>1</v>
      </c>
      <c r="U135" s="39">
        <v>0</v>
      </c>
      <c r="V135" s="39">
        <v>1</v>
      </c>
      <c r="W135" s="39">
        <v>0</v>
      </c>
      <c r="X135" s="39">
        <v>0</v>
      </c>
      <c r="Y135" s="39">
        <v>0</v>
      </c>
      <c r="Z135" s="46">
        <v>3</v>
      </c>
      <c r="AA135" s="39">
        <v>0</v>
      </c>
    </row>
    <row r="136" spans="1:27" x14ac:dyDescent="0.25">
      <c r="A136" s="6" t="s">
        <v>254</v>
      </c>
      <c r="B136" s="11"/>
      <c r="C136" s="566" t="s">
        <v>255</v>
      </c>
      <c r="D136" s="567"/>
      <c r="E136" s="568"/>
      <c r="F136" s="42">
        <v>0</v>
      </c>
      <c r="G136" s="27">
        <v>0</v>
      </c>
      <c r="H136" s="27">
        <v>0</v>
      </c>
      <c r="I136" s="27">
        <v>0</v>
      </c>
      <c r="J136" s="27">
        <v>0</v>
      </c>
      <c r="K136" s="46">
        <v>0</v>
      </c>
      <c r="L136" s="39">
        <v>0</v>
      </c>
      <c r="M136" s="39">
        <v>0</v>
      </c>
      <c r="N136" s="39">
        <v>0</v>
      </c>
      <c r="O136" s="46">
        <v>0</v>
      </c>
      <c r="P136" s="39">
        <v>0</v>
      </c>
      <c r="Q136" s="39">
        <v>0</v>
      </c>
      <c r="R136" s="39">
        <v>0</v>
      </c>
      <c r="S136" s="39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46">
        <v>0</v>
      </c>
      <c r="AA136" s="39">
        <v>0</v>
      </c>
    </row>
    <row r="137" spans="1:27" x14ac:dyDescent="0.25">
      <c r="A137" s="6" t="s">
        <v>256</v>
      </c>
      <c r="B137" s="11"/>
      <c r="C137" s="589" t="s">
        <v>70</v>
      </c>
      <c r="D137" s="590"/>
      <c r="E137" s="591"/>
      <c r="F137" s="42">
        <v>0</v>
      </c>
      <c r="G137" s="27">
        <v>0</v>
      </c>
      <c r="H137" s="27">
        <v>0</v>
      </c>
      <c r="I137" s="27">
        <v>0</v>
      </c>
      <c r="J137" s="27">
        <v>0</v>
      </c>
      <c r="K137" s="46">
        <v>0</v>
      </c>
      <c r="L137" s="39">
        <v>0</v>
      </c>
      <c r="M137" s="39">
        <v>0</v>
      </c>
      <c r="N137" s="39">
        <v>0</v>
      </c>
      <c r="O137" s="46">
        <v>0</v>
      </c>
      <c r="P137" s="39">
        <v>0</v>
      </c>
      <c r="Q137" s="39">
        <v>0</v>
      </c>
      <c r="R137" s="39">
        <v>0</v>
      </c>
      <c r="S137" s="39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46">
        <v>0</v>
      </c>
      <c r="AA137" s="39">
        <v>0</v>
      </c>
    </row>
    <row r="138" spans="1:27" s="33" customFormat="1" ht="27.75" customHeight="1" x14ac:dyDescent="0.25">
      <c r="A138" s="37" t="s">
        <v>257</v>
      </c>
      <c r="B138" s="38"/>
      <c r="C138" s="560" t="s">
        <v>70</v>
      </c>
      <c r="D138" s="561"/>
      <c r="E138" s="562"/>
      <c r="F138" s="32">
        <v>2</v>
      </c>
      <c r="G138" s="44">
        <v>16</v>
      </c>
      <c r="H138" s="44">
        <v>8</v>
      </c>
      <c r="I138" s="44">
        <v>8</v>
      </c>
      <c r="J138" s="44">
        <v>0</v>
      </c>
      <c r="K138" s="41">
        <v>7</v>
      </c>
      <c r="L138" s="41">
        <v>2</v>
      </c>
      <c r="M138" s="41">
        <v>0</v>
      </c>
      <c r="N138" s="41">
        <v>2</v>
      </c>
      <c r="O138" s="41">
        <v>3</v>
      </c>
      <c r="P138" s="41">
        <v>0</v>
      </c>
      <c r="Q138" s="41">
        <v>0</v>
      </c>
      <c r="R138" s="41">
        <v>3</v>
      </c>
      <c r="S138" s="41">
        <v>0</v>
      </c>
      <c r="T138" s="41">
        <v>7</v>
      </c>
      <c r="U138" s="41">
        <v>0</v>
      </c>
      <c r="V138" s="41">
        <v>6</v>
      </c>
      <c r="W138" s="41">
        <v>0</v>
      </c>
      <c r="X138" s="41">
        <v>0</v>
      </c>
      <c r="Y138" s="41">
        <v>0</v>
      </c>
      <c r="Z138" s="41">
        <v>3</v>
      </c>
      <c r="AA138" s="41">
        <v>0</v>
      </c>
    </row>
    <row r="139" spans="1:27" ht="44.25" customHeight="1" x14ac:dyDescent="0.25">
      <c r="A139" s="7" t="s">
        <v>258</v>
      </c>
      <c r="B139" s="12"/>
      <c r="C139" s="574" t="s">
        <v>12</v>
      </c>
      <c r="D139" s="575"/>
      <c r="E139" s="576"/>
      <c r="F139" s="23">
        <f t="shared" ref="F139:R139" si="0">SUM(F20+F40+F52+F60+F74+F81+F88+F91+F114+F118+F125+F134+F138)</f>
        <v>507</v>
      </c>
      <c r="G139" s="23">
        <f>SUM(G20+G40+G52+G60+G74+G81+G88+G91+G114+G118+G125+G134+G138)</f>
        <v>2810</v>
      </c>
      <c r="H139" s="23">
        <f>SUM(H20+H40+H52+H60+H74+H81+H88+H91+H114+H118+H125+H134+H138)</f>
        <v>2571</v>
      </c>
      <c r="I139" s="23">
        <f t="shared" si="0"/>
        <v>238</v>
      </c>
      <c r="J139" s="23">
        <f t="shared" si="0"/>
        <v>1</v>
      </c>
      <c r="K139" s="47">
        <f t="shared" si="0"/>
        <v>2629</v>
      </c>
      <c r="L139" s="23">
        <f t="shared" si="0"/>
        <v>1007</v>
      </c>
      <c r="M139" s="23">
        <f t="shared" si="0"/>
        <v>734</v>
      </c>
      <c r="N139" s="23">
        <f t="shared" si="0"/>
        <v>426</v>
      </c>
      <c r="O139" s="47">
        <f t="shared" si="0"/>
        <v>462</v>
      </c>
      <c r="P139" s="23">
        <f t="shared" si="0"/>
        <v>0</v>
      </c>
      <c r="Q139" s="23">
        <f t="shared" si="0"/>
        <v>0</v>
      </c>
      <c r="R139" s="23">
        <f t="shared" si="0"/>
        <v>462</v>
      </c>
      <c r="S139" s="23">
        <f>SUM(S20+S40+S52+S60+S74+S81++S88+S91+S114+S118+S134+S138)</f>
        <v>4</v>
      </c>
      <c r="T139" s="47">
        <f t="shared" ref="T139:AA139" si="1">SUM(T20+T40+T52+T60+T74+T81+T88+T91+T114+T118+T125+T134+T138)</f>
        <v>2633</v>
      </c>
      <c r="U139" s="23">
        <f t="shared" si="1"/>
        <v>19</v>
      </c>
      <c r="V139" s="23">
        <f t="shared" si="1"/>
        <v>2544</v>
      </c>
      <c r="W139" s="23">
        <f t="shared" si="1"/>
        <v>93</v>
      </c>
      <c r="X139" s="23">
        <f t="shared" si="1"/>
        <v>0</v>
      </c>
      <c r="Y139" s="23">
        <f t="shared" si="1"/>
        <v>2</v>
      </c>
      <c r="Z139" s="47">
        <f t="shared" si="1"/>
        <v>426</v>
      </c>
      <c r="AA139" s="23">
        <f t="shared" si="1"/>
        <v>133</v>
      </c>
    </row>
    <row r="140" spans="1:27" x14ac:dyDescent="0.25">
      <c r="B140" s="497"/>
      <c r="S140" s="50"/>
      <c r="T140" s="51"/>
      <c r="U140" s="50"/>
      <c r="V140" s="50"/>
      <c r="W140" s="50"/>
      <c r="X140" s="50"/>
      <c r="Y140" s="50"/>
      <c r="Z140" s="50"/>
    </row>
    <row r="141" spans="1:27" x14ac:dyDescent="0.25">
      <c r="B141" s="497"/>
      <c r="J141" s="50"/>
      <c r="K141" s="51"/>
      <c r="L141" s="50"/>
      <c r="M141" s="50"/>
      <c r="N141" s="50"/>
      <c r="O141" s="51"/>
      <c r="P141" s="50"/>
      <c r="S141" s="50"/>
      <c r="T141" s="51"/>
      <c r="U141" s="50"/>
      <c r="V141" s="50"/>
      <c r="W141" s="50"/>
      <c r="X141" s="50"/>
      <c r="Y141" s="50"/>
      <c r="Z141" s="50"/>
    </row>
    <row r="142" spans="1:27" x14ac:dyDescent="0.25">
      <c r="B142" s="497"/>
      <c r="J142" s="50"/>
      <c r="K142" s="51"/>
      <c r="L142" s="50"/>
      <c r="M142" s="50"/>
      <c r="N142" s="50"/>
      <c r="O142" s="51"/>
      <c r="P142" s="50"/>
      <c r="S142" s="50"/>
      <c r="T142" s="51"/>
      <c r="U142" s="50"/>
      <c r="V142" s="50"/>
      <c r="W142" s="50"/>
      <c r="X142" s="50"/>
      <c r="Y142" s="50"/>
      <c r="Z142" s="50"/>
    </row>
    <row r="143" spans="1:27" x14ac:dyDescent="0.25">
      <c r="B143" s="497"/>
      <c r="J143" s="50"/>
      <c r="K143" s="51"/>
      <c r="L143" s="50"/>
      <c r="M143" s="50"/>
      <c r="N143" s="50"/>
      <c r="O143" s="51"/>
      <c r="P143" s="50"/>
      <c r="S143" s="50"/>
      <c r="T143" s="51"/>
      <c r="U143" s="50"/>
      <c r="V143" s="50"/>
      <c r="W143" s="50"/>
      <c r="X143" s="50"/>
      <c r="Y143" s="50"/>
      <c r="Z143" s="50"/>
    </row>
    <row r="144" spans="1:27" x14ac:dyDescent="0.25">
      <c r="B144" s="497"/>
      <c r="J144" s="50"/>
      <c r="K144" s="51"/>
      <c r="L144" s="50"/>
      <c r="M144" s="50"/>
      <c r="N144" s="50"/>
      <c r="O144" s="51"/>
      <c r="P144" s="50"/>
      <c r="S144" s="50"/>
      <c r="T144" s="51"/>
      <c r="U144" s="50"/>
      <c r="V144" s="50"/>
      <c r="W144" s="50"/>
      <c r="X144" s="50"/>
      <c r="Y144" s="50"/>
      <c r="Z144" s="50"/>
    </row>
    <row r="145" spans="2:26" x14ac:dyDescent="0.25">
      <c r="B145" s="497"/>
      <c r="J145" s="50"/>
      <c r="K145" s="51"/>
      <c r="L145" s="50"/>
      <c r="M145" s="50"/>
      <c r="N145" s="50"/>
      <c r="O145" s="51"/>
      <c r="P145" s="50"/>
      <c r="S145" s="50"/>
      <c r="T145" s="51"/>
      <c r="U145" s="50"/>
      <c r="V145" s="50"/>
      <c r="W145" s="50"/>
      <c r="X145" s="50"/>
      <c r="Y145" s="50"/>
      <c r="Z145" s="50"/>
    </row>
    <row r="146" spans="2:26" x14ac:dyDescent="0.25">
      <c r="B146" s="497"/>
      <c r="J146" s="50"/>
      <c r="K146" s="51"/>
      <c r="L146" s="50"/>
      <c r="M146" s="50"/>
      <c r="N146" s="50"/>
      <c r="O146" s="51"/>
      <c r="P146" s="50"/>
      <c r="S146" s="50"/>
      <c r="T146" s="51"/>
      <c r="U146" s="50"/>
      <c r="V146" s="50"/>
      <c r="W146" s="50"/>
      <c r="X146" s="50"/>
      <c r="Y146" s="50"/>
      <c r="Z146" s="50"/>
    </row>
    <row r="147" spans="2:26" x14ac:dyDescent="0.25">
      <c r="B147" s="497"/>
      <c r="J147" s="50"/>
      <c r="K147" s="51"/>
      <c r="L147" s="50"/>
      <c r="M147" s="50"/>
      <c r="N147" s="50"/>
      <c r="O147" s="51"/>
      <c r="P147" s="50"/>
      <c r="S147" s="50"/>
      <c r="T147" s="51"/>
      <c r="U147" s="50"/>
      <c r="V147" s="50"/>
      <c r="W147" s="50"/>
      <c r="X147" s="50"/>
      <c r="Y147" s="50"/>
      <c r="Z147" s="50"/>
    </row>
    <row r="148" spans="2:26" x14ac:dyDescent="0.25">
      <c r="B148" s="497"/>
      <c r="J148" s="50"/>
      <c r="K148" s="51"/>
      <c r="L148" s="50"/>
      <c r="M148" s="50"/>
      <c r="N148" s="50"/>
      <c r="O148" s="51"/>
      <c r="P148" s="50"/>
      <c r="S148" s="50"/>
      <c r="T148" s="51"/>
      <c r="U148" s="50"/>
      <c r="V148" s="50"/>
      <c r="W148" s="50"/>
      <c r="X148" s="50"/>
      <c r="Y148" s="50"/>
      <c r="Z148" s="50"/>
    </row>
    <row r="149" spans="2:26" x14ac:dyDescent="0.25">
      <c r="B149" s="497"/>
      <c r="J149" s="50"/>
      <c r="K149" s="51"/>
      <c r="L149" s="50"/>
      <c r="M149" s="50"/>
      <c r="N149" s="50"/>
      <c r="O149" s="51"/>
      <c r="P149" s="50"/>
      <c r="S149" s="50"/>
      <c r="T149" s="51"/>
      <c r="U149" s="50"/>
      <c r="V149" s="50"/>
      <c r="W149" s="50"/>
      <c r="X149" s="50"/>
      <c r="Y149" s="50"/>
      <c r="Z149" s="50"/>
    </row>
    <row r="150" spans="2:26" x14ac:dyDescent="0.25">
      <c r="B150" s="497"/>
      <c r="J150" s="50"/>
      <c r="K150" s="51"/>
      <c r="L150" s="50"/>
      <c r="M150" s="50"/>
      <c r="N150" s="50"/>
      <c r="O150" s="51"/>
      <c r="P150" s="50"/>
      <c r="S150" s="50"/>
      <c r="T150" s="51"/>
      <c r="U150" s="50"/>
      <c r="V150" s="50"/>
      <c r="W150" s="50"/>
      <c r="X150" s="50"/>
      <c r="Y150" s="50"/>
      <c r="Z150" s="50"/>
    </row>
    <row r="151" spans="2:26" x14ac:dyDescent="0.25">
      <c r="B151" s="497"/>
      <c r="J151" s="50"/>
      <c r="K151" s="51"/>
      <c r="L151" s="50"/>
      <c r="M151" s="50"/>
      <c r="N151" s="50"/>
      <c r="O151" s="51"/>
      <c r="P151" s="50"/>
      <c r="S151" s="50"/>
      <c r="T151" s="51"/>
      <c r="U151" s="50"/>
      <c r="V151" s="50"/>
      <c r="W151" s="50"/>
      <c r="X151" s="50"/>
      <c r="Y151" s="50"/>
      <c r="Z151" s="50"/>
    </row>
    <row r="152" spans="2:26" x14ac:dyDescent="0.25">
      <c r="B152" s="497"/>
      <c r="J152" s="50"/>
      <c r="K152" s="51"/>
      <c r="L152" s="50"/>
      <c r="M152" s="50"/>
      <c r="N152" s="50"/>
      <c r="O152" s="51"/>
      <c r="P152" s="50"/>
      <c r="S152" s="50"/>
      <c r="T152" s="51"/>
      <c r="U152" s="50"/>
      <c r="V152" s="50"/>
      <c r="W152" s="50"/>
      <c r="X152" s="50"/>
      <c r="Y152" s="50"/>
      <c r="Z152" s="50"/>
    </row>
    <row r="153" spans="2:26" x14ac:dyDescent="0.25">
      <c r="B153" s="497"/>
      <c r="J153" s="50"/>
      <c r="K153" s="51"/>
      <c r="L153" s="50"/>
      <c r="M153" s="50"/>
      <c r="N153" s="50"/>
      <c r="O153" s="51"/>
      <c r="P153" s="50"/>
      <c r="S153" s="50"/>
      <c r="T153" s="51"/>
      <c r="U153" s="50"/>
      <c r="V153" s="50"/>
      <c r="W153" s="50"/>
      <c r="X153" s="50"/>
      <c r="Y153" s="50"/>
      <c r="Z153" s="50"/>
    </row>
    <row r="154" spans="2:26" x14ac:dyDescent="0.25">
      <c r="B154" s="497"/>
      <c r="J154" s="50"/>
      <c r="K154" s="51"/>
      <c r="L154" s="50"/>
      <c r="M154" s="50"/>
      <c r="N154" s="50"/>
      <c r="O154" s="51"/>
      <c r="P154" s="50"/>
      <c r="S154" s="50"/>
      <c r="T154" s="51"/>
      <c r="U154" s="50"/>
      <c r="V154" s="50"/>
      <c r="W154" s="50"/>
      <c r="X154" s="50"/>
      <c r="Y154" s="50"/>
      <c r="Z154" s="50"/>
    </row>
    <row r="155" spans="2:26" x14ac:dyDescent="0.25">
      <c r="B155" s="497"/>
      <c r="J155" s="50"/>
      <c r="K155" s="51"/>
      <c r="L155" s="50"/>
      <c r="M155" s="50"/>
      <c r="N155" s="50"/>
      <c r="O155" s="51"/>
      <c r="P155" s="50"/>
      <c r="S155" s="50"/>
      <c r="T155" s="51"/>
      <c r="U155" s="50"/>
      <c r="V155" s="50"/>
      <c r="W155" s="50"/>
      <c r="X155" s="50"/>
      <c r="Y155" s="50"/>
      <c r="Z155" s="50"/>
    </row>
    <row r="156" spans="2:26" x14ac:dyDescent="0.25">
      <c r="B156" s="497"/>
      <c r="J156" s="50"/>
      <c r="K156" s="51"/>
      <c r="L156" s="50"/>
      <c r="M156" s="50"/>
      <c r="N156" s="50"/>
      <c r="O156" s="51"/>
      <c r="P156" s="50"/>
      <c r="S156" s="50"/>
      <c r="T156" s="51"/>
      <c r="U156" s="50"/>
      <c r="V156" s="50"/>
      <c r="W156" s="50"/>
      <c r="X156" s="50"/>
      <c r="Y156" s="50"/>
      <c r="Z156" s="50"/>
    </row>
    <row r="157" spans="2:26" x14ac:dyDescent="0.25">
      <c r="B157" s="497"/>
      <c r="J157" s="50"/>
      <c r="K157" s="51"/>
      <c r="L157" s="50"/>
      <c r="M157" s="50"/>
      <c r="N157" s="50"/>
      <c r="O157" s="51"/>
      <c r="P157" s="50"/>
      <c r="S157" s="50"/>
      <c r="T157" s="51"/>
      <c r="U157" s="50"/>
      <c r="V157" s="50"/>
      <c r="W157" s="50"/>
      <c r="X157" s="50"/>
      <c r="Y157" s="50"/>
      <c r="Z157" s="50"/>
    </row>
    <row r="158" spans="2:26" x14ac:dyDescent="0.25">
      <c r="B158" s="497"/>
      <c r="J158" s="50"/>
      <c r="K158" s="51"/>
      <c r="L158" s="50"/>
      <c r="M158" s="50"/>
      <c r="N158" s="50"/>
      <c r="O158" s="51"/>
      <c r="P158" s="50"/>
      <c r="S158" s="50"/>
      <c r="T158" s="51"/>
      <c r="U158" s="50"/>
      <c r="V158" s="50"/>
      <c r="W158" s="50"/>
      <c r="X158" s="50"/>
      <c r="Y158" s="50"/>
      <c r="Z158" s="50"/>
    </row>
    <row r="159" spans="2:26" x14ac:dyDescent="0.25">
      <c r="B159" s="497"/>
      <c r="J159" s="50"/>
      <c r="K159" s="51"/>
      <c r="L159" s="50"/>
      <c r="M159" s="50"/>
      <c r="N159" s="50"/>
      <c r="O159" s="51"/>
      <c r="P159" s="50"/>
      <c r="S159" s="50"/>
      <c r="T159" s="51"/>
      <c r="U159" s="50"/>
      <c r="V159" s="50"/>
      <c r="W159" s="50"/>
      <c r="X159" s="50"/>
      <c r="Y159" s="50"/>
      <c r="Z159" s="50"/>
    </row>
    <row r="160" spans="2:26" x14ac:dyDescent="0.25">
      <c r="B160" s="497"/>
      <c r="J160" s="50"/>
      <c r="K160" s="51"/>
      <c r="L160" s="50"/>
      <c r="M160" s="50"/>
      <c r="N160" s="50"/>
      <c r="O160" s="51"/>
      <c r="P160" s="50"/>
      <c r="S160" s="50"/>
      <c r="T160" s="51"/>
      <c r="U160" s="50"/>
      <c r="V160" s="50"/>
      <c r="W160" s="50"/>
      <c r="X160" s="50"/>
      <c r="Y160" s="50"/>
      <c r="Z160" s="50"/>
    </row>
    <row r="161" spans="2:26" x14ac:dyDescent="0.25">
      <c r="B161" s="497"/>
      <c r="J161" s="50"/>
      <c r="K161" s="51"/>
      <c r="L161" s="50"/>
      <c r="M161" s="50"/>
      <c r="N161" s="50"/>
      <c r="O161" s="51"/>
      <c r="P161" s="50"/>
      <c r="S161" s="50"/>
      <c r="T161" s="51"/>
      <c r="U161" s="50"/>
      <c r="V161" s="50"/>
      <c r="W161" s="50"/>
      <c r="X161" s="50"/>
      <c r="Y161" s="50"/>
      <c r="Z161" s="50"/>
    </row>
    <row r="162" spans="2:26" x14ac:dyDescent="0.25">
      <c r="B162" s="497"/>
      <c r="J162" s="50"/>
      <c r="K162" s="51"/>
      <c r="L162" s="50"/>
      <c r="M162" s="50"/>
      <c r="N162" s="50"/>
      <c r="O162" s="51"/>
      <c r="P162" s="50"/>
      <c r="S162" s="50"/>
      <c r="T162" s="51"/>
      <c r="U162" s="50"/>
      <c r="V162" s="50"/>
      <c r="W162" s="50"/>
      <c r="X162" s="50"/>
      <c r="Y162" s="50"/>
      <c r="Z162" s="50"/>
    </row>
    <row r="163" spans="2:26" x14ac:dyDescent="0.25">
      <c r="B163" s="497"/>
      <c r="J163" s="50"/>
      <c r="K163" s="51"/>
      <c r="L163" s="50"/>
      <c r="M163" s="50"/>
      <c r="N163" s="50"/>
      <c r="O163" s="51"/>
      <c r="P163" s="50"/>
      <c r="S163" s="50"/>
      <c r="T163" s="51"/>
      <c r="U163" s="50"/>
      <c r="V163" s="50"/>
      <c r="W163" s="50"/>
      <c r="X163" s="50"/>
      <c r="Y163" s="50"/>
      <c r="Z163" s="50"/>
    </row>
    <row r="164" spans="2:26" x14ac:dyDescent="0.25">
      <c r="B164" s="497"/>
      <c r="J164" s="50"/>
      <c r="K164" s="51"/>
      <c r="L164" s="50"/>
      <c r="M164" s="50"/>
      <c r="N164" s="50"/>
      <c r="O164" s="51"/>
      <c r="P164" s="50"/>
      <c r="S164" s="50"/>
      <c r="T164" s="51"/>
      <c r="U164" s="50"/>
      <c r="V164" s="50"/>
      <c r="W164" s="50"/>
      <c r="X164" s="50"/>
      <c r="Y164" s="50"/>
      <c r="Z164" s="50"/>
    </row>
    <row r="165" spans="2:26" x14ac:dyDescent="0.25">
      <c r="B165" s="497"/>
      <c r="J165" s="50"/>
      <c r="K165" s="51"/>
      <c r="L165" s="50"/>
      <c r="M165" s="50"/>
      <c r="N165" s="50"/>
      <c r="O165" s="51"/>
      <c r="P165" s="50"/>
      <c r="S165" s="50"/>
      <c r="T165" s="51"/>
      <c r="U165" s="50"/>
      <c r="V165" s="50"/>
      <c r="W165" s="50"/>
      <c r="X165" s="50"/>
      <c r="Y165" s="50"/>
      <c r="Z165" s="50"/>
    </row>
    <row r="166" spans="2:26" x14ac:dyDescent="0.25">
      <c r="B166" s="497"/>
      <c r="J166" s="50"/>
      <c r="K166" s="51"/>
      <c r="L166" s="50"/>
      <c r="M166" s="50"/>
      <c r="N166" s="50"/>
      <c r="O166" s="51"/>
      <c r="P166" s="50"/>
      <c r="S166" s="50"/>
      <c r="T166" s="51"/>
      <c r="U166" s="50"/>
      <c r="V166" s="50"/>
      <c r="W166" s="50"/>
      <c r="X166" s="50"/>
      <c r="Y166" s="50"/>
      <c r="Z166" s="50"/>
    </row>
    <row r="167" spans="2:26" x14ac:dyDescent="0.25">
      <c r="B167" s="497"/>
      <c r="J167" s="50"/>
      <c r="K167" s="51"/>
      <c r="L167" s="50"/>
      <c r="M167" s="50"/>
      <c r="N167" s="50"/>
      <c r="O167" s="51"/>
      <c r="P167" s="50"/>
      <c r="S167" s="50"/>
      <c r="T167" s="51"/>
      <c r="U167" s="50"/>
      <c r="V167" s="50"/>
      <c r="W167" s="50"/>
      <c r="X167" s="50"/>
      <c r="Y167" s="50"/>
      <c r="Z167" s="50"/>
    </row>
    <row r="168" spans="2:26" ht="6.75" customHeight="1" x14ac:dyDescent="0.25">
      <c r="B168" s="497"/>
      <c r="J168" s="50"/>
      <c r="K168" s="51"/>
      <c r="L168" s="50"/>
      <c r="M168" s="50"/>
      <c r="N168" s="50"/>
      <c r="O168" s="51"/>
      <c r="P168" s="50"/>
      <c r="S168" s="50"/>
      <c r="T168" s="51"/>
      <c r="U168" s="50"/>
      <c r="V168" s="50"/>
      <c r="W168" s="50"/>
      <c r="X168" s="50"/>
      <c r="Y168" s="50"/>
      <c r="Z168" s="50"/>
    </row>
    <row r="169" spans="2:26" x14ac:dyDescent="0.25">
      <c r="B169" s="497"/>
      <c r="J169" s="50"/>
      <c r="K169" s="51"/>
      <c r="L169" s="50"/>
      <c r="M169" s="50"/>
      <c r="N169" s="50"/>
      <c r="O169" s="51"/>
      <c r="P169" s="50"/>
    </row>
    <row r="170" spans="2:26" x14ac:dyDescent="0.25">
      <c r="B170" s="497"/>
      <c r="J170" s="50"/>
      <c r="K170" s="51"/>
      <c r="L170" s="50"/>
      <c r="M170" s="50"/>
      <c r="N170" s="50"/>
      <c r="O170" s="51"/>
      <c r="P170" s="50"/>
    </row>
  </sheetData>
  <mergeCells count="152">
    <mergeCell ref="C138:E138"/>
    <mergeCell ref="C139:E139"/>
    <mergeCell ref="C129:E129"/>
    <mergeCell ref="C130:E130"/>
    <mergeCell ref="C135:E135"/>
    <mergeCell ref="C136:E136"/>
    <mergeCell ref="C106:E106"/>
    <mergeCell ref="C107:E107"/>
    <mergeCell ref="C108:E108"/>
    <mergeCell ref="C109:E109"/>
    <mergeCell ref="C131:E131"/>
    <mergeCell ref="C132:E132"/>
    <mergeCell ref="C133:E133"/>
    <mergeCell ref="C134:E134"/>
    <mergeCell ref="C137:E137"/>
    <mergeCell ref="C127:E127"/>
    <mergeCell ref="C128:E128"/>
    <mergeCell ref="C125:E125"/>
    <mergeCell ref="C126:E126"/>
    <mergeCell ref="C115:E115"/>
    <mergeCell ref="C116:E116"/>
    <mergeCell ref="C117:E117"/>
    <mergeCell ref="C118:E118"/>
    <mergeCell ref="C111:E111"/>
    <mergeCell ref="C112:E112"/>
    <mergeCell ref="C113:E113"/>
    <mergeCell ref="C114:E114"/>
    <mergeCell ref="C119:E119"/>
    <mergeCell ref="C120:E120"/>
    <mergeCell ref="C121:E121"/>
    <mergeCell ref="C122:E122"/>
    <mergeCell ref="C123:E123"/>
    <mergeCell ref="C124:E124"/>
    <mergeCell ref="C104:E104"/>
    <mergeCell ref="C105:E105"/>
    <mergeCell ref="C98:E98"/>
    <mergeCell ref="C99:E99"/>
    <mergeCell ref="C100:E100"/>
    <mergeCell ref="C101:E101"/>
    <mergeCell ref="C82:E82"/>
    <mergeCell ref="C83:E83"/>
    <mergeCell ref="C84:E84"/>
    <mergeCell ref="C85:E85"/>
    <mergeCell ref="C102:E102"/>
    <mergeCell ref="C103:E103"/>
    <mergeCell ref="C94:E94"/>
    <mergeCell ref="C95:E95"/>
    <mergeCell ref="C96:E96"/>
    <mergeCell ref="C97:E97"/>
    <mergeCell ref="C90:E90"/>
    <mergeCell ref="C91:E91"/>
    <mergeCell ref="C92:E92"/>
    <mergeCell ref="C93:E93"/>
    <mergeCell ref="C86:E86"/>
    <mergeCell ref="C87:E87"/>
    <mergeCell ref="C88:E88"/>
    <mergeCell ref="C89:E89"/>
    <mergeCell ref="C79:E79"/>
    <mergeCell ref="C80:E80"/>
    <mergeCell ref="C81:E81"/>
    <mergeCell ref="C74:E74"/>
    <mergeCell ref="C75:E75"/>
    <mergeCell ref="C76:E76"/>
    <mergeCell ref="C77:E77"/>
    <mergeCell ref="C69:E69"/>
    <mergeCell ref="C62:E62"/>
    <mergeCell ref="C63:E63"/>
    <mergeCell ref="C64:E64"/>
    <mergeCell ref="C65:E65"/>
    <mergeCell ref="C78:E78"/>
    <mergeCell ref="C70:E70"/>
    <mergeCell ref="C71:E71"/>
    <mergeCell ref="C72:E72"/>
    <mergeCell ref="C73:E73"/>
    <mergeCell ref="C49:E49"/>
    <mergeCell ref="C66:E66"/>
    <mergeCell ref="C67:E67"/>
    <mergeCell ref="C68:E68"/>
    <mergeCell ref="C58:E58"/>
    <mergeCell ref="C59:E59"/>
    <mergeCell ref="C60:E60"/>
    <mergeCell ref="C61:E61"/>
    <mergeCell ref="C33:E33"/>
    <mergeCell ref="C35:E35"/>
    <mergeCell ref="C54:E54"/>
    <mergeCell ref="C55:E55"/>
    <mergeCell ref="C50:E50"/>
    <mergeCell ref="C51:E51"/>
    <mergeCell ref="C52:E52"/>
    <mergeCell ref="C53:E53"/>
    <mergeCell ref="C46:E46"/>
    <mergeCell ref="C47:E47"/>
    <mergeCell ref="C56:E56"/>
    <mergeCell ref="C57:E57"/>
    <mergeCell ref="C48:E48"/>
    <mergeCell ref="C28:E28"/>
    <mergeCell ref="C29:E29"/>
    <mergeCell ref="C42:E42"/>
    <mergeCell ref="C43:E43"/>
    <mergeCell ref="C36:E36"/>
    <mergeCell ref="C37:E37"/>
    <mergeCell ref="C40:E40"/>
    <mergeCell ref="C41:E41"/>
    <mergeCell ref="C31:E31"/>
    <mergeCell ref="C32:E32"/>
    <mergeCell ref="C22:E22"/>
    <mergeCell ref="C23:E23"/>
    <mergeCell ref="C25:E25"/>
    <mergeCell ref="C24:E24"/>
    <mergeCell ref="C26:E26"/>
    <mergeCell ref="C27:E27"/>
    <mergeCell ref="M8:M18"/>
    <mergeCell ref="N8:N18"/>
    <mergeCell ref="O8:R10"/>
    <mergeCell ref="W5:Y7"/>
    <mergeCell ref="Z5:Z18"/>
    <mergeCell ref="S8:S18"/>
    <mergeCell ref="T8:T18"/>
    <mergeCell ref="W8:W18"/>
    <mergeCell ref="Y8:Y18"/>
    <mergeCell ref="O11:O18"/>
    <mergeCell ref="P11:P18"/>
    <mergeCell ref="Q11:Q18"/>
    <mergeCell ref="R11:R18"/>
    <mergeCell ref="X8:X18"/>
    <mergeCell ref="K5:T7"/>
    <mergeCell ref="U5:U18"/>
    <mergeCell ref="V5:V18"/>
    <mergeCell ref="B119:B124"/>
    <mergeCell ref="C34:E34"/>
    <mergeCell ref="C38:E38"/>
    <mergeCell ref="C39:E39"/>
    <mergeCell ref="C110:E110"/>
    <mergeCell ref="A1:AA1"/>
    <mergeCell ref="A2:AA2"/>
    <mergeCell ref="A3:AA4"/>
    <mergeCell ref="A5:E18"/>
    <mergeCell ref="F5:F18"/>
    <mergeCell ref="AA5:AA18"/>
    <mergeCell ref="G8:G18"/>
    <mergeCell ref="H8:H18"/>
    <mergeCell ref="I8:I18"/>
    <mergeCell ref="J8:J18"/>
    <mergeCell ref="K8:K18"/>
    <mergeCell ref="L8:L18"/>
    <mergeCell ref="C44:E44"/>
    <mergeCell ref="C45:E45"/>
    <mergeCell ref="G5:J7"/>
    <mergeCell ref="C30:E30"/>
    <mergeCell ref="A19:E19"/>
    <mergeCell ref="C20:E20"/>
    <mergeCell ref="C21:E2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A140"/>
  <sheetViews>
    <sheetView topLeftCell="H115" zoomScale="93" zoomScaleNormal="93" workbookViewId="0">
      <selection activeCell="Z139" sqref="Z139"/>
    </sheetView>
  </sheetViews>
  <sheetFormatPr defaultRowHeight="15" x14ac:dyDescent="0.25"/>
  <cols>
    <col min="11" max="11" width="9.140625" style="70"/>
    <col min="15" max="15" width="9.140625" style="70"/>
    <col min="20" max="20" width="9.140625" style="70"/>
    <col min="26" max="26" width="9.140625" style="70"/>
  </cols>
  <sheetData>
    <row r="1" spans="1:27" ht="18" x14ac:dyDescent="0.25">
      <c r="A1" s="592" t="s">
        <v>0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</row>
    <row r="2" spans="1:27" ht="15.75" x14ac:dyDescent="0.25">
      <c r="A2" s="593" t="s">
        <v>1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</row>
    <row r="3" spans="1:27" x14ac:dyDescent="0.25">
      <c r="A3" s="594" t="s">
        <v>263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  <c r="Z3" s="594"/>
      <c r="AA3" s="594"/>
    </row>
    <row r="4" spans="1:27" x14ac:dyDescent="0.25">
      <c r="A4" s="595"/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595"/>
      <c r="U4" s="595"/>
      <c r="V4" s="595"/>
      <c r="W4" s="595"/>
      <c r="X4" s="595"/>
      <c r="Y4" s="595"/>
      <c r="Z4" s="595"/>
      <c r="AA4" s="595"/>
    </row>
    <row r="5" spans="1:27" x14ac:dyDescent="0.25">
      <c r="A5" s="596" t="s">
        <v>3</v>
      </c>
      <c r="B5" s="596"/>
      <c r="C5" s="596"/>
      <c r="D5" s="596"/>
      <c r="E5" s="596"/>
      <c r="F5" s="597" t="s">
        <v>4</v>
      </c>
      <c r="G5" s="600" t="s">
        <v>5</v>
      </c>
      <c r="H5" s="601"/>
      <c r="I5" s="601"/>
      <c r="J5" s="601"/>
      <c r="K5" s="600" t="s">
        <v>6</v>
      </c>
      <c r="L5" s="601"/>
      <c r="M5" s="601"/>
      <c r="N5" s="601"/>
      <c r="O5" s="601"/>
      <c r="P5" s="601"/>
      <c r="Q5" s="601"/>
      <c r="R5" s="601"/>
      <c r="S5" s="601"/>
      <c r="T5" s="601"/>
      <c r="U5" s="606" t="s">
        <v>7</v>
      </c>
      <c r="V5" s="609" t="s">
        <v>8</v>
      </c>
      <c r="W5" s="599" t="s">
        <v>9</v>
      </c>
      <c r="X5" s="599"/>
      <c r="Y5" s="599"/>
      <c r="Z5" s="675" t="s">
        <v>10</v>
      </c>
      <c r="AA5" s="598" t="s">
        <v>11</v>
      </c>
    </row>
    <row r="6" spans="1:27" x14ac:dyDescent="0.25">
      <c r="A6" s="596"/>
      <c r="B6" s="596"/>
      <c r="C6" s="596"/>
      <c r="D6" s="596"/>
      <c r="E6" s="596"/>
      <c r="F6" s="598"/>
      <c r="G6" s="602"/>
      <c r="H6" s="603"/>
      <c r="I6" s="603"/>
      <c r="J6" s="603"/>
      <c r="K6" s="602"/>
      <c r="L6" s="603"/>
      <c r="M6" s="603"/>
      <c r="N6" s="603"/>
      <c r="O6" s="603"/>
      <c r="P6" s="603"/>
      <c r="Q6" s="603"/>
      <c r="R6" s="603"/>
      <c r="S6" s="603"/>
      <c r="T6" s="603"/>
      <c r="U6" s="607"/>
      <c r="V6" s="610"/>
      <c r="W6" s="599"/>
      <c r="X6" s="599"/>
      <c r="Y6" s="599"/>
      <c r="Z6" s="675"/>
      <c r="AA6" s="598"/>
    </row>
    <row r="7" spans="1:27" x14ac:dyDescent="0.25">
      <c r="A7" s="596"/>
      <c r="B7" s="596"/>
      <c r="C7" s="596"/>
      <c r="D7" s="596"/>
      <c r="E7" s="596"/>
      <c r="F7" s="598"/>
      <c r="G7" s="604"/>
      <c r="H7" s="605"/>
      <c r="I7" s="605"/>
      <c r="J7" s="605"/>
      <c r="K7" s="604"/>
      <c r="L7" s="605"/>
      <c r="M7" s="605"/>
      <c r="N7" s="605"/>
      <c r="O7" s="605"/>
      <c r="P7" s="605"/>
      <c r="Q7" s="605"/>
      <c r="R7" s="605"/>
      <c r="S7" s="605"/>
      <c r="T7" s="605"/>
      <c r="U7" s="607"/>
      <c r="V7" s="610"/>
      <c r="W7" s="599"/>
      <c r="X7" s="599"/>
      <c r="Y7" s="599"/>
      <c r="Z7" s="675"/>
      <c r="AA7" s="598"/>
    </row>
    <row r="8" spans="1:27" x14ac:dyDescent="0.25">
      <c r="A8" s="596"/>
      <c r="B8" s="596"/>
      <c r="C8" s="596"/>
      <c r="D8" s="596"/>
      <c r="E8" s="596"/>
      <c r="F8" s="598"/>
      <c r="G8" s="606" t="s">
        <v>12</v>
      </c>
      <c r="H8" s="606" t="s">
        <v>13</v>
      </c>
      <c r="I8" s="606" t="s">
        <v>14</v>
      </c>
      <c r="J8" s="606" t="s">
        <v>15</v>
      </c>
      <c r="K8" s="672" t="s">
        <v>16</v>
      </c>
      <c r="L8" s="606" t="s">
        <v>17</v>
      </c>
      <c r="M8" s="606" t="s">
        <v>18</v>
      </c>
      <c r="N8" s="606" t="s">
        <v>19</v>
      </c>
      <c r="O8" s="599" t="s">
        <v>20</v>
      </c>
      <c r="P8" s="599"/>
      <c r="Q8" s="599"/>
      <c r="R8" s="599"/>
      <c r="S8" s="606" t="s">
        <v>21</v>
      </c>
      <c r="T8" s="679" t="s">
        <v>22</v>
      </c>
      <c r="U8" s="607"/>
      <c r="V8" s="610"/>
      <c r="W8" s="607" t="s">
        <v>23</v>
      </c>
      <c r="X8" s="607" t="s">
        <v>24</v>
      </c>
      <c r="Y8" s="607" t="s">
        <v>25</v>
      </c>
      <c r="Z8" s="675"/>
      <c r="AA8" s="598"/>
    </row>
    <row r="9" spans="1:27" x14ac:dyDescent="0.25">
      <c r="A9" s="596"/>
      <c r="B9" s="596"/>
      <c r="C9" s="596"/>
      <c r="D9" s="596"/>
      <c r="E9" s="596"/>
      <c r="F9" s="598"/>
      <c r="G9" s="607"/>
      <c r="H9" s="607"/>
      <c r="I9" s="607"/>
      <c r="J9" s="607"/>
      <c r="K9" s="673"/>
      <c r="L9" s="607"/>
      <c r="M9" s="607"/>
      <c r="N9" s="607"/>
      <c r="O9" s="599"/>
      <c r="P9" s="599"/>
      <c r="Q9" s="599"/>
      <c r="R9" s="599"/>
      <c r="S9" s="607"/>
      <c r="T9" s="680"/>
      <c r="U9" s="607"/>
      <c r="V9" s="610"/>
      <c r="W9" s="607"/>
      <c r="X9" s="607"/>
      <c r="Y9" s="607"/>
      <c r="Z9" s="675"/>
      <c r="AA9" s="598"/>
    </row>
    <row r="10" spans="1:27" x14ac:dyDescent="0.25">
      <c r="A10" s="596"/>
      <c r="B10" s="596"/>
      <c r="C10" s="596"/>
      <c r="D10" s="596"/>
      <c r="E10" s="596"/>
      <c r="F10" s="598"/>
      <c r="G10" s="607"/>
      <c r="H10" s="607"/>
      <c r="I10" s="607"/>
      <c r="J10" s="607"/>
      <c r="K10" s="673"/>
      <c r="L10" s="607"/>
      <c r="M10" s="607"/>
      <c r="N10" s="607"/>
      <c r="O10" s="599"/>
      <c r="P10" s="599"/>
      <c r="Q10" s="599"/>
      <c r="R10" s="599"/>
      <c r="S10" s="607"/>
      <c r="T10" s="680"/>
      <c r="U10" s="607"/>
      <c r="V10" s="610"/>
      <c r="W10" s="607"/>
      <c r="X10" s="607"/>
      <c r="Y10" s="607"/>
      <c r="Z10" s="675"/>
      <c r="AA10" s="598"/>
    </row>
    <row r="11" spans="1:27" x14ac:dyDescent="0.25">
      <c r="A11" s="596"/>
      <c r="B11" s="596"/>
      <c r="C11" s="596"/>
      <c r="D11" s="596"/>
      <c r="E11" s="596"/>
      <c r="F11" s="599"/>
      <c r="G11" s="607"/>
      <c r="H11" s="607"/>
      <c r="I11" s="607"/>
      <c r="J11" s="607"/>
      <c r="K11" s="673"/>
      <c r="L11" s="607"/>
      <c r="M11" s="607"/>
      <c r="N11" s="607"/>
      <c r="O11" s="672" t="s">
        <v>26</v>
      </c>
      <c r="P11" s="606" t="s">
        <v>27</v>
      </c>
      <c r="Q11" s="606" t="s">
        <v>28</v>
      </c>
      <c r="R11" s="606" t="s">
        <v>29</v>
      </c>
      <c r="S11" s="607"/>
      <c r="T11" s="680"/>
      <c r="U11" s="607"/>
      <c r="V11" s="610"/>
      <c r="W11" s="607"/>
      <c r="X11" s="607"/>
      <c r="Y11" s="607"/>
      <c r="Z11" s="675"/>
      <c r="AA11" s="598"/>
    </row>
    <row r="12" spans="1:27" x14ac:dyDescent="0.25">
      <c r="A12" s="596"/>
      <c r="B12" s="596"/>
      <c r="C12" s="596"/>
      <c r="D12" s="596"/>
      <c r="E12" s="596"/>
      <c r="F12" s="599"/>
      <c r="G12" s="607"/>
      <c r="H12" s="607"/>
      <c r="I12" s="607"/>
      <c r="J12" s="607"/>
      <c r="K12" s="673"/>
      <c r="L12" s="607"/>
      <c r="M12" s="607"/>
      <c r="N12" s="607"/>
      <c r="O12" s="673"/>
      <c r="P12" s="607"/>
      <c r="Q12" s="607"/>
      <c r="R12" s="607"/>
      <c r="S12" s="607"/>
      <c r="T12" s="680"/>
      <c r="U12" s="607"/>
      <c r="V12" s="610"/>
      <c r="W12" s="607"/>
      <c r="X12" s="607"/>
      <c r="Y12" s="607"/>
      <c r="Z12" s="675"/>
      <c r="AA12" s="598"/>
    </row>
    <row r="13" spans="1:27" x14ac:dyDescent="0.25">
      <c r="A13" s="596"/>
      <c r="B13" s="596"/>
      <c r="C13" s="596"/>
      <c r="D13" s="596"/>
      <c r="E13" s="596"/>
      <c r="F13" s="599"/>
      <c r="G13" s="607"/>
      <c r="H13" s="607"/>
      <c r="I13" s="607"/>
      <c r="J13" s="607"/>
      <c r="K13" s="673"/>
      <c r="L13" s="607"/>
      <c r="M13" s="607"/>
      <c r="N13" s="607"/>
      <c r="O13" s="673"/>
      <c r="P13" s="607"/>
      <c r="Q13" s="607"/>
      <c r="R13" s="607"/>
      <c r="S13" s="607"/>
      <c r="T13" s="680"/>
      <c r="U13" s="607"/>
      <c r="V13" s="610"/>
      <c r="W13" s="607"/>
      <c r="X13" s="607"/>
      <c r="Y13" s="607"/>
      <c r="Z13" s="675"/>
      <c r="AA13" s="598"/>
    </row>
    <row r="14" spans="1:27" x14ac:dyDescent="0.25">
      <c r="A14" s="596"/>
      <c r="B14" s="596"/>
      <c r="C14" s="596"/>
      <c r="D14" s="596"/>
      <c r="E14" s="596"/>
      <c r="F14" s="599"/>
      <c r="G14" s="607"/>
      <c r="H14" s="607"/>
      <c r="I14" s="607"/>
      <c r="J14" s="607"/>
      <c r="K14" s="673"/>
      <c r="L14" s="607"/>
      <c r="M14" s="607"/>
      <c r="N14" s="607"/>
      <c r="O14" s="673"/>
      <c r="P14" s="607"/>
      <c r="Q14" s="607"/>
      <c r="R14" s="607"/>
      <c r="S14" s="607"/>
      <c r="T14" s="680"/>
      <c r="U14" s="607"/>
      <c r="V14" s="610"/>
      <c r="W14" s="607"/>
      <c r="X14" s="607"/>
      <c r="Y14" s="607"/>
      <c r="Z14" s="675"/>
      <c r="AA14" s="598"/>
    </row>
    <row r="15" spans="1:27" x14ac:dyDescent="0.25">
      <c r="A15" s="596"/>
      <c r="B15" s="596"/>
      <c r="C15" s="596"/>
      <c r="D15" s="596"/>
      <c r="E15" s="596"/>
      <c r="F15" s="599"/>
      <c r="G15" s="607"/>
      <c r="H15" s="607"/>
      <c r="I15" s="607"/>
      <c r="J15" s="607"/>
      <c r="K15" s="673"/>
      <c r="L15" s="607"/>
      <c r="M15" s="607"/>
      <c r="N15" s="607"/>
      <c r="O15" s="673"/>
      <c r="P15" s="607"/>
      <c r="Q15" s="607"/>
      <c r="R15" s="607"/>
      <c r="S15" s="607"/>
      <c r="T15" s="680"/>
      <c r="U15" s="607"/>
      <c r="V15" s="610"/>
      <c r="W15" s="607"/>
      <c r="X15" s="607"/>
      <c r="Y15" s="607"/>
      <c r="Z15" s="675"/>
      <c r="AA15" s="598"/>
    </row>
    <row r="16" spans="1:27" x14ac:dyDescent="0.25">
      <c r="A16" s="596"/>
      <c r="B16" s="596"/>
      <c r="C16" s="596"/>
      <c r="D16" s="596"/>
      <c r="E16" s="596"/>
      <c r="F16" s="599"/>
      <c r="G16" s="607"/>
      <c r="H16" s="607"/>
      <c r="I16" s="607"/>
      <c r="J16" s="607"/>
      <c r="K16" s="673"/>
      <c r="L16" s="607"/>
      <c r="M16" s="607"/>
      <c r="N16" s="607"/>
      <c r="O16" s="673"/>
      <c r="P16" s="607"/>
      <c r="Q16" s="607"/>
      <c r="R16" s="607"/>
      <c r="S16" s="607"/>
      <c r="T16" s="680"/>
      <c r="U16" s="607"/>
      <c r="V16" s="610"/>
      <c r="W16" s="607"/>
      <c r="X16" s="607"/>
      <c r="Y16" s="607"/>
      <c r="Z16" s="675"/>
      <c r="AA16" s="598"/>
    </row>
    <row r="17" spans="1:27" x14ac:dyDescent="0.25">
      <c r="A17" s="596"/>
      <c r="B17" s="596"/>
      <c r="C17" s="596"/>
      <c r="D17" s="596"/>
      <c r="E17" s="596"/>
      <c r="F17" s="599"/>
      <c r="G17" s="607"/>
      <c r="H17" s="607"/>
      <c r="I17" s="607"/>
      <c r="J17" s="607"/>
      <c r="K17" s="673"/>
      <c r="L17" s="607"/>
      <c r="M17" s="607"/>
      <c r="N17" s="607"/>
      <c r="O17" s="673"/>
      <c r="P17" s="607"/>
      <c r="Q17" s="607"/>
      <c r="R17" s="607"/>
      <c r="S17" s="607"/>
      <c r="T17" s="680"/>
      <c r="U17" s="607"/>
      <c r="V17" s="610"/>
      <c r="W17" s="607"/>
      <c r="X17" s="607"/>
      <c r="Y17" s="607"/>
      <c r="Z17" s="675"/>
      <c r="AA17" s="598"/>
    </row>
    <row r="18" spans="1:27" x14ac:dyDescent="0.25">
      <c r="A18" s="596"/>
      <c r="B18" s="596"/>
      <c r="C18" s="596"/>
      <c r="D18" s="596"/>
      <c r="E18" s="596"/>
      <c r="F18" s="599"/>
      <c r="G18" s="608"/>
      <c r="H18" s="608"/>
      <c r="I18" s="608"/>
      <c r="J18" s="608"/>
      <c r="K18" s="674"/>
      <c r="L18" s="608"/>
      <c r="M18" s="608"/>
      <c r="N18" s="608"/>
      <c r="O18" s="674"/>
      <c r="P18" s="608"/>
      <c r="Q18" s="608"/>
      <c r="R18" s="608"/>
      <c r="S18" s="608"/>
      <c r="T18" s="681"/>
      <c r="U18" s="608"/>
      <c r="V18" s="611"/>
      <c r="W18" s="608"/>
      <c r="X18" s="608"/>
      <c r="Y18" s="608"/>
      <c r="Z18" s="675"/>
      <c r="AA18" s="598"/>
    </row>
    <row r="19" spans="1:27" x14ac:dyDescent="0.25">
      <c r="A19" s="616" t="s">
        <v>30</v>
      </c>
      <c r="B19" s="616"/>
      <c r="C19" s="617"/>
      <c r="D19" s="617"/>
      <c r="E19" s="617"/>
      <c r="F19" s="187">
        <v>1</v>
      </c>
      <c r="G19" s="187">
        <v>2</v>
      </c>
      <c r="H19" s="187">
        <v>3</v>
      </c>
      <c r="I19" s="187">
        <v>4</v>
      </c>
      <c r="J19" s="187">
        <v>5</v>
      </c>
      <c r="K19" s="69">
        <v>6</v>
      </c>
      <c r="L19" s="187">
        <v>7</v>
      </c>
      <c r="M19" s="187">
        <v>8</v>
      </c>
      <c r="N19" s="187">
        <v>9</v>
      </c>
      <c r="O19" s="69">
        <v>10</v>
      </c>
      <c r="P19" s="187">
        <v>11</v>
      </c>
      <c r="Q19" s="187">
        <v>12</v>
      </c>
      <c r="R19" s="187">
        <v>13</v>
      </c>
      <c r="S19" s="187">
        <v>14</v>
      </c>
      <c r="T19" s="69">
        <v>15</v>
      </c>
      <c r="U19" s="187">
        <v>16</v>
      </c>
      <c r="V19" s="187">
        <v>17</v>
      </c>
      <c r="W19" s="187">
        <v>18</v>
      </c>
      <c r="X19" s="187">
        <v>19</v>
      </c>
      <c r="Y19" s="187">
        <v>20</v>
      </c>
      <c r="Z19" s="69">
        <v>21</v>
      </c>
      <c r="AA19" s="187">
        <v>22</v>
      </c>
    </row>
    <row r="20" spans="1:27" s="168" customFormat="1" ht="34.5" customHeight="1" x14ac:dyDescent="0.25">
      <c r="A20" s="175" t="s">
        <v>31</v>
      </c>
      <c r="B20" s="176"/>
      <c r="C20" s="676" t="s">
        <v>32</v>
      </c>
      <c r="D20" s="676"/>
      <c r="E20" s="676"/>
      <c r="F20" s="190">
        <v>160</v>
      </c>
      <c r="G20" s="190">
        <v>359</v>
      </c>
      <c r="H20" s="190">
        <v>314</v>
      </c>
      <c r="I20" s="190">
        <v>42</v>
      </c>
      <c r="J20" s="190">
        <v>3</v>
      </c>
      <c r="K20" s="164">
        <v>294</v>
      </c>
      <c r="L20" s="164">
        <v>169</v>
      </c>
      <c r="M20" s="164">
        <v>13</v>
      </c>
      <c r="N20" s="164">
        <v>35</v>
      </c>
      <c r="O20" s="164">
        <v>77</v>
      </c>
      <c r="P20" s="164">
        <v>27</v>
      </c>
      <c r="Q20" s="164">
        <v>49</v>
      </c>
      <c r="R20" s="164">
        <v>1</v>
      </c>
      <c r="S20" s="164">
        <v>1</v>
      </c>
      <c r="T20" s="164">
        <v>295</v>
      </c>
      <c r="U20" s="164">
        <v>1</v>
      </c>
      <c r="V20" s="164">
        <v>245</v>
      </c>
      <c r="W20" s="164">
        <v>65</v>
      </c>
      <c r="X20" s="164">
        <v>0</v>
      </c>
      <c r="Y20" s="164">
        <v>3</v>
      </c>
      <c r="Z20" s="164">
        <v>178</v>
      </c>
      <c r="AA20" s="164">
        <v>25</v>
      </c>
    </row>
    <row r="21" spans="1:27" x14ac:dyDescent="0.25">
      <c r="A21" s="54">
        <v>1.1000000000000001</v>
      </c>
      <c r="B21" s="79"/>
      <c r="C21" s="619" t="s">
        <v>33</v>
      </c>
      <c r="D21" s="619"/>
      <c r="E21" s="619"/>
      <c r="F21" s="186">
        <v>13</v>
      </c>
      <c r="G21" s="186">
        <v>57</v>
      </c>
      <c r="H21" s="186">
        <v>48</v>
      </c>
      <c r="I21" s="186">
        <v>9</v>
      </c>
      <c r="J21" s="186">
        <v>0</v>
      </c>
      <c r="K21" s="106">
        <v>37</v>
      </c>
      <c r="L21" s="107">
        <v>20</v>
      </c>
      <c r="M21" s="107">
        <v>0</v>
      </c>
      <c r="N21" s="107">
        <v>6</v>
      </c>
      <c r="O21" s="106">
        <v>11</v>
      </c>
      <c r="P21" s="107">
        <v>3</v>
      </c>
      <c r="Q21" s="107">
        <v>8</v>
      </c>
      <c r="R21" s="107">
        <v>0</v>
      </c>
      <c r="S21" s="107">
        <v>1</v>
      </c>
      <c r="T21" s="106">
        <v>38</v>
      </c>
      <c r="U21" s="107">
        <v>0</v>
      </c>
      <c r="V21" s="107">
        <v>31</v>
      </c>
      <c r="W21" s="107">
        <v>4</v>
      </c>
      <c r="X21" s="107">
        <v>0</v>
      </c>
      <c r="Y21" s="107">
        <v>0</v>
      </c>
      <c r="Z21" s="106">
        <v>23</v>
      </c>
      <c r="AA21" s="107">
        <v>4</v>
      </c>
    </row>
    <row r="22" spans="1:27" x14ac:dyDescent="0.25">
      <c r="A22" s="55" t="s">
        <v>34</v>
      </c>
      <c r="B22" s="80"/>
      <c r="C22" s="620" t="s">
        <v>35</v>
      </c>
      <c r="D22" s="620"/>
      <c r="E22" s="620"/>
      <c r="F22" s="108">
        <v>3</v>
      </c>
      <c r="G22" s="108">
        <v>31</v>
      </c>
      <c r="H22" s="73">
        <v>28</v>
      </c>
      <c r="I22" s="73">
        <v>3</v>
      </c>
      <c r="J22" s="193">
        <v>0</v>
      </c>
      <c r="K22" s="106">
        <v>25</v>
      </c>
      <c r="L22" s="109">
        <v>16</v>
      </c>
      <c r="M22" s="109">
        <v>0</v>
      </c>
      <c r="N22" s="109">
        <v>6</v>
      </c>
      <c r="O22" s="106">
        <v>3</v>
      </c>
      <c r="P22" s="109">
        <v>0</v>
      </c>
      <c r="Q22" s="109">
        <v>2</v>
      </c>
      <c r="R22" s="109">
        <v>1</v>
      </c>
      <c r="S22" s="109">
        <v>0</v>
      </c>
      <c r="T22" s="106">
        <v>25</v>
      </c>
      <c r="U22" s="109">
        <v>0</v>
      </c>
      <c r="V22" s="109">
        <v>21</v>
      </c>
      <c r="W22" s="109">
        <v>5</v>
      </c>
      <c r="X22" s="109">
        <v>0</v>
      </c>
      <c r="Y22" s="109">
        <v>0</v>
      </c>
      <c r="Z22" s="106">
        <v>6</v>
      </c>
      <c r="AA22" s="109">
        <v>1</v>
      </c>
    </row>
    <row r="23" spans="1:27" ht="25.5" x14ac:dyDescent="0.25">
      <c r="A23" s="81" t="s">
        <v>36</v>
      </c>
      <c r="B23" s="82" t="s">
        <v>37</v>
      </c>
      <c r="C23" s="621" t="s">
        <v>38</v>
      </c>
      <c r="D23" s="621"/>
      <c r="E23" s="621"/>
      <c r="F23" s="108">
        <v>0</v>
      </c>
      <c r="G23" s="108">
        <v>0</v>
      </c>
      <c r="H23" s="108">
        <v>0</v>
      </c>
      <c r="I23" s="73">
        <v>0</v>
      </c>
      <c r="J23" s="73">
        <v>0</v>
      </c>
      <c r="K23" s="106">
        <v>0</v>
      </c>
      <c r="L23" s="109">
        <v>0</v>
      </c>
      <c r="M23" s="109">
        <v>0</v>
      </c>
      <c r="N23" s="109">
        <v>0</v>
      </c>
      <c r="O23" s="106">
        <v>0</v>
      </c>
      <c r="P23" s="109">
        <v>0</v>
      </c>
      <c r="Q23" s="109">
        <v>0</v>
      </c>
      <c r="R23" s="109">
        <v>0</v>
      </c>
      <c r="S23" s="109">
        <v>0</v>
      </c>
      <c r="T23" s="106">
        <v>0</v>
      </c>
      <c r="U23" s="109">
        <v>0</v>
      </c>
      <c r="V23" s="109">
        <v>0</v>
      </c>
      <c r="W23" s="109">
        <v>0</v>
      </c>
      <c r="X23" s="109">
        <v>0</v>
      </c>
      <c r="Y23" s="109">
        <v>0</v>
      </c>
      <c r="Z23" s="106">
        <v>0</v>
      </c>
      <c r="AA23" s="109">
        <v>0</v>
      </c>
    </row>
    <row r="24" spans="1:27" ht="25.5" x14ac:dyDescent="0.25">
      <c r="A24" s="83" t="s">
        <v>39</v>
      </c>
      <c r="B24" s="82" t="s">
        <v>37</v>
      </c>
      <c r="C24" s="621" t="s">
        <v>40</v>
      </c>
      <c r="D24" s="621"/>
      <c r="E24" s="621"/>
      <c r="F24" s="108">
        <v>0</v>
      </c>
      <c r="G24" s="108">
        <v>0</v>
      </c>
      <c r="H24" s="108">
        <v>0</v>
      </c>
      <c r="I24" s="73">
        <v>0</v>
      </c>
      <c r="J24" s="73">
        <v>0</v>
      </c>
      <c r="K24" s="106">
        <v>0</v>
      </c>
      <c r="L24" s="109">
        <v>0</v>
      </c>
      <c r="M24" s="109">
        <v>0</v>
      </c>
      <c r="N24" s="109">
        <v>0</v>
      </c>
      <c r="O24" s="106">
        <v>0</v>
      </c>
      <c r="P24" s="109">
        <v>0</v>
      </c>
      <c r="Q24" s="109">
        <v>0</v>
      </c>
      <c r="R24" s="109">
        <v>0</v>
      </c>
      <c r="S24" s="109">
        <v>0</v>
      </c>
      <c r="T24" s="106">
        <v>0</v>
      </c>
      <c r="U24" s="109">
        <v>0</v>
      </c>
      <c r="V24" s="109">
        <v>0</v>
      </c>
      <c r="W24" s="109">
        <v>0</v>
      </c>
      <c r="X24" s="109">
        <v>0</v>
      </c>
      <c r="Y24" s="109">
        <v>0</v>
      </c>
      <c r="Z24" s="106">
        <v>0</v>
      </c>
      <c r="AA24" s="109">
        <v>0</v>
      </c>
    </row>
    <row r="25" spans="1:27" x14ac:dyDescent="0.25">
      <c r="A25" s="54">
        <v>1.2</v>
      </c>
      <c r="B25" s="79"/>
      <c r="C25" s="619" t="s">
        <v>41</v>
      </c>
      <c r="D25" s="619"/>
      <c r="E25" s="619"/>
      <c r="F25" s="73">
        <v>0</v>
      </c>
      <c r="G25" s="73">
        <v>3</v>
      </c>
      <c r="H25" s="73">
        <v>3</v>
      </c>
      <c r="I25" s="73">
        <v>0</v>
      </c>
      <c r="J25" s="73">
        <v>0</v>
      </c>
      <c r="K25" s="106">
        <v>2</v>
      </c>
      <c r="L25" s="109">
        <v>1</v>
      </c>
      <c r="M25" s="109">
        <v>0</v>
      </c>
      <c r="N25" s="109">
        <v>1</v>
      </c>
      <c r="O25" s="106">
        <v>0</v>
      </c>
      <c r="P25" s="109">
        <v>0</v>
      </c>
      <c r="Q25" s="109">
        <v>0</v>
      </c>
      <c r="R25" s="109">
        <v>0</v>
      </c>
      <c r="S25" s="109">
        <v>0</v>
      </c>
      <c r="T25" s="106">
        <v>2</v>
      </c>
      <c r="U25" s="109">
        <v>0</v>
      </c>
      <c r="V25" s="109">
        <v>2</v>
      </c>
      <c r="W25" s="109">
        <v>0</v>
      </c>
      <c r="X25" s="109">
        <v>0</v>
      </c>
      <c r="Y25" s="109">
        <v>0</v>
      </c>
      <c r="Z25" s="106">
        <v>1</v>
      </c>
      <c r="AA25" s="109">
        <v>0</v>
      </c>
    </row>
    <row r="26" spans="1:27" x14ac:dyDescent="0.25">
      <c r="A26" s="55" t="s">
        <v>42</v>
      </c>
      <c r="B26" s="80"/>
      <c r="C26" s="619" t="s">
        <v>43</v>
      </c>
      <c r="D26" s="619"/>
      <c r="E26" s="619"/>
      <c r="F26" s="73">
        <v>0</v>
      </c>
      <c r="G26" s="73">
        <v>1</v>
      </c>
      <c r="H26" s="73">
        <v>1</v>
      </c>
      <c r="I26" s="73">
        <v>0</v>
      </c>
      <c r="J26" s="73">
        <v>0</v>
      </c>
      <c r="K26" s="106">
        <v>1</v>
      </c>
      <c r="L26" s="109">
        <v>0</v>
      </c>
      <c r="M26" s="109">
        <v>0</v>
      </c>
      <c r="N26" s="109">
        <v>0</v>
      </c>
      <c r="O26" s="106">
        <v>1</v>
      </c>
      <c r="P26" s="109">
        <v>0</v>
      </c>
      <c r="Q26" s="109">
        <v>1</v>
      </c>
      <c r="R26" s="109">
        <v>0</v>
      </c>
      <c r="S26" s="109">
        <v>0</v>
      </c>
      <c r="T26" s="106">
        <v>1</v>
      </c>
      <c r="U26" s="109">
        <v>0</v>
      </c>
      <c r="V26" s="109">
        <v>1</v>
      </c>
      <c r="W26" s="109">
        <v>0</v>
      </c>
      <c r="X26" s="109">
        <v>0</v>
      </c>
      <c r="Y26" s="109">
        <v>0</v>
      </c>
      <c r="Z26" s="106">
        <v>0</v>
      </c>
      <c r="AA26" s="109">
        <v>0</v>
      </c>
    </row>
    <row r="27" spans="1:27" x14ac:dyDescent="0.25">
      <c r="A27" s="55" t="s">
        <v>44</v>
      </c>
      <c r="B27" s="84"/>
      <c r="C27" s="625" t="s">
        <v>45</v>
      </c>
      <c r="D27" s="626"/>
      <c r="E27" s="627"/>
      <c r="F27" s="73">
        <v>0</v>
      </c>
      <c r="G27" s="73">
        <v>3</v>
      </c>
      <c r="H27" s="73">
        <v>3</v>
      </c>
      <c r="I27" s="73">
        <v>0</v>
      </c>
      <c r="J27" s="73">
        <v>0</v>
      </c>
      <c r="K27" s="106">
        <v>3</v>
      </c>
      <c r="L27" s="109">
        <v>0</v>
      </c>
      <c r="M27" s="109">
        <v>0</v>
      </c>
      <c r="N27" s="109">
        <v>3</v>
      </c>
      <c r="O27" s="106">
        <v>0</v>
      </c>
      <c r="P27" s="109">
        <v>0</v>
      </c>
      <c r="Q27" s="109">
        <v>0</v>
      </c>
      <c r="R27" s="109">
        <v>0</v>
      </c>
      <c r="S27" s="109">
        <v>0</v>
      </c>
      <c r="T27" s="106">
        <v>3</v>
      </c>
      <c r="U27" s="109">
        <v>0</v>
      </c>
      <c r="V27" s="109">
        <v>3</v>
      </c>
      <c r="W27" s="109">
        <v>0</v>
      </c>
      <c r="X27" s="109">
        <v>0</v>
      </c>
      <c r="Y27" s="109">
        <v>0</v>
      </c>
      <c r="Z27" s="106">
        <v>0</v>
      </c>
      <c r="AA27" s="109">
        <v>0</v>
      </c>
    </row>
    <row r="28" spans="1:27" x14ac:dyDescent="0.25">
      <c r="A28" s="55" t="s">
        <v>46</v>
      </c>
      <c r="B28" s="84"/>
      <c r="C28" s="625" t="s">
        <v>47</v>
      </c>
      <c r="D28" s="626"/>
      <c r="E28" s="627"/>
      <c r="F28" s="186">
        <v>0</v>
      </c>
      <c r="G28" s="186">
        <v>3</v>
      </c>
      <c r="H28" s="186">
        <v>3</v>
      </c>
      <c r="I28" s="186">
        <v>0</v>
      </c>
      <c r="J28" s="186">
        <v>0</v>
      </c>
      <c r="K28" s="106">
        <v>0</v>
      </c>
      <c r="L28" s="107">
        <v>0</v>
      </c>
      <c r="M28" s="107">
        <v>0</v>
      </c>
      <c r="N28" s="107">
        <v>0</v>
      </c>
      <c r="O28" s="106">
        <v>0</v>
      </c>
      <c r="P28" s="107">
        <v>0</v>
      </c>
      <c r="Q28" s="107">
        <v>0</v>
      </c>
      <c r="R28" s="107">
        <v>0</v>
      </c>
      <c r="S28" s="107">
        <v>0</v>
      </c>
      <c r="T28" s="106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0</v>
      </c>
      <c r="Z28" s="106">
        <v>3</v>
      </c>
      <c r="AA28" s="107">
        <v>1</v>
      </c>
    </row>
    <row r="29" spans="1:27" x14ac:dyDescent="0.25">
      <c r="A29" s="55" t="s">
        <v>48</v>
      </c>
      <c r="B29" s="80"/>
      <c r="C29" s="619" t="s">
        <v>49</v>
      </c>
      <c r="D29" s="619"/>
      <c r="E29" s="619"/>
      <c r="F29" s="186">
        <v>0</v>
      </c>
      <c r="G29" s="186">
        <v>0</v>
      </c>
      <c r="H29" s="186">
        <v>0</v>
      </c>
      <c r="I29" s="186">
        <v>0</v>
      </c>
      <c r="J29" s="186">
        <v>0</v>
      </c>
      <c r="K29" s="106">
        <v>0</v>
      </c>
      <c r="L29" s="107">
        <v>0</v>
      </c>
      <c r="M29" s="107">
        <v>0</v>
      </c>
      <c r="N29" s="107">
        <v>0</v>
      </c>
      <c r="O29" s="106">
        <v>0</v>
      </c>
      <c r="P29" s="107">
        <v>0</v>
      </c>
      <c r="Q29" s="107">
        <v>0</v>
      </c>
      <c r="R29" s="107">
        <v>0</v>
      </c>
      <c r="S29" s="107">
        <v>0</v>
      </c>
      <c r="T29" s="106">
        <v>0</v>
      </c>
      <c r="U29" s="107">
        <v>0</v>
      </c>
      <c r="V29" s="107">
        <v>0</v>
      </c>
      <c r="W29" s="107">
        <v>0</v>
      </c>
      <c r="X29" s="107">
        <v>0</v>
      </c>
      <c r="Y29" s="107">
        <v>0</v>
      </c>
      <c r="Z29" s="106">
        <v>0</v>
      </c>
      <c r="AA29" s="107">
        <v>0</v>
      </c>
    </row>
    <row r="30" spans="1:27" x14ac:dyDescent="0.25">
      <c r="A30" s="55" t="s">
        <v>50</v>
      </c>
      <c r="B30" s="80"/>
      <c r="C30" s="599" t="s">
        <v>51</v>
      </c>
      <c r="D30" s="599"/>
      <c r="E30" s="599"/>
      <c r="F30" s="186">
        <v>8</v>
      </c>
      <c r="G30" s="186">
        <v>1</v>
      </c>
      <c r="H30" s="186">
        <v>1</v>
      </c>
      <c r="I30" s="107">
        <v>0</v>
      </c>
      <c r="J30" s="107">
        <v>0</v>
      </c>
      <c r="K30" s="106">
        <v>3</v>
      </c>
      <c r="L30" s="107">
        <v>1</v>
      </c>
      <c r="M30" s="107">
        <v>2</v>
      </c>
      <c r="N30" s="107">
        <v>0</v>
      </c>
      <c r="O30" s="106">
        <v>0</v>
      </c>
      <c r="P30" s="107">
        <v>0</v>
      </c>
      <c r="Q30" s="107">
        <v>0</v>
      </c>
      <c r="R30" s="107">
        <v>0</v>
      </c>
      <c r="S30" s="107">
        <v>0</v>
      </c>
      <c r="T30" s="106">
        <v>3</v>
      </c>
      <c r="U30" s="107">
        <v>0</v>
      </c>
      <c r="V30" s="107">
        <v>3</v>
      </c>
      <c r="W30" s="107">
        <v>0</v>
      </c>
      <c r="X30" s="107">
        <v>0</v>
      </c>
      <c r="Y30" s="107">
        <v>0</v>
      </c>
      <c r="Z30" s="106">
        <v>6</v>
      </c>
      <c r="AA30" s="107">
        <v>0</v>
      </c>
    </row>
    <row r="31" spans="1:27" x14ac:dyDescent="0.25">
      <c r="A31" s="55" t="s">
        <v>52</v>
      </c>
      <c r="B31" s="84"/>
      <c r="C31" s="625" t="s">
        <v>53</v>
      </c>
      <c r="D31" s="626"/>
      <c r="E31" s="627"/>
      <c r="F31" s="186">
        <v>1</v>
      </c>
      <c r="G31" s="186">
        <v>1</v>
      </c>
      <c r="H31" s="186">
        <v>1</v>
      </c>
      <c r="I31" s="107">
        <v>0</v>
      </c>
      <c r="J31" s="107">
        <v>0</v>
      </c>
      <c r="K31" s="106">
        <v>2</v>
      </c>
      <c r="L31" s="109">
        <v>1</v>
      </c>
      <c r="M31" s="109">
        <v>0</v>
      </c>
      <c r="N31" s="109">
        <v>1</v>
      </c>
      <c r="O31" s="106">
        <v>0</v>
      </c>
      <c r="P31" s="109">
        <v>0</v>
      </c>
      <c r="Q31" s="109">
        <v>0</v>
      </c>
      <c r="R31" s="109">
        <v>0</v>
      </c>
      <c r="S31" s="109">
        <v>0</v>
      </c>
      <c r="T31" s="106">
        <v>2</v>
      </c>
      <c r="U31" s="109">
        <v>0</v>
      </c>
      <c r="V31" s="109">
        <v>2</v>
      </c>
      <c r="W31" s="109">
        <v>0</v>
      </c>
      <c r="X31" s="109">
        <v>0</v>
      </c>
      <c r="Y31" s="109">
        <v>0</v>
      </c>
      <c r="Z31" s="106">
        <v>0</v>
      </c>
      <c r="AA31" s="107">
        <v>0</v>
      </c>
    </row>
    <row r="32" spans="1:27" x14ac:dyDescent="0.25">
      <c r="A32" s="55" t="s">
        <v>54</v>
      </c>
      <c r="B32" s="84"/>
      <c r="C32" s="628" t="s">
        <v>55</v>
      </c>
      <c r="D32" s="629"/>
      <c r="E32" s="630"/>
      <c r="F32" s="186">
        <v>12</v>
      </c>
      <c r="G32" s="186">
        <v>16</v>
      </c>
      <c r="H32" s="186">
        <v>14</v>
      </c>
      <c r="I32" s="107">
        <v>2</v>
      </c>
      <c r="J32" s="107">
        <v>0</v>
      </c>
      <c r="K32" s="106">
        <v>15</v>
      </c>
      <c r="L32" s="109">
        <v>8</v>
      </c>
      <c r="M32" s="109">
        <v>1</v>
      </c>
      <c r="N32" s="109">
        <v>2</v>
      </c>
      <c r="O32" s="106">
        <v>4</v>
      </c>
      <c r="P32" s="109">
        <v>2</v>
      </c>
      <c r="Q32" s="109">
        <v>2</v>
      </c>
      <c r="R32" s="109">
        <v>0</v>
      </c>
      <c r="S32" s="109">
        <v>0</v>
      </c>
      <c r="T32" s="106">
        <v>15</v>
      </c>
      <c r="U32" s="109">
        <v>0</v>
      </c>
      <c r="V32" s="109">
        <v>11</v>
      </c>
      <c r="W32" s="109">
        <v>7</v>
      </c>
      <c r="X32" s="109">
        <v>0</v>
      </c>
      <c r="Y32" s="109">
        <v>0</v>
      </c>
      <c r="Z32" s="106">
        <v>11</v>
      </c>
      <c r="AA32" s="107">
        <v>2</v>
      </c>
    </row>
    <row r="33" spans="1:27" x14ac:dyDescent="0.25">
      <c r="A33" s="57" t="s">
        <v>56</v>
      </c>
      <c r="B33" s="85"/>
      <c r="C33" s="628" t="s">
        <v>57</v>
      </c>
      <c r="D33" s="629"/>
      <c r="E33" s="630"/>
      <c r="F33" s="189">
        <v>4</v>
      </c>
      <c r="G33" s="189">
        <v>21</v>
      </c>
      <c r="H33" s="189">
        <v>19</v>
      </c>
      <c r="I33" s="189">
        <v>2</v>
      </c>
      <c r="J33" s="189">
        <v>0</v>
      </c>
      <c r="K33" s="69">
        <v>13</v>
      </c>
      <c r="L33" s="86">
        <v>8</v>
      </c>
      <c r="M33" s="87">
        <v>0</v>
      </c>
      <c r="N33" s="87">
        <v>2</v>
      </c>
      <c r="O33" s="69">
        <v>3</v>
      </c>
      <c r="P33" s="87">
        <v>0</v>
      </c>
      <c r="Q33" s="87">
        <v>3</v>
      </c>
      <c r="R33" s="87">
        <v>0</v>
      </c>
      <c r="S33" s="87">
        <v>0</v>
      </c>
      <c r="T33" s="69">
        <v>13</v>
      </c>
      <c r="U33" s="87">
        <v>0</v>
      </c>
      <c r="V33" s="87">
        <v>11</v>
      </c>
      <c r="W33" s="87">
        <v>3</v>
      </c>
      <c r="X33" s="87">
        <v>0</v>
      </c>
      <c r="Y33" s="87">
        <v>1</v>
      </c>
      <c r="Z33" s="69">
        <v>10</v>
      </c>
      <c r="AA33" s="87">
        <v>1</v>
      </c>
    </row>
    <row r="34" spans="1:27" x14ac:dyDescent="0.25">
      <c r="A34" s="88" t="s">
        <v>58</v>
      </c>
      <c r="B34" s="89" t="s">
        <v>59</v>
      </c>
      <c r="C34" s="631" t="s">
        <v>60</v>
      </c>
      <c r="D34" s="631"/>
      <c r="E34" s="631"/>
      <c r="F34" s="91">
        <v>0</v>
      </c>
      <c r="G34" s="91">
        <v>1</v>
      </c>
      <c r="H34" s="91">
        <v>1</v>
      </c>
      <c r="I34" s="91">
        <v>0</v>
      </c>
      <c r="J34" s="91">
        <v>0</v>
      </c>
      <c r="K34" s="169">
        <v>1</v>
      </c>
      <c r="L34" s="91">
        <v>1</v>
      </c>
      <c r="M34" s="90">
        <v>0</v>
      </c>
      <c r="N34" s="90">
        <v>0</v>
      </c>
      <c r="O34" s="174">
        <v>0</v>
      </c>
      <c r="P34" s="90">
        <v>0</v>
      </c>
      <c r="Q34" s="90">
        <v>0</v>
      </c>
      <c r="R34" s="90">
        <v>0</v>
      </c>
      <c r="S34" s="90">
        <v>0</v>
      </c>
      <c r="T34" s="174">
        <v>1</v>
      </c>
      <c r="U34" s="90">
        <v>0</v>
      </c>
      <c r="V34" s="90">
        <v>1</v>
      </c>
      <c r="W34" s="90">
        <v>0</v>
      </c>
      <c r="X34" s="90">
        <v>0</v>
      </c>
      <c r="Y34" s="90">
        <v>0</v>
      </c>
      <c r="Z34" s="174">
        <v>0</v>
      </c>
      <c r="AA34" s="90">
        <v>0</v>
      </c>
    </row>
    <row r="35" spans="1:27" x14ac:dyDescent="0.25">
      <c r="A35" s="55" t="s">
        <v>61</v>
      </c>
      <c r="B35" s="84"/>
      <c r="C35" s="628" t="s">
        <v>62</v>
      </c>
      <c r="D35" s="629"/>
      <c r="E35" s="630"/>
      <c r="F35" s="186">
        <v>4</v>
      </c>
      <c r="G35" s="186">
        <v>4</v>
      </c>
      <c r="H35" s="186">
        <v>4</v>
      </c>
      <c r="I35" s="186">
        <v>0</v>
      </c>
      <c r="J35" s="186">
        <v>0</v>
      </c>
      <c r="K35" s="106">
        <v>7</v>
      </c>
      <c r="L35" s="107">
        <v>4</v>
      </c>
      <c r="M35" s="109">
        <v>0</v>
      </c>
      <c r="N35" s="109">
        <v>2</v>
      </c>
      <c r="O35" s="106">
        <v>1</v>
      </c>
      <c r="P35" s="109">
        <v>1</v>
      </c>
      <c r="Q35" s="109">
        <v>0</v>
      </c>
      <c r="R35" s="109">
        <v>0</v>
      </c>
      <c r="S35" s="109">
        <v>0</v>
      </c>
      <c r="T35" s="106">
        <v>7</v>
      </c>
      <c r="U35" s="109">
        <v>0</v>
      </c>
      <c r="V35" s="109">
        <v>4</v>
      </c>
      <c r="W35" s="109">
        <v>6</v>
      </c>
      <c r="X35" s="109">
        <v>0</v>
      </c>
      <c r="Y35" s="109">
        <v>0</v>
      </c>
      <c r="Z35" s="106">
        <v>1</v>
      </c>
      <c r="AA35" s="109">
        <v>0</v>
      </c>
    </row>
    <row r="36" spans="1:27" x14ac:dyDescent="0.25">
      <c r="A36" s="55" t="s">
        <v>63</v>
      </c>
      <c r="B36" s="80"/>
      <c r="C36" s="619" t="s">
        <v>64</v>
      </c>
      <c r="D36" s="619"/>
      <c r="E36" s="619"/>
      <c r="F36" s="186">
        <v>35</v>
      </c>
      <c r="G36" s="186">
        <v>97</v>
      </c>
      <c r="H36" s="186">
        <v>85</v>
      </c>
      <c r="I36" s="186">
        <v>11</v>
      </c>
      <c r="J36" s="186">
        <v>1</v>
      </c>
      <c r="K36" s="106">
        <v>73</v>
      </c>
      <c r="L36" s="107">
        <v>44</v>
      </c>
      <c r="M36" s="109">
        <v>2</v>
      </c>
      <c r="N36" s="109">
        <v>3</v>
      </c>
      <c r="O36" s="106">
        <v>24</v>
      </c>
      <c r="P36" s="109">
        <v>4</v>
      </c>
      <c r="Q36" s="109">
        <v>20</v>
      </c>
      <c r="R36" s="109">
        <v>0</v>
      </c>
      <c r="S36" s="109">
        <v>0</v>
      </c>
      <c r="T36" s="106">
        <v>73</v>
      </c>
      <c r="U36" s="109">
        <v>0</v>
      </c>
      <c r="V36" s="109">
        <v>54</v>
      </c>
      <c r="W36" s="109">
        <v>10</v>
      </c>
      <c r="X36" s="109">
        <v>0</v>
      </c>
      <c r="Y36" s="109">
        <v>1</v>
      </c>
      <c r="Z36" s="106">
        <v>47</v>
      </c>
      <c r="AA36" s="109">
        <v>1</v>
      </c>
    </row>
    <row r="37" spans="1:27" x14ac:dyDescent="0.25">
      <c r="A37" s="88" t="s">
        <v>65</v>
      </c>
      <c r="B37" s="89" t="s">
        <v>59</v>
      </c>
      <c r="C37" s="631" t="s">
        <v>66</v>
      </c>
      <c r="D37" s="631"/>
      <c r="E37" s="631"/>
      <c r="F37" s="91">
        <v>9</v>
      </c>
      <c r="G37" s="191">
        <v>41</v>
      </c>
      <c r="H37" s="191">
        <v>38</v>
      </c>
      <c r="I37" s="191">
        <v>3</v>
      </c>
      <c r="J37" s="191">
        <v>0</v>
      </c>
      <c r="K37" s="170">
        <v>15</v>
      </c>
      <c r="L37" s="191">
        <v>8</v>
      </c>
      <c r="M37" s="111">
        <v>0</v>
      </c>
      <c r="N37" s="111">
        <v>3</v>
      </c>
      <c r="O37" s="171">
        <v>4</v>
      </c>
      <c r="P37" s="111">
        <v>1</v>
      </c>
      <c r="Q37" s="111">
        <v>3</v>
      </c>
      <c r="R37" s="111">
        <v>0</v>
      </c>
      <c r="S37" s="111">
        <v>0</v>
      </c>
      <c r="T37" s="171">
        <v>15</v>
      </c>
      <c r="U37" s="111">
        <v>0</v>
      </c>
      <c r="V37" s="111">
        <v>13</v>
      </c>
      <c r="W37" s="111">
        <v>3</v>
      </c>
      <c r="X37" s="111">
        <v>0</v>
      </c>
      <c r="Y37" s="111">
        <v>1</v>
      </c>
      <c r="Z37" s="171">
        <v>32</v>
      </c>
      <c r="AA37" s="111">
        <v>6</v>
      </c>
    </row>
    <row r="38" spans="1:27" x14ac:dyDescent="0.25">
      <c r="A38" s="88" t="s">
        <v>67</v>
      </c>
      <c r="B38" s="89" t="s">
        <v>59</v>
      </c>
      <c r="C38" s="638" t="s">
        <v>68</v>
      </c>
      <c r="D38" s="631"/>
      <c r="E38" s="631"/>
      <c r="F38" s="91">
        <v>3</v>
      </c>
      <c r="G38" s="91">
        <v>20</v>
      </c>
      <c r="H38" s="91">
        <v>18</v>
      </c>
      <c r="I38" s="91">
        <v>1</v>
      </c>
      <c r="J38" s="91">
        <v>1</v>
      </c>
      <c r="K38" s="169">
        <v>9</v>
      </c>
      <c r="L38" s="91">
        <v>6</v>
      </c>
      <c r="M38" s="111">
        <v>2</v>
      </c>
      <c r="N38" s="111">
        <v>1</v>
      </c>
      <c r="O38" s="171">
        <v>0</v>
      </c>
      <c r="P38" s="111">
        <v>0</v>
      </c>
      <c r="Q38" s="111">
        <v>0</v>
      </c>
      <c r="R38" s="111">
        <v>0</v>
      </c>
      <c r="S38" s="111">
        <v>0</v>
      </c>
      <c r="T38" s="171">
        <v>9</v>
      </c>
      <c r="U38" s="111">
        <v>0</v>
      </c>
      <c r="V38" s="111">
        <v>10</v>
      </c>
      <c r="W38" s="111">
        <v>1</v>
      </c>
      <c r="X38" s="111">
        <v>0</v>
      </c>
      <c r="Y38" s="111">
        <v>0</v>
      </c>
      <c r="Z38" s="171">
        <v>12</v>
      </c>
      <c r="AA38" s="111">
        <v>7</v>
      </c>
    </row>
    <row r="39" spans="1:27" x14ac:dyDescent="0.25">
      <c r="A39" s="92" t="s">
        <v>69</v>
      </c>
      <c r="B39" s="93"/>
      <c r="C39" s="639" t="s">
        <v>70</v>
      </c>
      <c r="D39" s="639"/>
      <c r="E39" s="639"/>
      <c r="F39" s="191">
        <v>68</v>
      </c>
      <c r="G39" s="191">
        <v>59</v>
      </c>
      <c r="H39" s="191">
        <v>47</v>
      </c>
      <c r="I39" s="191">
        <v>11</v>
      </c>
      <c r="J39" s="191">
        <v>1</v>
      </c>
      <c r="K39" s="171">
        <v>88</v>
      </c>
      <c r="L39" s="112">
        <v>51</v>
      </c>
      <c r="M39" s="112">
        <v>6</v>
      </c>
      <c r="N39" s="112">
        <v>5</v>
      </c>
      <c r="O39" s="171">
        <v>26</v>
      </c>
      <c r="P39" s="112">
        <v>16</v>
      </c>
      <c r="Q39" s="112">
        <v>10</v>
      </c>
      <c r="R39" s="112">
        <v>0</v>
      </c>
      <c r="S39" s="112">
        <v>0</v>
      </c>
      <c r="T39" s="171">
        <v>88</v>
      </c>
      <c r="U39" s="112">
        <v>1</v>
      </c>
      <c r="V39" s="112">
        <v>78</v>
      </c>
      <c r="W39" s="112">
        <v>26</v>
      </c>
      <c r="X39" s="112">
        <v>0</v>
      </c>
      <c r="Y39" s="112">
        <v>0</v>
      </c>
      <c r="Z39" s="171">
        <v>26</v>
      </c>
      <c r="AA39" s="112">
        <v>2</v>
      </c>
    </row>
    <row r="40" spans="1:27" s="168" customFormat="1" ht="30" customHeight="1" x14ac:dyDescent="0.25">
      <c r="A40" s="195" t="s">
        <v>71</v>
      </c>
      <c r="B40" s="196"/>
      <c r="C40" s="676" t="s">
        <v>72</v>
      </c>
      <c r="D40" s="676"/>
      <c r="E40" s="676"/>
      <c r="F40" s="179">
        <v>42</v>
      </c>
      <c r="G40" s="179">
        <v>100</v>
      </c>
      <c r="H40" s="179">
        <v>89</v>
      </c>
      <c r="I40" s="179">
        <v>11</v>
      </c>
      <c r="J40" s="179">
        <v>0</v>
      </c>
      <c r="K40" s="165">
        <v>92</v>
      </c>
      <c r="L40" s="165">
        <v>49</v>
      </c>
      <c r="M40" s="165">
        <v>8</v>
      </c>
      <c r="N40" s="165">
        <v>10</v>
      </c>
      <c r="O40" s="165">
        <v>25</v>
      </c>
      <c r="P40" s="165">
        <v>4</v>
      </c>
      <c r="Q40" s="165">
        <v>21</v>
      </c>
      <c r="R40" s="165">
        <v>0</v>
      </c>
      <c r="S40" s="165">
        <v>0</v>
      </c>
      <c r="T40" s="165">
        <v>92</v>
      </c>
      <c r="U40" s="165">
        <v>0</v>
      </c>
      <c r="V40" s="165">
        <v>76</v>
      </c>
      <c r="W40" s="165">
        <v>16</v>
      </c>
      <c r="X40" s="165">
        <v>0</v>
      </c>
      <c r="Y40" s="165">
        <v>0</v>
      </c>
      <c r="Z40" s="165">
        <v>39</v>
      </c>
      <c r="AA40" s="165">
        <v>3</v>
      </c>
    </row>
    <row r="41" spans="1:27" x14ac:dyDescent="0.25">
      <c r="A41" s="55" t="s">
        <v>73</v>
      </c>
      <c r="B41" s="80"/>
      <c r="C41" s="640" t="s">
        <v>74</v>
      </c>
      <c r="D41" s="641"/>
      <c r="E41" s="641"/>
      <c r="F41" s="91">
        <v>5</v>
      </c>
      <c r="G41" s="91">
        <v>6</v>
      </c>
      <c r="H41" s="91">
        <v>6</v>
      </c>
      <c r="I41" s="186">
        <v>0</v>
      </c>
      <c r="J41" s="186">
        <v>0</v>
      </c>
      <c r="K41" s="106">
        <v>7</v>
      </c>
      <c r="L41" s="107">
        <v>3</v>
      </c>
      <c r="M41" s="107">
        <v>1</v>
      </c>
      <c r="N41" s="107">
        <v>2</v>
      </c>
      <c r="O41" s="106">
        <v>1</v>
      </c>
      <c r="P41" s="107">
        <v>1</v>
      </c>
      <c r="Q41" s="107">
        <v>0</v>
      </c>
      <c r="R41" s="107">
        <v>0</v>
      </c>
      <c r="S41" s="107">
        <v>0</v>
      </c>
      <c r="T41" s="106">
        <v>7</v>
      </c>
      <c r="U41" s="107">
        <v>0</v>
      </c>
      <c r="V41" s="107">
        <v>5</v>
      </c>
      <c r="W41" s="107">
        <v>4</v>
      </c>
      <c r="X41" s="107">
        <v>0</v>
      </c>
      <c r="Y41" s="107">
        <v>0</v>
      </c>
      <c r="Z41" s="106">
        <v>4</v>
      </c>
      <c r="AA41" s="107">
        <v>1</v>
      </c>
    </row>
    <row r="42" spans="1:27" x14ac:dyDescent="0.25">
      <c r="A42" s="55" t="s">
        <v>75</v>
      </c>
      <c r="B42" s="80"/>
      <c r="C42" s="599" t="s">
        <v>76</v>
      </c>
      <c r="D42" s="599"/>
      <c r="E42" s="599"/>
      <c r="F42" s="186">
        <v>0</v>
      </c>
      <c r="G42" s="186">
        <v>0</v>
      </c>
      <c r="H42" s="186">
        <v>0</v>
      </c>
      <c r="I42" s="186">
        <v>0</v>
      </c>
      <c r="J42" s="186">
        <v>0</v>
      </c>
      <c r="K42" s="106">
        <v>0</v>
      </c>
      <c r="L42" s="107">
        <v>0</v>
      </c>
      <c r="M42" s="107">
        <v>0</v>
      </c>
      <c r="N42" s="107">
        <v>0</v>
      </c>
      <c r="O42" s="106">
        <v>0</v>
      </c>
      <c r="P42" s="107">
        <v>0</v>
      </c>
      <c r="Q42" s="107">
        <v>0</v>
      </c>
      <c r="R42" s="107">
        <v>0</v>
      </c>
      <c r="S42" s="107">
        <v>0</v>
      </c>
      <c r="T42" s="106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0</v>
      </c>
      <c r="Z42" s="106">
        <v>0</v>
      </c>
      <c r="AA42" s="107">
        <v>0</v>
      </c>
    </row>
    <row r="43" spans="1:27" x14ac:dyDescent="0.25">
      <c r="A43" s="55" t="s">
        <v>77</v>
      </c>
      <c r="B43" s="84"/>
      <c r="C43" s="625" t="s">
        <v>78</v>
      </c>
      <c r="D43" s="626"/>
      <c r="E43" s="627"/>
      <c r="F43" s="186">
        <v>1</v>
      </c>
      <c r="G43" s="186">
        <v>3</v>
      </c>
      <c r="H43" s="186">
        <v>3</v>
      </c>
      <c r="I43" s="186">
        <v>0</v>
      </c>
      <c r="J43" s="186">
        <v>0</v>
      </c>
      <c r="K43" s="106">
        <v>3</v>
      </c>
      <c r="L43" s="107">
        <v>1</v>
      </c>
      <c r="M43" s="107">
        <v>0</v>
      </c>
      <c r="N43" s="107">
        <v>0</v>
      </c>
      <c r="O43" s="106">
        <v>2</v>
      </c>
      <c r="P43" s="107">
        <v>1</v>
      </c>
      <c r="Q43" s="107">
        <v>1</v>
      </c>
      <c r="R43" s="107">
        <v>0</v>
      </c>
      <c r="S43" s="107">
        <v>0</v>
      </c>
      <c r="T43" s="106">
        <v>3</v>
      </c>
      <c r="U43" s="107">
        <v>0</v>
      </c>
      <c r="V43" s="107">
        <v>2</v>
      </c>
      <c r="W43" s="107">
        <v>0</v>
      </c>
      <c r="X43" s="107">
        <v>0</v>
      </c>
      <c r="Y43" s="107">
        <v>0</v>
      </c>
      <c r="Z43" s="106">
        <v>1</v>
      </c>
      <c r="AA43" s="107">
        <v>0</v>
      </c>
    </row>
    <row r="44" spans="1:27" x14ac:dyDescent="0.25">
      <c r="A44" s="57" t="s">
        <v>79</v>
      </c>
      <c r="B44" s="85"/>
      <c r="C44" s="628" t="s">
        <v>80</v>
      </c>
      <c r="D44" s="629"/>
      <c r="E44" s="630"/>
      <c r="F44" s="189">
        <v>8</v>
      </c>
      <c r="G44" s="189">
        <v>8</v>
      </c>
      <c r="H44" s="189">
        <v>7</v>
      </c>
      <c r="I44" s="189">
        <v>1</v>
      </c>
      <c r="J44" s="189">
        <v>0</v>
      </c>
      <c r="K44" s="69">
        <v>12</v>
      </c>
      <c r="L44" s="86">
        <v>9</v>
      </c>
      <c r="M44" s="86">
        <v>0</v>
      </c>
      <c r="N44" s="86">
        <v>2</v>
      </c>
      <c r="O44" s="69">
        <v>1</v>
      </c>
      <c r="P44" s="86">
        <v>0</v>
      </c>
      <c r="Q44" s="86">
        <v>1</v>
      </c>
      <c r="R44" s="86">
        <v>0</v>
      </c>
      <c r="S44" s="86">
        <v>0</v>
      </c>
      <c r="T44" s="69">
        <v>12</v>
      </c>
      <c r="U44" s="86">
        <v>0</v>
      </c>
      <c r="V44" s="86">
        <v>12</v>
      </c>
      <c r="W44" s="86">
        <v>3</v>
      </c>
      <c r="X44" s="86">
        <v>0</v>
      </c>
      <c r="Y44" s="86">
        <v>0</v>
      </c>
      <c r="Z44" s="69">
        <v>3</v>
      </c>
      <c r="AA44" s="86">
        <v>0</v>
      </c>
    </row>
    <row r="45" spans="1:27" x14ac:dyDescent="0.25">
      <c r="A45" s="57" t="s">
        <v>81</v>
      </c>
      <c r="B45" s="85"/>
      <c r="C45" s="628" t="s">
        <v>82</v>
      </c>
      <c r="D45" s="629"/>
      <c r="E45" s="630"/>
      <c r="F45" s="186">
        <v>0</v>
      </c>
      <c r="G45" s="186">
        <v>1</v>
      </c>
      <c r="H45" s="186">
        <v>1</v>
      </c>
      <c r="I45" s="186">
        <v>0</v>
      </c>
      <c r="J45" s="186">
        <v>0</v>
      </c>
      <c r="K45" s="106">
        <v>1</v>
      </c>
      <c r="L45" s="107">
        <v>1</v>
      </c>
      <c r="M45" s="107">
        <v>0</v>
      </c>
      <c r="N45" s="107">
        <v>0</v>
      </c>
      <c r="O45" s="106">
        <v>0</v>
      </c>
      <c r="P45" s="107">
        <v>0</v>
      </c>
      <c r="Q45" s="107">
        <v>0</v>
      </c>
      <c r="R45" s="107">
        <v>0</v>
      </c>
      <c r="S45" s="107">
        <v>0</v>
      </c>
      <c r="T45" s="106">
        <v>1</v>
      </c>
      <c r="U45" s="107">
        <v>0</v>
      </c>
      <c r="V45" s="107">
        <v>1</v>
      </c>
      <c r="W45" s="107">
        <v>0</v>
      </c>
      <c r="X45" s="107">
        <v>0</v>
      </c>
      <c r="Y45" s="107">
        <v>0</v>
      </c>
      <c r="Z45" s="106">
        <v>0</v>
      </c>
      <c r="AA45" s="107">
        <v>0</v>
      </c>
    </row>
    <row r="46" spans="1:27" x14ac:dyDescent="0.25">
      <c r="A46" s="55" t="s">
        <v>83</v>
      </c>
      <c r="B46" s="84"/>
      <c r="C46" s="628" t="s">
        <v>84</v>
      </c>
      <c r="D46" s="629"/>
      <c r="E46" s="630"/>
      <c r="F46" s="186">
        <v>12</v>
      </c>
      <c r="G46" s="186">
        <v>24</v>
      </c>
      <c r="H46" s="186">
        <v>17</v>
      </c>
      <c r="I46" s="186">
        <v>7</v>
      </c>
      <c r="J46" s="186">
        <v>0</v>
      </c>
      <c r="K46" s="106">
        <v>17</v>
      </c>
      <c r="L46" s="107">
        <v>4</v>
      </c>
      <c r="M46" s="107">
        <v>5</v>
      </c>
      <c r="N46" s="107">
        <v>3</v>
      </c>
      <c r="O46" s="106">
        <v>5</v>
      </c>
      <c r="P46" s="107">
        <v>0</v>
      </c>
      <c r="Q46" s="107">
        <v>5</v>
      </c>
      <c r="R46" s="107">
        <v>0</v>
      </c>
      <c r="S46" s="107">
        <v>0</v>
      </c>
      <c r="T46" s="106">
        <v>17</v>
      </c>
      <c r="U46" s="107">
        <v>0</v>
      </c>
      <c r="V46" s="107">
        <v>10</v>
      </c>
      <c r="W46" s="107">
        <v>5</v>
      </c>
      <c r="X46" s="107">
        <v>0</v>
      </c>
      <c r="Y46" s="107">
        <v>0</v>
      </c>
      <c r="Z46" s="106">
        <v>12</v>
      </c>
      <c r="AA46" s="107">
        <v>1</v>
      </c>
    </row>
    <row r="47" spans="1:27" x14ac:dyDescent="0.25">
      <c r="A47" s="55" t="s">
        <v>85</v>
      </c>
      <c r="B47" s="84"/>
      <c r="C47" s="628" t="s">
        <v>86</v>
      </c>
      <c r="D47" s="629"/>
      <c r="E47" s="630"/>
      <c r="F47" s="186">
        <v>2</v>
      </c>
      <c r="G47" s="186">
        <v>6</v>
      </c>
      <c r="H47" s="186">
        <v>6</v>
      </c>
      <c r="I47" s="186">
        <v>0</v>
      </c>
      <c r="J47" s="186">
        <v>0</v>
      </c>
      <c r="K47" s="106">
        <v>7</v>
      </c>
      <c r="L47" s="107">
        <v>4</v>
      </c>
      <c r="M47" s="107">
        <v>0</v>
      </c>
      <c r="N47" s="107">
        <v>2</v>
      </c>
      <c r="O47" s="106">
        <v>1</v>
      </c>
      <c r="P47" s="107">
        <v>0</v>
      </c>
      <c r="Q47" s="107">
        <v>1</v>
      </c>
      <c r="R47" s="107">
        <v>0</v>
      </c>
      <c r="S47" s="107">
        <v>0</v>
      </c>
      <c r="T47" s="106">
        <v>7</v>
      </c>
      <c r="U47" s="107">
        <v>0</v>
      </c>
      <c r="V47" s="107">
        <v>5</v>
      </c>
      <c r="W47" s="107">
        <v>2</v>
      </c>
      <c r="X47" s="107">
        <v>0</v>
      </c>
      <c r="Y47" s="107">
        <v>0</v>
      </c>
      <c r="Z47" s="106">
        <v>1</v>
      </c>
      <c r="AA47" s="107">
        <v>0</v>
      </c>
    </row>
    <row r="48" spans="1:27" ht="25.5" x14ac:dyDescent="0.25">
      <c r="A48" s="83" t="s">
        <v>87</v>
      </c>
      <c r="B48" s="96" t="s">
        <v>37</v>
      </c>
      <c r="C48" s="635" t="s">
        <v>88</v>
      </c>
      <c r="D48" s="636"/>
      <c r="E48" s="637"/>
      <c r="F48" s="186">
        <v>0</v>
      </c>
      <c r="G48" s="186">
        <v>0</v>
      </c>
      <c r="H48" s="186">
        <v>0</v>
      </c>
      <c r="I48" s="186">
        <v>0</v>
      </c>
      <c r="J48" s="186">
        <v>0</v>
      </c>
      <c r="K48" s="106">
        <v>0</v>
      </c>
      <c r="L48" s="107">
        <v>0</v>
      </c>
      <c r="M48" s="107">
        <v>0</v>
      </c>
      <c r="N48" s="107">
        <v>0</v>
      </c>
      <c r="O48" s="106">
        <v>0</v>
      </c>
      <c r="P48" s="107">
        <v>0</v>
      </c>
      <c r="Q48" s="107">
        <v>0</v>
      </c>
      <c r="R48" s="107">
        <v>0</v>
      </c>
      <c r="S48" s="107">
        <v>0</v>
      </c>
      <c r="T48" s="106">
        <v>0</v>
      </c>
      <c r="U48" s="107">
        <v>0</v>
      </c>
      <c r="V48" s="107">
        <v>0</v>
      </c>
      <c r="W48" s="107">
        <v>0</v>
      </c>
      <c r="X48" s="107">
        <v>0</v>
      </c>
      <c r="Y48" s="107">
        <v>0</v>
      </c>
      <c r="Z48" s="106">
        <v>0</v>
      </c>
      <c r="AA48" s="107">
        <v>0</v>
      </c>
    </row>
    <row r="49" spans="1:27" x14ac:dyDescent="0.25">
      <c r="A49" s="55" t="s">
        <v>89</v>
      </c>
      <c r="B49" s="84"/>
      <c r="C49" s="628" t="s">
        <v>90</v>
      </c>
      <c r="D49" s="629"/>
      <c r="E49" s="630"/>
      <c r="F49" s="186">
        <v>6</v>
      </c>
      <c r="G49" s="186">
        <v>14</v>
      </c>
      <c r="H49" s="186">
        <v>12</v>
      </c>
      <c r="I49" s="186">
        <v>2</v>
      </c>
      <c r="J49" s="193">
        <v>0</v>
      </c>
      <c r="K49" s="106">
        <v>10</v>
      </c>
      <c r="L49" s="107">
        <v>4</v>
      </c>
      <c r="M49" s="193">
        <v>0</v>
      </c>
      <c r="N49" s="107">
        <v>0</v>
      </c>
      <c r="O49" s="106">
        <v>6</v>
      </c>
      <c r="P49" s="107">
        <v>2</v>
      </c>
      <c r="Q49" s="107">
        <v>4</v>
      </c>
      <c r="R49" s="107">
        <v>0</v>
      </c>
      <c r="S49" s="107">
        <v>0</v>
      </c>
      <c r="T49" s="106">
        <v>10</v>
      </c>
      <c r="U49" s="107">
        <v>0</v>
      </c>
      <c r="V49" s="107">
        <v>9</v>
      </c>
      <c r="W49" s="107">
        <v>0</v>
      </c>
      <c r="X49" s="107">
        <v>0</v>
      </c>
      <c r="Y49" s="107">
        <v>0</v>
      </c>
      <c r="Z49" s="106">
        <v>8</v>
      </c>
      <c r="AA49" s="107">
        <v>1</v>
      </c>
    </row>
    <row r="50" spans="1:27" x14ac:dyDescent="0.25">
      <c r="A50" s="55" t="s">
        <v>91</v>
      </c>
      <c r="B50" s="84"/>
      <c r="C50" s="628" t="s">
        <v>92</v>
      </c>
      <c r="D50" s="629"/>
      <c r="E50" s="630"/>
      <c r="F50" s="186">
        <v>0</v>
      </c>
      <c r="G50" s="186">
        <v>2</v>
      </c>
      <c r="H50" s="186">
        <v>2</v>
      </c>
      <c r="I50" s="186">
        <v>0</v>
      </c>
      <c r="J50" s="186">
        <v>0</v>
      </c>
      <c r="K50" s="106">
        <v>0</v>
      </c>
      <c r="L50" s="107">
        <v>0</v>
      </c>
      <c r="M50" s="107">
        <v>0</v>
      </c>
      <c r="N50" s="107">
        <v>0</v>
      </c>
      <c r="O50" s="106">
        <v>0</v>
      </c>
      <c r="P50" s="107">
        <v>0</v>
      </c>
      <c r="Q50" s="107">
        <v>0</v>
      </c>
      <c r="R50" s="107">
        <v>0</v>
      </c>
      <c r="S50" s="107">
        <v>0</v>
      </c>
      <c r="T50" s="106">
        <v>0</v>
      </c>
      <c r="U50" s="107">
        <v>0</v>
      </c>
      <c r="V50" s="107">
        <v>0</v>
      </c>
      <c r="W50" s="107">
        <v>0</v>
      </c>
      <c r="X50" s="107">
        <v>0</v>
      </c>
      <c r="Y50" s="107">
        <v>0</v>
      </c>
      <c r="Z50" s="106">
        <v>2</v>
      </c>
      <c r="AA50" s="107">
        <v>0</v>
      </c>
    </row>
    <row r="51" spans="1:27" x14ac:dyDescent="0.25">
      <c r="A51" s="55" t="s">
        <v>93</v>
      </c>
      <c r="B51" s="84"/>
      <c r="C51" s="625" t="s">
        <v>70</v>
      </c>
      <c r="D51" s="626"/>
      <c r="E51" s="627"/>
      <c r="F51" s="186">
        <v>8</v>
      </c>
      <c r="G51" s="186">
        <v>36</v>
      </c>
      <c r="H51" s="186">
        <v>35</v>
      </c>
      <c r="I51" s="186">
        <v>1</v>
      </c>
      <c r="J51" s="186">
        <v>0</v>
      </c>
      <c r="K51" s="106">
        <v>35</v>
      </c>
      <c r="L51" s="107">
        <v>23</v>
      </c>
      <c r="M51" s="107">
        <v>2</v>
      </c>
      <c r="N51" s="107">
        <v>1</v>
      </c>
      <c r="O51" s="106">
        <v>9</v>
      </c>
      <c r="P51" s="107">
        <v>0</v>
      </c>
      <c r="Q51" s="107">
        <v>9</v>
      </c>
      <c r="R51" s="107">
        <v>0</v>
      </c>
      <c r="S51" s="107">
        <v>0</v>
      </c>
      <c r="T51" s="106">
        <v>35</v>
      </c>
      <c r="U51" s="107">
        <v>0</v>
      </c>
      <c r="V51" s="107">
        <v>32</v>
      </c>
      <c r="W51" s="107">
        <v>2</v>
      </c>
      <c r="X51" s="107">
        <v>0</v>
      </c>
      <c r="Y51" s="107">
        <v>0</v>
      </c>
      <c r="Z51" s="106">
        <v>8</v>
      </c>
      <c r="AA51" s="107">
        <v>0</v>
      </c>
    </row>
    <row r="52" spans="1:27" s="168" customFormat="1" ht="40.5" customHeight="1" x14ac:dyDescent="0.25">
      <c r="A52" s="175" t="s">
        <v>94</v>
      </c>
      <c r="B52" s="197"/>
      <c r="C52" s="965" t="s">
        <v>95</v>
      </c>
      <c r="D52" s="966"/>
      <c r="E52" s="967"/>
      <c r="F52" s="190">
        <v>15</v>
      </c>
      <c r="G52" s="190">
        <v>41</v>
      </c>
      <c r="H52" s="190">
        <v>36</v>
      </c>
      <c r="I52" s="190">
        <v>4</v>
      </c>
      <c r="J52" s="190">
        <v>1</v>
      </c>
      <c r="K52" s="164">
        <v>34</v>
      </c>
      <c r="L52" s="164">
        <v>21</v>
      </c>
      <c r="M52" s="164">
        <v>5</v>
      </c>
      <c r="N52" s="164">
        <v>6</v>
      </c>
      <c r="O52" s="164">
        <v>2</v>
      </c>
      <c r="P52" s="164">
        <v>0</v>
      </c>
      <c r="Q52" s="164">
        <v>2</v>
      </c>
      <c r="R52" s="164">
        <v>0</v>
      </c>
      <c r="S52" s="164">
        <v>0</v>
      </c>
      <c r="T52" s="164">
        <v>34</v>
      </c>
      <c r="U52" s="164">
        <v>1</v>
      </c>
      <c r="V52" s="164">
        <v>23</v>
      </c>
      <c r="W52" s="164">
        <v>10</v>
      </c>
      <c r="X52" s="164">
        <v>0</v>
      </c>
      <c r="Y52" s="164">
        <v>0</v>
      </c>
      <c r="Z52" s="164">
        <v>16</v>
      </c>
      <c r="AA52" s="164">
        <v>2</v>
      </c>
    </row>
    <row r="53" spans="1:27" x14ac:dyDescent="0.25">
      <c r="A53" s="55" t="s">
        <v>96</v>
      </c>
      <c r="B53" s="84"/>
      <c r="C53" s="628" t="s">
        <v>97</v>
      </c>
      <c r="D53" s="629"/>
      <c r="E53" s="630"/>
      <c r="F53" s="186">
        <v>2</v>
      </c>
      <c r="G53" s="186">
        <v>1</v>
      </c>
      <c r="H53" s="186">
        <v>1</v>
      </c>
      <c r="I53" s="186">
        <v>0</v>
      </c>
      <c r="J53" s="186">
        <v>0</v>
      </c>
      <c r="K53" s="106">
        <v>2</v>
      </c>
      <c r="L53" s="107">
        <v>1</v>
      </c>
      <c r="M53" s="107">
        <v>1</v>
      </c>
      <c r="N53" s="107">
        <v>0</v>
      </c>
      <c r="O53" s="106">
        <v>0</v>
      </c>
      <c r="P53" s="107">
        <v>0</v>
      </c>
      <c r="Q53" s="107">
        <v>0</v>
      </c>
      <c r="R53" s="107">
        <v>0</v>
      </c>
      <c r="S53" s="107">
        <v>0</v>
      </c>
      <c r="T53" s="106">
        <v>2</v>
      </c>
      <c r="U53" s="107">
        <v>0</v>
      </c>
      <c r="V53" s="107">
        <v>1</v>
      </c>
      <c r="W53" s="107">
        <v>0</v>
      </c>
      <c r="X53" s="107">
        <v>0</v>
      </c>
      <c r="Y53" s="107">
        <v>0</v>
      </c>
      <c r="Z53" s="106">
        <v>1</v>
      </c>
      <c r="AA53" s="107">
        <v>1</v>
      </c>
    </row>
    <row r="54" spans="1:27" x14ac:dyDescent="0.25">
      <c r="A54" s="55" t="s">
        <v>98</v>
      </c>
      <c r="B54" s="84"/>
      <c r="C54" s="628" t="s">
        <v>99</v>
      </c>
      <c r="D54" s="629"/>
      <c r="E54" s="630"/>
      <c r="F54" s="186">
        <v>1</v>
      </c>
      <c r="G54" s="186">
        <v>0</v>
      </c>
      <c r="H54" s="186">
        <v>0</v>
      </c>
      <c r="I54" s="186">
        <v>0</v>
      </c>
      <c r="J54" s="186">
        <v>0</v>
      </c>
      <c r="K54" s="106">
        <v>1</v>
      </c>
      <c r="L54" s="107">
        <v>0</v>
      </c>
      <c r="M54" s="107">
        <v>0</v>
      </c>
      <c r="N54" s="107">
        <v>1</v>
      </c>
      <c r="O54" s="106">
        <v>0</v>
      </c>
      <c r="P54" s="107">
        <v>0</v>
      </c>
      <c r="Q54" s="107">
        <v>0</v>
      </c>
      <c r="R54" s="107">
        <v>0</v>
      </c>
      <c r="S54" s="107">
        <v>0</v>
      </c>
      <c r="T54" s="106">
        <v>1</v>
      </c>
      <c r="U54" s="107">
        <v>0</v>
      </c>
      <c r="V54" s="107">
        <v>1</v>
      </c>
      <c r="W54" s="107">
        <v>0</v>
      </c>
      <c r="X54" s="107">
        <v>0</v>
      </c>
      <c r="Y54" s="107">
        <v>0</v>
      </c>
      <c r="Z54" s="106">
        <v>0</v>
      </c>
      <c r="AA54" s="107">
        <v>0</v>
      </c>
    </row>
    <row r="55" spans="1:27" x14ac:dyDescent="0.25">
      <c r="A55" s="55" t="s">
        <v>100</v>
      </c>
      <c r="B55" s="84"/>
      <c r="C55" s="628" t="s">
        <v>101</v>
      </c>
      <c r="D55" s="629"/>
      <c r="E55" s="630"/>
      <c r="F55" s="186">
        <v>2</v>
      </c>
      <c r="G55" s="186">
        <v>1</v>
      </c>
      <c r="H55" s="186">
        <v>0</v>
      </c>
      <c r="I55" s="186">
        <v>1</v>
      </c>
      <c r="J55" s="186">
        <v>0</v>
      </c>
      <c r="K55" s="106">
        <v>1</v>
      </c>
      <c r="L55" s="107">
        <v>0</v>
      </c>
      <c r="M55" s="107">
        <v>1</v>
      </c>
      <c r="N55" s="107">
        <v>0</v>
      </c>
      <c r="O55" s="106">
        <v>0</v>
      </c>
      <c r="P55" s="107">
        <v>0</v>
      </c>
      <c r="Q55" s="107">
        <v>0</v>
      </c>
      <c r="R55" s="107">
        <v>0</v>
      </c>
      <c r="S55" s="107">
        <v>0</v>
      </c>
      <c r="T55" s="106">
        <v>1</v>
      </c>
      <c r="U55" s="107">
        <v>0</v>
      </c>
      <c r="V55" s="107">
        <v>0</v>
      </c>
      <c r="W55" s="107">
        <v>1</v>
      </c>
      <c r="X55" s="107">
        <v>0</v>
      </c>
      <c r="Y55" s="107">
        <v>0</v>
      </c>
      <c r="Z55" s="106">
        <v>1</v>
      </c>
      <c r="AA55" s="107">
        <v>0</v>
      </c>
    </row>
    <row r="56" spans="1:27" x14ac:dyDescent="0.25">
      <c r="A56" s="57" t="s">
        <v>102</v>
      </c>
      <c r="B56" s="85"/>
      <c r="C56" s="628" t="s">
        <v>103</v>
      </c>
      <c r="D56" s="629"/>
      <c r="E56" s="630"/>
      <c r="F56" s="189">
        <v>0</v>
      </c>
      <c r="G56" s="188">
        <v>0</v>
      </c>
      <c r="H56" s="188">
        <v>0</v>
      </c>
      <c r="I56" s="188">
        <v>0</v>
      </c>
      <c r="J56" s="188">
        <v>0</v>
      </c>
      <c r="K56" s="106">
        <v>0</v>
      </c>
      <c r="L56" s="114">
        <v>0</v>
      </c>
      <c r="M56" s="114">
        <v>0</v>
      </c>
      <c r="N56" s="114">
        <v>0</v>
      </c>
      <c r="O56" s="106">
        <v>0</v>
      </c>
      <c r="P56" s="114">
        <v>0</v>
      </c>
      <c r="Q56" s="114">
        <v>0</v>
      </c>
      <c r="R56" s="114">
        <v>0</v>
      </c>
      <c r="S56" s="114">
        <v>0</v>
      </c>
      <c r="T56" s="106">
        <v>0</v>
      </c>
      <c r="U56" s="114">
        <v>0</v>
      </c>
      <c r="V56" s="114">
        <v>0</v>
      </c>
      <c r="W56" s="114">
        <v>0</v>
      </c>
      <c r="X56" s="114">
        <v>0</v>
      </c>
      <c r="Y56" s="114">
        <v>0</v>
      </c>
      <c r="Z56" s="106">
        <v>0</v>
      </c>
      <c r="AA56" s="114">
        <v>0</v>
      </c>
    </row>
    <row r="57" spans="1:27" ht="25.5" x14ac:dyDescent="0.25">
      <c r="A57" s="83" t="s">
        <v>104</v>
      </c>
      <c r="B57" s="96" t="s">
        <v>37</v>
      </c>
      <c r="C57" s="635" t="s">
        <v>105</v>
      </c>
      <c r="D57" s="636"/>
      <c r="E57" s="637"/>
      <c r="F57" s="188">
        <v>1</v>
      </c>
      <c r="G57" s="188">
        <v>0</v>
      </c>
      <c r="H57" s="188">
        <v>0</v>
      </c>
      <c r="I57" s="188">
        <v>0</v>
      </c>
      <c r="J57" s="188">
        <v>0</v>
      </c>
      <c r="K57" s="106">
        <v>0</v>
      </c>
      <c r="L57" s="114">
        <v>0</v>
      </c>
      <c r="M57" s="114">
        <v>0</v>
      </c>
      <c r="N57" s="114">
        <v>0</v>
      </c>
      <c r="O57" s="106">
        <v>0</v>
      </c>
      <c r="P57" s="114">
        <v>0</v>
      </c>
      <c r="Q57" s="114">
        <v>0</v>
      </c>
      <c r="R57" s="114">
        <v>0</v>
      </c>
      <c r="S57" s="114">
        <v>0</v>
      </c>
      <c r="T57" s="106">
        <v>0</v>
      </c>
      <c r="U57" s="114">
        <v>0</v>
      </c>
      <c r="V57" s="114">
        <v>0</v>
      </c>
      <c r="W57" s="114">
        <v>0</v>
      </c>
      <c r="X57" s="114">
        <v>0</v>
      </c>
      <c r="Y57" s="114">
        <v>0</v>
      </c>
      <c r="Z57" s="106">
        <v>1</v>
      </c>
      <c r="AA57" s="114">
        <v>1</v>
      </c>
    </row>
    <row r="58" spans="1:27" x14ac:dyDescent="0.25">
      <c r="A58" s="55" t="s">
        <v>106</v>
      </c>
      <c r="B58" s="84"/>
      <c r="C58" s="628" t="s">
        <v>107</v>
      </c>
      <c r="D58" s="629"/>
      <c r="E58" s="630"/>
      <c r="F58" s="186">
        <v>3</v>
      </c>
      <c r="G58" s="186">
        <v>17</v>
      </c>
      <c r="H58" s="186">
        <v>16</v>
      </c>
      <c r="I58" s="186">
        <v>1</v>
      </c>
      <c r="J58" s="186">
        <v>0</v>
      </c>
      <c r="K58" s="106">
        <v>13</v>
      </c>
      <c r="L58" s="107">
        <v>10</v>
      </c>
      <c r="M58" s="107">
        <v>1</v>
      </c>
      <c r="N58" s="107">
        <v>2</v>
      </c>
      <c r="O58" s="106">
        <v>0</v>
      </c>
      <c r="P58" s="107">
        <v>0</v>
      </c>
      <c r="Q58" s="107">
        <v>0</v>
      </c>
      <c r="R58" s="107">
        <v>0</v>
      </c>
      <c r="S58" s="107">
        <v>0</v>
      </c>
      <c r="T58" s="106">
        <v>13</v>
      </c>
      <c r="U58" s="107">
        <v>0</v>
      </c>
      <c r="V58" s="107">
        <v>8</v>
      </c>
      <c r="W58" s="107">
        <v>4</v>
      </c>
      <c r="X58" s="107">
        <v>0</v>
      </c>
      <c r="Y58" s="107">
        <v>0</v>
      </c>
      <c r="Z58" s="106">
        <v>6</v>
      </c>
      <c r="AA58" s="107">
        <v>0</v>
      </c>
    </row>
    <row r="59" spans="1:27" x14ac:dyDescent="0.25">
      <c r="A59" s="55" t="s">
        <v>108</v>
      </c>
      <c r="B59" s="84"/>
      <c r="C59" s="625" t="s">
        <v>70</v>
      </c>
      <c r="D59" s="626"/>
      <c r="E59" s="627"/>
      <c r="F59" s="186">
        <v>6</v>
      </c>
      <c r="G59" s="186">
        <v>22</v>
      </c>
      <c r="H59" s="186">
        <v>19</v>
      </c>
      <c r="I59" s="186">
        <v>2</v>
      </c>
      <c r="J59" s="186">
        <v>1</v>
      </c>
      <c r="K59" s="106">
        <v>17</v>
      </c>
      <c r="L59" s="107">
        <v>10</v>
      </c>
      <c r="M59" s="107">
        <v>2</v>
      </c>
      <c r="N59" s="107">
        <v>3</v>
      </c>
      <c r="O59" s="106">
        <v>2</v>
      </c>
      <c r="P59" s="107">
        <v>0</v>
      </c>
      <c r="Q59" s="107">
        <v>2</v>
      </c>
      <c r="R59" s="107">
        <v>0</v>
      </c>
      <c r="S59" s="107">
        <v>0</v>
      </c>
      <c r="T59" s="106">
        <v>17</v>
      </c>
      <c r="U59" s="107">
        <v>1</v>
      </c>
      <c r="V59" s="107">
        <v>13</v>
      </c>
      <c r="W59" s="107">
        <v>5</v>
      </c>
      <c r="X59" s="107">
        <v>0</v>
      </c>
      <c r="Y59" s="107">
        <v>0</v>
      </c>
      <c r="Z59" s="106">
        <v>7</v>
      </c>
      <c r="AA59" s="107">
        <v>0</v>
      </c>
    </row>
    <row r="60" spans="1:27" s="168" customFormat="1" ht="37.5" customHeight="1" x14ac:dyDescent="0.25">
      <c r="A60" s="175" t="s">
        <v>109</v>
      </c>
      <c r="B60" s="197"/>
      <c r="C60" s="965" t="s">
        <v>110</v>
      </c>
      <c r="D60" s="966"/>
      <c r="E60" s="967"/>
      <c r="F60" s="179">
        <v>55</v>
      </c>
      <c r="G60" s="179">
        <v>316</v>
      </c>
      <c r="H60" s="179">
        <v>291</v>
      </c>
      <c r="I60" s="179">
        <v>25</v>
      </c>
      <c r="J60" s="179">
        <v>0</v>
      </c>
      <c r="K60" s="165">
        <v>286</v>
      </c>
      <c r="L60" s="165">
        <v>171</v>
      </c>
      <c r="M60" s="165">
        <v>77</v>
      </c>
      <c r="N60" s="165">
        <v>8</v>
      </c>
      <c r="O60" s="165">
        <v>30</v>
      </c>
      <c r="P60" s="165">
        <v>8</v>
      </c>
      <c r="Q60" s="165">
        <v>22</v>
      </c>
      <c r="R60" s="165">
        <v>0</v>
      </c>
      <c r="S60" s="165">
        <v>0</v>
      </c>
      <c r="T60" s="165">
        <v>286</v>
      </c>
      <c r="U60" s="165">
        <v>0</v>
      </c>
      <c r="V60" s="165">
        <v>255</v>
      </c>
      <c r="W60" s="165">
        <v>17</v>
      </c>
      <c r="X60" s="165">
        <v>0</v>
      </c>
      <c r="Y60" s="165">
        <v>0</v>
      </c>
      <c r="Z60" s="165">
        <v>60</v>
      </c>
      <c r="AA60" s="165">
        <v>4</v>
      </c>
    </row>
    <row r="61" spans="1:27" x14ac:dyDescent="0.25">
      <c r="A61" s="55" t="s">
        <v>111</v>
      </c>
      <c r="B61" s="84"/>
      <c r="C61" s="628" t="s">
        <v>112</v>
      </c>
      <c r="D61" s="629"/>
      <c r="E61" s="630"/>
      <c r="F61" s="186">
        <v>23</v>
      </c>
      <c r="G61" s="186">
        <v>158</v>
      </c>
      <c r="H61" s="186">
        <v>139</v>
      </c>
      <c r="I61" s="186">
        <v>19</v>
      </c>
      <c r="J61" s="186">
        <v>0</v>
      </c>
      <c r="K61" s="106">
        <v>134</v>
      </c>
      <c r="L61" s="107">
        <v>107</v>
      </c>
      <c r="M61" s="107">
        <v>11</v>
      </c>
      <c r="N61" s="107">
        <v>2</v>
      </c>
      <c r="O61" s="106">
        <v>14</v>
      </c>
      <c r="P61" s="107">
        <v>5</v>
      </c>
      <c r="Q61" s="107">
        <v>9</v>
      </c>
      <c r="R61" s="107">
        <v>0</v>
      </c>
      <c r="S61" s="107">
        <v>0</v>
      </c>
      <c r="T61" s="106">
        <v>134</v>
      </c>
      <c r="U61" s="107">
        <v>0</v>
      </c>
      <c r="V61" s="107">
        <v>124</v>
      </c>
      <c r="W61" s="107">
        <v>1</v>
      </c>
      <c r="X61" s="107">
        <v>0</v>
      </c>
      <c r="Y61" s="107">
        <v>0</v>
      </c>
      <c r="Z61" s="106">
        <v>28</v>
      </c>
      <c r="AA61" s="107">
        <v>1</v>
      </c>
    </row>
    <row r="62" spans="1:27" x14ac:dyDescent="0.25">
      <c r="A62" s="55" t="s">
        <v>113</v>
      </c>
      <c r="B62" s="84"/>
      <c r="C62" s="628" t="s">
        <v>114</v>
      </c>
      <c r="D62" s="629"/>
      <c r="E62" s="630"/>
      <c r="F62" s="186">
        <v>14</v>
      </c>
      <c r="G62" s="186">
        <v>84</v>
      </c>
      <c r="H62" s="186">
        <v>80</v>
      </c>
      <c r="I62" s="186">
        <v>4</v>
      </c>
      <c r="J62" s="186">
        <v>0</v>
      </c>
      <c r="K62" s="106">
        <v>73</v>
      </c>
      <c r="L62" s="107">
        <v>30</v>
      </c>
      <c r="M62" s="107">
        <v>35</v>
      </c>
      <c r="N62" s="107">
        <v>0</v>
      </c>
      <c r="O62" s="106">
        <v>8</v>
      </c>
      <c r="P62" s="107">
        <v>1</v>
      </c>
      <c r="Q62" s="107">
        <v>7</v>
      </c>
      <c r="R62" s="107">
        <v>0</v>
      </c>
      <c r="S62" s="107">
        <v>0</v>
      </c>
      <c r="T62" s="106">
        <v>73</v>
      </c>
      <c r="U62" s="107">
        <v>0</v>
      </c>
      <c r="V62" s="107">
        <v>62</v>
      </c>
      <c r="W62" s="107">
        <v>4</v>
      </c>
      <c r="X62" s="107">
        <v>0</v>
      </c>
      <c r="Y62" s="107">
        <v>0</v>
      </c>
      <c r="Z62" s="106">
        <v>21</v>
      </c>
      <c r="AA62" s="107">
        <v>2</v>
      </c>
    </row>
    <row r="63" spans="1:27" x14ac:dyDescent="0.25">
      <c r="A63" s="55" t="s">
        <v>115</v>
      </c>
      <c r="B63" s="84"/>
      <c r="C63" s="628" t="s">
        <v>116</v>
      </c>
      <c r="D63" s="629"/>
      <c r="E63" s="630"/>
      <c r="F63" s="186">
        <v>1</v>
      </c>
      <c r="G63" s="186">
        <v>13</v>
      </c>
      <c r="H63" s="186">
        <v>13</v>
      </c>
      <c r="I63" s="186">
        <v>0</v>
      </c>
      <c r="J63" s="186">
        <v>0</v>
      </c>
      <c r="K63" s="106">
        <v>12</v>
      </c>
      <c r="L63" s="107">
        <v>2</v>
      </c>
      <c r="M63" s="107">
        <v>9</v>
      </c>
      <c r="N63" s="107">
        <v>1</v>
      </c>
      <c r="O63" s="106">
        <v>0</v>
      </c>
      <c r="P63" s="107">
        <v>0</v>
      </c>
      <c r="Q63" s="107">
        <v>0</v>
      </c>
      <c r="R63" s="107">
        <v>0</v>
      </c>
      <c r="S63" s="107">
        <v>0</v>
      </c>
      <c r="T63" s="106">
        <v>12</v>
      </c>
      <c r="U63" s="107">
        <v>0</v>
      </c>
      <c r="V63" s="107">
        <v>11</v>
      </c>
      <c r="W63" s="107">
        <v>2</v>
      </c>
      <c r="X63" s="107">
        <v>0</v>
      </c>
      <c r="Y63" s="107">
        <v>0</v>
      </c>
      <c r="Z63" s="106">
        <v>2</v>
      </c>
      <c r="AA63" s="107">
        <v>0</v>
      </c>
    </row>
    <row r="64" spans="1:27" x14ac:dyDescent="0.25">
      <c r="A64" s="55" t="s">
        <v>117</v>
      </c>
      <c r="B64" s="84"/>
      <c r="C64" s="628" t="s">
        <v>118</v>
      </c>
      <c r="D64" s="629"/>
      <c r="E64" s="630"/>
      <c r="F64" s="186">
        <v>2</v>
      </c>
      <c r="G64" s="186">
        <v>2</v>
      </c>
      <c r="H64" s="186">
        <v>1</v>
      </c>
      <c r="I64" s="186">
        <v>1</v>
      </c>
      <c r="J64" s="186">
        <v>0</v>
      </c>
      <c r="K64" s="106">
        <v>3</v>
      </c>
      <c r="L64" s="107">
        <v>0</v>
      </c>
      <c r="M64" s="107">
        <v>0</v>
      </c>
      <c r="N64" s="107">
        <v>2</v>
      </c>
      <c r="O64" s="106">
        <v>1</v>
      </c>
      <c r="P64" s="107">
        <v>0</v>
      </c>
      <c r="Q64" s="107">
        <v>1</v>
      </c>
      <c r="R64" s="107">
        <v>0</v>
      </c>
      <c r="S64" s="107">
        <v>0</v>
      </c>
      <c r="T64" s="106">
        <v>3</v>
      </c>
      <c r="U64" s="107">
        <v>0</v>
      </c>
      <c r="V64" s="107">
        <v>2</v>
      </c>
      <c r="W64" s="107">
        <v>0</v>
      </c>
      <c r="X64" s="107">
        <v>0</v>
      </c>
      <c r="Y64" s="107">
        <v>0</v>
      </c>
      <c r="Z64" s="106">
        <v>0</v>
      </c>
      <c r="AA64" s="107">
        <v>0</v>
      </c>
    </row>
    <row r="65" spans="1:27" x14ac:dyDescent="0.25">
      <c r="A65" s="55" t="s">
        <v>119</v>
      </c>
      <c r="B65" s="84"/>
      <c r="C65" s="628" t="s">
        <v>120</v>
      </c>
      <c r="D65" s="629"/>
      <c r="E65" s="630"/>
      <c r="F65" s="186">
        <v>0</v>
      </c>
      <c r="G65" s="186">
        <v>2</v>
      </c>
      <c r="H65" s="186">
        <v>2</v>
      </c>
      <c r="I65" s="186">
        <v>0</v>
      </c>
      <c r="J65" s="186">
        <v>0</v>
      </c>
      <c r="K65" s="106">
        <v>2</v>
      </c>
      <c r="L65" s="107">
        <v>1</v>
      </c>
      <c r="M65" s="107">
        <v>1</v>
      </c>
      <c r="N65" s="107">
        <v>0</v>
      </c>
      <c r="O65" s="106">
        <v>0</v>
      </c>
      <c r="P65" s="107">
        <v>0</v>
      </c>
      <c r="Q65" s="107">
        <v>0</v>
      </c>
      <c r="R65" s="107">
        <v>0</v>
      </c>
      <c r="S65" s="107">
        <v>0</v>
      </c>
      <c r="T65" s="106">
        <v>2</v>
      </c>
      <c r="U65" s="107">
        <v>0</v>
      </c>
      <c r="V65" s="107">
        <v>2</v>
      </c>
      <c r="W65" s="107">
        <v>0</v>
      </c>
      <c r="X65" s="107">
        <v>0</v>
      </c>
      <c r="Y65" s="107">
        <v>0</v>
      </c>
      <c r="Z65" s="106">
        <v>0</v>
      </c>
      <c r="AA65" s="107">
        <v>0</v>
      </c>
    </row>
    <row r="66" spans="1:27" ht="30" customHeight="1" x14ac:dyDescent="0.25">
      <c r="A66" s="55" t="s">
        <v>121</v>
      </c>
      <c r="B66" s="84"/>
      <c r="C66" s="628" t="s">
        <v>122</v>
      </c>
      <c r="D66" s="629"/>
      <c r="E66" s="630"/>
      <c r="F66" s="186">
        <v>0</v>
      </c>
      <c r="G66" s="186">
        <v>3</v>
      </c>
      <c r="H66" s="186">
        <v>3</v>
      </c>
      <c r="I66" s="186">
        <v>0</v>
      </c>
      <c r="J66" s="186">
        <v>0</v>
      </c>
      <c r="K66" s="106">
        <v>2</v>
      </c>
      <c r="L66" s="107">
        <v>2</v>
      </c>
      <c r="M66" s="107">
        <v>0</v>
      </c>
      <c r="N66" s="107">
        <v>0</v>
      </c>
      <c r="O66" s="106">
        <v>0</v>
      </c>
      <c r="P66" s="107">
        <v>0</v>
      </c>
      <c r="Q66" s="107">
        <v>0</v>
      </c>
      <c r="R66" s="107">
        <v>0</v>
      </c>
      <c r="S66" s="107">
        <v>0</v>
      </c>
      <c r="T66" s="106">
        <v>2</v>
      </c>
      <c r="U66" s="107">
        <v>0</v>
      </c>
      <c r="V66" s="107">
        <v>2</v>
      </c>
      <c r="W66" s="107">
        <v>0</v>
      </c>
      <c r="X66" s="107">
        <v>0</v>
      </c>
      <c r="Y66" s="107">
        <v>0</v>
      </c>
      <c r="Z66" s="106">
        <v>1</v>
      </c>
      <c r="AA66" s="107">
        <v>0</v>
      </c>
    </row>
    <row r="67" spans="1:27" x14ac:dyDescent="0.25">
      <c r="A67" s="55" t="s">
        <v>123</v>
      </c>
      <c r="B67" s="84"/>
      <c r="C67" s="628" t="s">
        <v>124</v>
      </c>
      <c r="D67" s="629"/>
      <c r="E67" s="630"/>
      <c r="F67" s="186">
        <v>0</v>
      </c>
      <c r="G67" s="186">
        <v>0</v>
      </c>
      <c r="H67" s="186">
        <v>0</v>
      </c>
      <c r="I67" s="186">
        <v>0</v>
      </c>
      <c r="J67" s="186">
        <v>0</v>
      </c>
      <c r="K67" s="106">
        <v>0</v>
      </c>
      <c r="L67" s="107">
        <v>0</v>
      </c>
      <c r="M67" s="107">
        <v>0</v>
      </c>
      <c r="N67" s="107">
        <v>0</v>
      </c>
      <c r="O67" s="106">
        <v>0</v>
      </c>
      <c r="P67" s="107">
        <v>0</v>
      </c>
      <c r="Q67" s="107">
        <v>0</v>
      </c>
      <c r="R67" s="107">
        <v>0</v>
      </c>
      <c r="S67" s="107">
        <v>0</v>
      </c>
      <c r="T67" s="106">
        <v>0</v>
      </c>
      <c r="U67" s="107">
        <v>0</v>
      </c>
      <c r="V67" s="107">
        <v>0</v>
      </c>
      <c r="W67" s="107">
        <v>0</v>
      </c>
      <c r="X67" s="107">
        <v>0</v>
      </c>
      <c r="Y67" s="107">
        <v>0</v>
      </c>
      <c r="Z67" s="106">
        <v>0</v>
      </c>
      <c r="AA67" s="107">
        <v>0</v>
      </c>
    </row>
    <row r="68" spans="1:27" x14ac:dyDescent="0.25">
      <c r="A68" s="55" t="s">
        <v>125</v>
      </c>
      <c r="B68" s="84"/>
      <c r="C68" s="628" t="s">
        <v>126</v>
      </c>
      <c r="D68" s="629"/>
      <c r="E68" s="630"/>
      <c r="F68" s="186">
        <v>4</v>
      </c>
      <c r="G68" s="186">
        <v>19</v>
      </c>
      <c r="H68" s="186">
        <v>19</v>
      </c>
      <c r="I68" s="193">
        <v>0</v>
      </c>
      <c r="J68" s="186">
        <v>0</v>
      </c>
      <c r="K68" s="106">
        <v>17</v>
      </c>
      <c r="L68" s="107">
        <v>14</v>
      </c>
      <c r="M68" s="107">
        <v>3</v>
      </c>
      <c r="N68" s="107">
        <v>0</v>
      </c>
      <c r="O68" s="106">
        <v>0</v>
      </c>
      <c r="P68" s="107">
        <v>0</v>
      </c>
      <c r="Q68" s="107">
        <v>0</v>
      </c>
      <c r="R68" s="107">
        <v>0</v>
      </c>
      <c r="S68" s="107">
        <v>0</v>
      </c>
      <c r="T68" s="106">
        <v>17</v>
      </c>
      <c r="U68" s="107">
        <v>0</v>
      </c>
      <c r="V68" s="107">
        <v>16</v>
      </c>
      <c r="W68" s="107">
        <v>1</v>
      </c>
      <c r="X68" s="107">
        <v>0</v>
      </c>
      <c r="Y68" s="107">
        <v>0</v>
      </c>
      <c r="Z68" s="106">
        <v>6</v>
      </c>
      <c r="AA68" s="107">
        <v>1</v>
      </c>
    </row>
    <row r="69" spans="1:27" x14ac:dyDescent="0.25">
      <c r="A69" s="55" t="s">
        <v>127</v>
      </c>
      <c r="B69" s="84"/>
      <c r="C69" s="628" t="s">
        <v>128</v>
      </c>
      <c r="D69" s="629"/>
      <c r="E69" s="630"/>
      <c r="F69" s="186">
        <v>3</v>
      </c>
      <c r="G69" s="186">
        <v>14</v>
      </c>
      <c r="H69" s="186">
        <v>14</v>
      </c>
      <c r="I69" s="186">
        <v>0</v>
      </c>
      <c r="J69" s="186">
        <v>0</v>
      </c>
      <c r="K69" s="106">
        <v>15</v>
      </c>
      <c r="L69" s="107">
        <v>8</v>
      </c>
      <c r="M69" s="107">
        <v>3</v>
      </c>
      <c r="N69" s="107">
        <v>2</v>
      </c>
      <c r="O69" s="106">
        <v>2</v>
      </c>
      <c r="P69" s="107">
        <v>1</v>
      </c>
      <c r="Q69" s="107">
        <v>1</v>
      </c>
      <c r="R69" s="107">
        <v>0</v>
      </c>
      <c r="S69" s="107">
        <v>0</v>
      </c>
      <c r="T69" s="106">
        <v>15</v>
      </c>
      <c r="U69" s="107">
        <v>0</v>
      </c>
      <c r="V69" s="107">
        <v>13</v>
      </c>
      <c r="W69" s="107">
        <v>1</v>
      </c>
      <c r="X69" s="107">
        <v>0</v>
      </c>
      <c r="Y69" s="107">
        <v>0</v>
      </c>
      <c r="Z69" s="106">
        <v>2</v>
      </c>
      <c r="AA69" s="107">
        <v>0</v>
      </c>
    </row>
    <row r="70" spans="1:27" x14ac:dyDescent="0.25">
      <c r="A70" s="55" t="s">
        <v>129</v>
      </c>
      <c r="B70" s="84"/>
      <c r="C70" s="628" t="s">
        <v>130</v>
      </c>
      <c r="D70" s="629"/>
      <c r="E70" s="630"/>
      <c r="F70" s="186">
        <v>7</v>
      </c>
      <c r="G70" s="186">
        <v>14</v>
      </c>
      <c r="H70" s="186">
        <v>14</v>
      </c>
      <c r="I70" s="186">
        <v>0</v>
      </c>
      <c r="J70" s="186">
        <v>0</v>
      </c>
      <c r="K70" s="106">
        <v>21</v>
      </c>
      <c r="L70" s="107">
        <v>4</v>
      </c>
      <c r="M70" s="107">
        <v>13</v>
      </c>
      <c r="N70" s="107">
        <v>0</v>
      </c>
      <c r="O70" s="106">
        <v>4</v>
      </c>
      <c r="P70" s="107">
        <v>1</v>
      </c>
      <c r="Q70" s="107">
        <v>3</v>
      </c>
      <c r="R70" s="107">
        <v>0</v>
      </c>
      <c r="S70" s="107">
        <v>0</v>
      </c>
      <c r="T70" s="106">
        <v>21</v>
      </c>
      <c r="U70" s="107">
        <v>0</v>
      </c>
      <c r="V70" s="107">
        <v>16</v>
      </c>
      <c r="W70" s="107">
        <v>5</v>
      </c>
      <c r="X70" s="107">
        <v>0</v>
      </c>
      <c r="Y70" s="107">
        <v>0</v>
      </c>
      <c r="Z70" s="106">
        <v>0</v>
      </c>
      <c r="AA70" s="107">
        <v>0</v>
      </c>
    </row>
    <row r="71" spans="1:27" x14ac:dyDescent="0.25">
      <c r="A71" s="55" t="s">
        <v>131</v>
      </c>
      <c r="B71" s="84"/>
      <c r="C71" s="628" t="s">
        <v>132</v>
      </c>
      <c r="D71" s="629"/>
      <c r="E71" s="630"/>
      <c r="F71" s="186">
        <v>0</v>
      </c>
      <c r="G71" s="186">
        <v>0</v>
      </c>
      <c r="H71" s="186">
        <v>0</v>
      </c>
      <c r="I71" s="186">
        <v>0</v>
      </c>
      <c r="J71" s="186">
        <v>0</v>
      </c>
      <c r="K71" s="106">
        <v>0</v>
      </c>
      <c r="L71" s="107">
        <v>0</v>
      </c>
      <c r="M71" s="107">
        <v>0</v>
      </c>
      <c r="N71" s="107">
        <v>0</v>
      </c>
      <c r="O71" s="106">
        <v>0</v>
      </c>
      <c r="P71" s="107">
        <v>0</v>
      </c>
      <c r="Q71" s="107">
        <v>0</v>
      </c>
      <c r="R71" s="107">
        <v>0</v>
      </c>
      <c r="S71" s="107">
        <v>0</v>
      </c>
      <c r="T71" s="106">
        <v>0</v>
      </c>
      <c r="U71" s="107">
        <v>0</v>
      </c>
      <c r="V71" s="107">
        <v>0</v>
      </c>
      <c r="W71" s="107">
        <v>0</v>
      </c>
      <c r="X71" s="107">
        <v>0</v>
      </c>
      <c r="Y71" s="107">
        <v>0</v>
      </c>
      <c r="Z71" s="106">
        <v>0</v>
      </c>
      <c r="AA71" s="107">
        <v>0</v>
      </c>
    </row>
    <row r="72" spans="1:27" x14ac:dyDescent="0.25">
      <c r="A72" s="55" t="s">
        <v>133</v>
      </c>
      <c r="B72" s="84"/>
      <c r="C72" s="628" t="s">
        <v>134</v>
      </c>
      <c r="D72" s="629"/>
      <c r="E72" s="630"/>
      <c r="F72" s="186">
        <v>0</v>
      </c>
      <c r="G72" s="186">
        <v>0</v>
      </c>
      <c r="H72" s="186">
        <v>0</v>
      </c>
      <c r="I72" s="186">
        <v>0</v>
      </c>
      <c r="J72" s="186">
        <v>0</v>
      </c>
      <c r="K72" s="106">
        <v>0</v>
      </c>
      <c r="L72" s="107">
        <v>0</v>
      </c>
      <c r="M72" s="107">
        <v>0</v>
      </c>
      <c r="N72" s="107">
        <v>0</v>
      </c>
      <c r="O72" s="106">
        <v>0</v>
      </c>
      <c r="P72" s="107">
        <v>0</v>
      </c>
      <c r="Q72" s="107">
        <v>0</v>
      </c>
      <c r="R72" s="107">
        <v>0</v>
      </c>
      <c r="S72" s="107">
        <v>0</v>
      </c>
      <c r="T72" s="106">
        <v>0</v>
      </c>
      <c r="U72" s="107">
        <v>0</v>
      </c>
      <c r="V72" s="107">
        <v>0</v>
      </c>
      <c r="W72" s="107">
        <v>0</v>
      </c>
      <c r="X72" s="107">
        <v>0</v>
      </c>
      <c r="Y72" s="107">
        <v>0</v>
      </c>
      <c r="Z72" s="106">
        <v>0</v>
      </c>
      <c r="AA72" s="107">
        <v>0</v>
      </c>
    </row>
    <row r="73" spans="1:27" x14ac:dyDescent="0.25">
      <c r="A73" s="55" t="s">
        <v>135</v>
      </c>
      <c r="B73" s="84"/>
      <c r="C73" s="625" t="s">
        <v>70</v>
      </c>
      <c r="D73" s="626"/>
      <c r="E73" s="627"/>
      <c r="F73" s="186">
        <v>1</v>
      </c>
      <c r="G73" s="186">
        <v>7</v>
      </c>
      <c r="H73" s="186">
        <v>6</v>
      </c>
      <c r="I73" s="186">
        <v>1</v>
      </c>
      <c r="J73" s="186">
        <v>0</v>
      </c>
      <c r="K73" s="106">
        <v>7</v>
      </c>
      <c r="L73" s="107">
        <v>3</v>
      </c>
      <c r="M73" s="107">
        <v>2</v>
      </c>
      <c r="N73" s="107">
        <v>1</v>
      </c>
      <c r="O73" s="106">
        <v>1</v>
      </c>
      <c r="P73" s="107">
        <v>0</v>
      </c>
      <c r="Q73" s="107">
        <v>1</v>
      </c>
      <c r="R73" s="107">
        <v>0</v>
      </c>
      <c r="S73" s="107">
        <v>0</v>
      </c>
      <c r="T73" s="106">
        <v>7</v>
      </c>
      <c r="U73" s="107">
        <v>0</v>
      </c>
      <c r="V73" s="107">
        <v>7</v>
      </c>
      <c r="W73" s="107">
        <v>3</v>
      </c>
      <c r="X73" s="107">
        <v>0</v>
      </c>
      <c r="Y73" s="107">
        <v>0</v>
      </c>
      <c r="Z73" s="106">
        <v>0</v>
      </c>
      <c r="AA73" s="107">
        <v>0</v>
      </c>
    </row>
    <row r="74" spans="1:27" s="168" customFormat="1" ht="30.75" customHeight="1" x14ac:dyDescent="0.25">
      <c r="A74" s="175" t="s">
        <v>136</v>
      </c>
      <c r="B74" s="197"/>
      <c r="C74" s="965" t="s">
        <v>137</v>
      </c>
      <c r="D74" s="966"/>
      <c r="E74" s="967"/>
      <c r="F74" s="179">
        <v>0</v>
      </c>
      <c r="G74" s="179">
        <v>0</v>
      </c>
      <c r="H74" s="179">
        <v>0</v>
      </c>
      <c r="I74" s="179">
        <v>0</v>
      </c>
      <c r="J74" s="179">
        <v>0</v>
      </c>
      <c r="K74" s="165">
        <v>0</v>
      </c>
      <c r="L74" s="165">
        <v>0</v>
      </c>
      <c r="M74" s="165">
        <v>0</v>
      </c>
      <c r="N74" s="165">
        <v>0</v>
      </c>
      <c r="O74" s="165">
        <v>0</v>
      </c>
      <c r="P74" s="165">
        <v>0</v>
      </c>
      <c r="Q74" s="165">
        <v>0</v>
      </c>
      <c r="R74" s="165">
        <v>0</v>
      </c>
      <c r="S74" s="165">
        <v>0</v>
      </c>
      <c r="T74" s="165">
        <v>0</v>
      </c>
      <c r="U74" s="165">
        <v>0</v>
      </c>
      <c r="V74" s="165">
        <v>0</v>
      </c>
      <c r="W74" s="165">
        <v>0</v>
      </c>
      <c r="X74" s="165">
        <v>0</v>
      </c>
      <c r="Y74" s="165">
        <v>0</v>
      </c>
      <c r="Z74" s="165">
        <v>0</v>
      </c>
      <c r="AA74" s="165">
        <v>0</v>
      </c>
    </row>
    <row r="75" spans="1:27" x14ac:dyDescent="0.25">
      <c r="A75" s="55" t="s">
        <v>138</v>
      </c>
      <c r="B75" s="84"/>
      <c r="C75" s="628" t="s">
        <v>139</v>
      </c>
      <c r="D75" s="629"/>
      <c r="E75" s="630"/>
      <c r="F75" s="186">
        <v>0</v>
      </c>
      <c r="G75" s="186">
        <v>0</v>
      </c>
      <c r="H75" s="186">
        <v>0</v>
      </c>
      <c r="I75" s="186">
        <v>0</v>
      </c>
      <c r="J75" s="186">
        <v>0</v>
      </c>
      <c r="K75" s="106">
        <v>0</v>
      </c>
      <c r="L75" s="107">
        <v>0</v>
      </c>
      <c r="M75" s="107">
        <v>0</v>
      </c>
      <c r="N75" s="107">
        <v>0</v>
      </c>
      <c r="O75" s="106">
        <v>0</v>
      </c>
      <c r="P75" s="107">
        <v>0</v>
      </c>
      <c r="Q75" s="107">
        <v>0</v>
      </c>
      <c r="R75" s="107">
        <v>0</v>
      </c>
      <c r="S75" s="107">
        <v>0</v>
      </c>
      <c r="T75" s="106">
        <v>0</v>
      </c>
      <c r="U75" s="107">
        <v>0</v>
      </c>
      <c r="V75" s="107">
        <v>0</v>
      </c>
      <c r="W75" s="107">
        <v>0</v>
      </c>
      <c r="X75" s="107">
        <v>0</v>
      </c>
      <c r="Y75" s="107">
        <v>0</v>
      </c>
      <c r="Z75" s="106">
        <v>0</v>
      </c>
      <c r="AA75" s="107">
        <v>0</v>
      </c>
    </row>
    <row r="76" spans="1:27" x14ac:dyDescent="0.25">
      <c r="A76" s="55" t="s">
        <v>140</v>
      </c>
      <c r="B76" s="84"/>
      <c r="C76" s="628" t="s">
        <v>141</v>
      </c>
      <c r="D76" s="629"/>
      <c r="E76" s="630"/>
      <c r="F76" s="186">
        <v>0</v>
      </c>
      <c r="G76" s="186">
        <v>0</v>
      </c>
      <c r="H76" s="186">
        <v>0</v>
      </c>
      <c r="I76" s="186">
        <v>0</v>
      </c>
      <c r="J76" s="186">
        <v>0</v>
      </c>
      <c r="K76" s="106">
        <v>0</v>
      </c>
      <c r="L76" s="107">
        <v>0</v>
      </c>
      <c r="M76" s="107">
        <v>0</v>
      </c>
      <c r="N76" s="107">
        <v>0</v>
      </c>
      <c r="O76" s="106">
        <v>0</v>
      </c>
      <c r="P76" s="107">
        <v>0</v>
      </c>
      <c r="Q76" s="107">
        <v>0</v>
      </c>
      <c r="R76" s="107">
        <v>0</v>
      </c>
      <c r="S76" s="107">
        <v>0</v>
      </c>
      <c r="T76" s="106">
        <v>0</v>
      </c>
      <c r="U76" s="107">
        <v>0</v>
      </c>
      <c r="V76" s="107">
        <v>0</v>
      </c>
      <c r="W76" s="107">
        <v>0</v>
      </c>
      <c r="X76" s="107">
        <v>0</v>
      </c>
      <c r="Y76" s="107">
        <v>0</v>
      </c>
      <c r="Z76" s="106">
        <v>0</v>
      </c>
      <c r="AA76" s="107">
        <v>0</v>
      </c>
    </row>
    <row r="77" spans="1:27" x14ac:dyDescent="0.25">
      <c r="A77" s="55" t="s">
        <v>142</v>
      </c>
      <c r="B77" s="84"/>
      <c r="C77" s="628" t="s">
        <v>143</v>
      </c>
      <c r="D77" s="629"/>
      <c r="E77" s="630"/>
      <c r="F77" s="186">
        <v>0</v>
      </c>
      <c r="G77" s="186">
        <v>0</v>
      </c>
      <c r="H77" s="186">
        <v>0</v>
      </c>
      <c r="I77" s="186">
        <v>0</v>
      </c>
      <c r="J77" s="186">
        <v>0</v>
      </c>
      <c r="K77" s="106">
        <v>0</v>
      </c>
      <c r="L77" s="107">
        <v>0</v>
      </c>
      <c r="M77" s="107">
        <v>0</v>
      </c>
      <c r="N77" s="107">
        <v>0</v>
      </c>
      <c r="O77" s="106">
        <v>0</v>
      </c>
      <c r="P77" s="107">
        <v>0</v>
      </c>
      <c r="Q77" s="107">
        <v>0</v>
      </c>
      <c r="R77" s="107">
        <v>0</v>
      </c>
      <c r="S77" s="107">
        <v>0</v>
      </c>
      <c r="T77" s="106">
        <v>0</v>
      </c>
      <c r="U77" s="107">
        <v>0</v>
      </c>
      <c r="V77" s="107">
        <v>0</v>
      </c>
      <c r="W77" s="107">
        <v>0</v>
      </c>
      <c r="X77" s="107">
        <v>0</v>
      </c>
      <c r="Y77" s="107">
        <v>0</v>
      </c>
      <c r="Z77" s="106">
        <v>0</v>
      </c>
      <c r="AA77" s="107">
        <v>0</v>
      </c>
    </row>
    <row r="78" spans="1:27" x14ac:dyDescent="0.25">
      <c r="A78" s="55" t="s">
        <v>144</v>
      </c>
      <c r="B78" s="84"/>
      <c r="C78" s="628" t="s">
        <v>145</v>
      </c>
      <c r="D78" s="629"/>
      <c r="E78" s="630"/>
      <c r="F78" s="186">
        <v>0</v>
      </c>
      <c r="G78" s="186">
        <v>0</v>
      </c>
      <c r="H78" s="186">
        <v>0</v>
      </c>
      <c r="I78" s="186">
        <v>0</v>
      </c>
      <c r="J78" s="186">
        <v>0</v>
      </c>
      <c r="K78" s="106">
        <v>0</v>
      </c>
      <c r="L78" s="107">
        <v>0</v>
      </c>
      <c r="M78" s="107">
        <v>0</v>
      </c>
      <c r="N78" s="107">
        <v>0</v>
      </c>
      <c r="O78" s="106">
        <v>0</v>
      </c>
      <c r="P78" s="107">
        <v>0</v>
      </c>
      <c r="Q78" s="107">
        <v>0</v>
      </c>
      <c r="R78" s="107">
        <v>0</v>
      </c>
      <c r="S78" s="107">
        <v>0</v>
      </c>
      <c r="T78" s="106">
        <v>0</v>
      </c>
      <c r="U78" s="107">
        <v>0</v>
      </c>
      <c r="V78" s="107">
        <v>0</v>
      </c>
      <c r="W78" s="107">
        <v>0</v>
      </c>
      <c r="X78" s="107">
        <v>0</v>
      </c>
      <c r="Y78" s="107">
        <v>0</v>
      </c>
      <c r="Z78" s="106">
        <v>0</v>
      </c>
      <c r="AA78" s="107">
        <v>0</v>
      </c>
    </row>
    <row r="79" spans="1:27" x14ac:dyDescent="0.25">
      <c r="A79" s="55" t="s">
        <v>146</v>
      </c>
      <c r="B79" s="84"/>
      <c r="C79" s="628" t="s">
        <v>147</v>
      </c>
      <c r="D79" s="629"/>
      <c r="E79" s="630"/>
      <c r="F79" s="186">
        <v>0</v>
      </c>
      <c r="G79" s="186">
        <v>0</v>
      </c>
      <c r="H79" s="186">
        <v>0</v>
      </c>
      <c r="I79" s="186">
        <v>0</v>
      </c>
      <c r="J79" s="186">
        <v>0</v>
      </c>
      <c r="K79" s="106">
        <v>0</v>
      </c>
      <c r="L79" s="107">
        <v>0</v>
      </c>
      <c r="M79" s="107">
        <v>0</v>
      </c>
      <c r="N79" s="107">
        <v>0</v>
      </c>
      <c r="O79" s="106">
        <v>0</v>
      </c>
      <c r="P79" s="107">
        <v>0</v>
      </c>
      <c r="Q79" s="107">
        <v>0</v>
      </c>
      <c r="R79" s="107">
        <v>0</v>
      </c>
      <c r="S79" s="107">
        <v>0</v>
      </c>
      <c r="T79" s="106">
        <v>0</v>
      </c>
      <c r="U79" s="107">
        <v>0</v>
      </c>
      <c r="V79" s="107">
        <v>0</v>
      </c>
      <c r="W79" s="107">
        <v>0</v>
      </c>
      <c r="X79" s="107">
        <v>0</v>
      </c>
      <c r="Y79" s="107">
        <v>0</v>
      </c>
      <c r="Z79" s="106">
        <v>0</v>
      </c>
      <c r="AA79" s="107">
        <v>0</v>
      </c>
    </row>
    <row r="80" spans="1:27" x14ac:dyDescent="0.25">
      <c r="A80" s="55" t="s">
        <v>148</v>
      </c>
      <c r="B80" s="84"/>
      <c r="C80" s="625" t="s">
        <v>70</v>
      </c>
      <c r="D80" s="626"/>
      <c r="E80" s="627"/>
      <c r="F80" s="186">
        <v>0</v>
      </c>
      <c r="G80" s="186">
        <v>0</v>
      </c>
      <c r="H80" s="186">
        <v>0</v>
      </c>
      <c r="I80" s="186">
        <v>0</v>
      </c>
      <c r="J80" s="186">
        <v>0</v>
      </c>
      <c r="K80" s="106">
        <v>0</v>
      </c>
      <c r="L80" s="107">
        <v>0</v>
      </c>
      <c r="M80" s="107">
        <v>0</v>
      </c>
      <c r="N80" s="107">
        <v>0</v>
      </c>
      <c r="O80" s="106">
        <v>0</v>
      </c>
      <c r="P80" s="107">
        <v>0</v>
      </c>
      <c r="Q80" s="107">
        <v>0</v>
      </c>
      <c r="R80" s="107">
        <v>0</v>
      </c>
      <c r="S80" s="107">
        <v>0</v>
      </c>
      <c r="T80" s="106">
        <v>0</v>
      </c>
      <c r="U80" s="107">
        <v>0</v>
      </c>
      <c r="V80" s="107">
        <v>0</v>
      </c>
      <c r="W80" s="107">
        <v>0</v>
      </c>
      <c r="X80" s="107">
        <v>0</v>
      </c>
      <c r="Y80" s="107">
        <v>0</v>
      </c>
      <c r="Z80" s="106">
        <v>0</v>
      </c>
      <c r="AA80" s="107">
        <v>0</v>
      </c>
    </row>
    <row r="81" spans="1:27" s="168" customFormat="1" ht="27" customHeight="1" x14ac:dyDescent="0.25">
      <c r="A81" s="177" t="s">
        <v>149</v>
      </c>
      <c r="B81" s="198"/>
      <c r="C81" s="965" t="s">
        <v>150</v>
      </c>
      <c r="D81" s="966"/>
      <c r="E81" s="967"/>
      <c r="F81" s="190">
        <v>25</v>
      </c>
      <c r="G81" s="190">
        <v>24</v>
      </c>
      <c r="H81" s="179">
        <v>21</v>
      </c>
      <c r="I81" s="179">
        <v>2</v>
      </c>
      <c r="J81" s="190">
        <v>1</v>
      </c>
      <c r="K81" s="164">
        <v>40</v>
      </c>
      <c r="L81" s="164">
        <v>7</v>
      </c>
      <c r="M81" s="164">
        <v>1</v>
      </c>
      <c r="N81" s="164">
        <v>27</v>
      </c>
      <c r="O81" s="164">
        <v>5</v>
      </c>
      <c r="P81" s="164">
        <v>1</v>
      </c>
      <c r="Q81" s="164">
        <v>4</v>
      </c>
      <c r="R81" s="164">
        <v>0</v>
      </c>
      <c r="S81" s="164">
        <v>1</v>
      </c>
      <c r="T81" s="164">
        <v>41</v>
      </c>
      <c r="U81" s="164">
        <v>0</v>
      </c>
      <c r="V81" s="164">
        <v>17</v>
      </c>
      <c r="W81" s="164">
        <v>9</v>
      </c>
      <c r="X81" s="164">
        <v>0</v>
      </c>
      <c r="Y81" s="164">
        <v>1</v>
      </c>
      <c r="Z81" s="164">
        <v>5</v>
      </c>
      <c r="AA81" s="164">
        <v>1</v>
      </c>
    </row>
    <row r="82" spans="1:27" x14ac:dyDescent="0.25">
      <c r="A82" s="55" t="s">
        <v>151</v>
      </c>
      <c r="B82" s="84"/>
      <c r="C82" s="628" t="s">
        <v>152</v>
      </c>
      <c r="D82" s="629"/>
      <c r="E82" s="630"/>
      <c r="F82" s="186">
        <v>0</v>
      </c>
      <c r="G82" s="186">
        <v>1</v>
      </c>
      <c r="H82" s="186">
        <v>1</v>
      </c>
      <c r="I82" s="186">
        <v>0</v>
      </c>
      <c r="J82" s="186">
        <v>0</v>
      </c>
      <c r="K82" s="106">
        <v>1</v>
      </c>
      <c r="L82" s="107">
        <v>0</v>
      </c>
      <c r="M82" s="107">
        <v>0</v>
      </c>
      <c r="N82" s="107">
        <v>1</v>
      </c>
      <c r="O82" s="106">
        <v>0</v>
      </c>
      <c r="P82" s="107">
        <v>0</v>
      </c>
      <c r="Q82" s="107">
        <v>0</v>
      </c>
      <c r="R82" s="107">
        <v>0</v>
      </c>
      <c r="S82" s="107">
        <v>0</v>
      </c>
      <c r="T82" s="106">
        <v>1</v>
      </c>
      <c r="U82" s="107">
        <v>0</v>
      </c>
      <c r="V82" s="107">
        <v>0</v>
      </c>
      <c r="W82" s="107">
        <v>1</v>
      </c>
      <c r="X82" s="107">
        <v>0</v>
      </c>
      <c r="Y82" s="107">
        <v>0</v>
      </c>
      <c r="Z82" s="106">
        <v>0</v>
      </c>
      <c r="AA82" s="107">
        <v>0</v>
      </c>
    </row>
    <row r="83" spans="1:27" x14ac:dyDescent="0.25">
      <c r="A83" s="55" t="s">
        <v>153</v>
      </c>
      <c r="B83" s="84"/>
      <c r="C83" s="628" t="s">
        <v>154</v>
      </c>
      <c r="D83" s="629"/>
      <c r="E83" s="630"/>
      <c r="F83" s="186">
        <v>1</v>
      </c>
      <c r="G83" s="186">
        <v>5</v>
      </c>
      <c r="H83" s="186">
        <v>5</v>
      </c>
      <c r="I83" s="186">
        <v>0</v>
      </c>
      <c r="J83" s="186">
        <v>0</v>
      </c>
      <c r="K83" s="106">
        <v>2</v>
      </c>
      <c r="L83" s="107">
        <v>1</v>
      </c>
      <c r="M83" s="107">
        <v>0</v>
      </c>
      <c r="N83" s="107">
        <v>1</v>
      </c>
      <c r="O83" s="106">
        <v>0</v>
      </c>
      <c r="P83" s="107">
        <v>0</v>
      </c>
      <c r="Q83" s="107">
        <v>0</v>
      </c>
      <c r="R83" s="107">
        <v>0</v>
      </c>
      <c r="S83" s="107">
        <v>1</v>
      </c>
      <c r="T83" s="106">
        <v>3</v>
      </c>
      <c r="U83" s="107">
        <v>0</v>
      </c>
      <c r="V83" s="107">
        <v>3</v>
      </c>
      <c r="W83" s="107">
        <v>2</v>
      </c>
      <c r="X83" s="107">
        <v>0</v>
      </c>
      <c r="Y83" s="107">
        <v>0</v>
      </c>
      <c r="Z83" s="106">
        <v>3</v>
      </c>
      <c r="AA83" s="107">
        <v>0</v>
      </c>
    </row>
    <row r="84" spans="1:27" x14ac:dyDescent="0.25">
      <c r="A84" s="55" t="s">
        <v>155</v>
      </c>
      <c r="B84" s="84"/>
      <c r="C84" s="628" t="s">
        <v>156</v>
      </c>
      <c r="D84" s="629"/>
      <c r="E84" s="630"/>
      <c r="F84" s="186">
        <v>0</v>
      </c>
      <c r="G84" s="186">
        <v>0</v>
      </c>
      <c r="H84" s="186">
        <v>0</v>
      </c>
      <c r="I84" s="186">
        <v>0</v>
      </c>
      <c r="J84" s="186">
        <v>0</v>
      </c>
      <c r="K84" s="106">
        <v>0</v>
      </c>
      <c r="L84" s="107">
        <v>0</v>
      </c>
      <c r="M84" s="107">
        <v>0</v>
      </c>
      <c r="N84" s="107">
        <v>0</v>
      </c>
      <c r="O84" s="106">
        <v>0</v>
      </c>
      <c r="P84" s="107">
        <v>0</v>
      </c>
      <c r="Q84" s="107">
        <v>0</v>
      </c>
      <c r="R84" s="107">
        <v>0</v>
      </c>
      <c r="S84" s="107">
        <v>0</v>
      </c>
      <c r="T84" s="106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6">
        <v>0</v>
      </c>
      <c r="AA84" s="107">
        <v>0</v>
      </c>
    </row>
    <row r="85" spans="1:27" x14ac:dyDescent="0.25">
      <c r="A85" s="57" t="s">
        <v>157</v>
      </c>
      <c r="B85" s="85"/>
      <c r="C85" s="647" t="s">
        <v>158</v>
      </c>
      <c r="D85" s="648"/>
      <c r="E85" s="649"/>
      <c r="F85" s="188">
        <v>1</v>
      </c>
      <c r="G85" s="188">
        <v>0</v>
      </c>
      <c r="H85" s="188">
        <v>0</v>
      </c>
      <c r="I85" s="188">
        <v>0</v>
      </c>
      <c r="J85" s="188">
        <v>0</v>
      </c>
      <c r="K85" s="106">
        <v>0</v>
      </c>
      <c r="L85" s="114">
        <v>0</v>
      </c>
      <c r="M85" s="114">
        <v>0</v>
      </c>
      <c r="N85" s="114">
        <v>0</v>
      </c>
      <c r="O85" s="106">
        <v>0</v>
      </c>
      <c r="P85" s="114">
        <v>0</v>
      </c>
      <c r="Q85" s="114">
        <v>0</v>
      </c>
      <c r="R85" s="114">
        <v>0</v>
      </c>
      <c r="S85" s="114">
        <v>0</v>
      </c>
      <c r="T85" s="106">
        <v>0</v>
      </c>
      <c r="U85" s="114">
        <v>0</v>
      </c>
      <c r="V85" s="114">
        <v>0</v>
      </c>
      <c r="W85" s="114">
        <v>0</v>
      </c>
      <c r="X85" s="114">
        <v>0</v>
      </c>
      <c r="Y85" s="114">
        <v>0</v>
      </c>
      <c r="Z85" s="106">
        <v>1</v>
      </c>
      <c r="AA85" s="114">
        <v>1</v>
      </c>
    </row>
    <row r="86" spans="1:27" x14ac:dyDescent="0.25">
      <c r="A86" s="55" t="s">
        <v>159</v>
      </c>
      <c r="B86" s="84"/>
      <c r="C86" s="647" t="s">
        <v>160</v>
      </c>
      <c r="D86" s="648"/>
      <c r="E86" s="649"/>
      <c r="F86" s="186">
        <v>21</v>
      </c>
      <c r="G86" s="186">
        <v>11</v>
      </c>
      <c r="H86" s="186">
        <v>11</v>
      </c>
      <c r="I86" s="186">
        <v>0</v>
      </c>
      <c r="J86" s="186">
        <v>0</v>
      </c>
      <c r="K86" s="106">
        <v>31</v>
      </c>
      <c r="L86" s="107">
        <v>6</v>
      </c>
      <c r="M86" s="107">
        <v>0</v>
      </c>
      <c r="N86" s="107">
        <v>22</v>
      </c>
      <c r="O86" s="106">
        <v>3</v>
      </c>
      <c r="P86" s="107">
        <v>0</v>
      </c>
      <c r="Q86" s="107">
        <v>3</v>
      </c>
      <c r="R86" s="107">
        <v>0</v>
      </c>
      <c r="S86" s="107">
        <v>0</v>
      </c>
      <c r="T86" s="106">
        <v>31</v>
      </c>
      <c r="U86" s="107">
        <v>0</v>
      </c>
      <c r="V86" s="107">
        <v>9</v>
      </c>
      <c r="W86" s="107">
        <v>3</v>
      </c>
      <c r="X86" s="107">
        <v>0</v>
      </c>
      <c r="Y86" s="107">
        <v>0</v>
      </c>
      <c r="Z86" s="106">
        <v>1</v>
      </c>
      <c r="AA86" s="107">
        <v>0</v>
      </c>
    </row>
    <row r="87" spans="1:27" x14ac:dyDescent="0.25">
      <c r="A87" s="55" t="s">
        <v>161</v>
      </c>
      <c r="B87" s="84"/>
      <c r="C87" s="625" t="s">
        <v>70</v>
      </c>
      <c r="D87" s="626"/>
      <c r="E87" s="627"/>
      <c r="F87" s="186">
        <v>2</v>
      </c>
      <c r="G87" s="186">
        <v>7</v>
      </c>
      <c r="H87" s="186">
        <v>4</v>
      </c>
      <c r="I87" s="186">
        <v>2</v>
      </c>
      <c r="J87" s="186">
        <v>1</v>
      </c>
      <c r="K87" s="106">
        <v>6</v>
      </c>
      <c r="L87" s="107">
        <v>0</v>
      </c>
      <c r="M87" s="107">
        <v>1</v>
      </c>
      <c r="N87" s="107">
        <v>3</v>
      </c>
      <c r="O87" s="106">
        <v>2</v>
      </c>
      <c r="P87" s="107">
        <v>1</v>
      </c>
      <c r="Q87" s="107">
        <v>1</v>
      </c>
      <c r="R87" s="107">
        <v>0</v>
      </c>
      <c r="S87" s="107">
        <v>0</v>
      </c>
      <c r="T87" s="106">
        <v>6</v>
      </c>
      <c r="U87" s="107">
        <v>0</v>
      </c>
      <c r="V87" s="107">
        <v>5</v>
      </c>
      <c r="W87" s="107">
        <v>3</v>
      </c>
      <c r="X87" s="107">
        <v>0</v>
      </c>
      <c r="Y87" s="107">
        <v>1</v>
      </c>
      <c r="Z87" s="106">
        <v>0</v>
      </c>
      <c r="AA87" s="107">
        <v>0</v>
      </c>
    </row>
    <row r="88" spans="1:27" s="168" customFormat="1" ht="31.5" customHeight="1" x14ac:dyDescent="0.25">
      <c r="A88" s="177" t="s">
        <v>162</v>
      </c>
      <c r="B88" s="198"/>
      <c r="C88" s="965" t="s">
        <v>163</v>
      </c>
      <c r="D88" s="968"/>
      <c r="E88" s="969"/>
      <c r="F88" s="190">
        <v>0</v>
      </c>
      <c r="G88" s="190">
        <v>1</v>
      </c>
      <c r="H88" s="190">
        <v>1</v>
      </c>
      <c r="I88" s="190">
        <v>0</v>
      </c>
      <c r="J88" s="190">
        <v>0</v>
      </c>
      <c r="K88" s="164">
        <v>0</v>
      </c>
      <c r="L88" s="164">
        <v>0</v>
      </c>
      <c r="M88" s="164">
        <v>0</v>
      </c>
      <c r="N88" s="164">
        <v>0</v>
      </c>
      <c r="O88" s="164">
        <v>0</v>
      </c>
      <c r="P88" s="164">
        <v>0</v>
      </c>
      <c r="Q88" s="164">
        <v>0</v>
      </c>
      <c r="R88" s="164">
        <v>0</v>
      </c>
      <c r="S88" s="164">
        <v>0</v>
      </c>
      <c r="T88" s="164">
        <v>0</v>
      </c>
      <c r="U88" s="164">
        <v>0</v>
      </c>
      <c r="V88" s="164">
        <v>0</v>
      </c>
      <c r="W88" s="164">
        <v>0</v>
      </c>
      <c r="X88" s="164">
        <v>0</v>
      </c>
      <c r="Y88" s="164">
        <v>0</v>
      </c>
      <c r="Z88" s="164">
        <v>1</v>
      </c>
      <c r="AA88" s="164">
        <v>0</v>
      </c>
    </row>
    <row r="89" spans="1:27" ht="24" customHeight="1" x14ac:dyDescent="0.25">
      <c r="A89" s="55" t="s">
        <v>164</v>
      </c>
      <c r="B89" s="84"/>
      <c r="C89" s="628" t="s">
        <v>165</v>
      </c>
      <c r="D89" s="629"/>
      <c r="E89" s="630"/>
      <c r="F89" s="186">
        <v>0</v>
      </c>
      <c r="G89" s="186">
        <v>1</v>
      </c>
      <c r="H89" s="186">
        <v>1</v>
      </c>
      <c r="I89" s="186">
        <v>0</v>
      </c>
      <c r="J89" s="186">
        <v>0</v>
      </c>
      <c r="K89" s="106">
        <v>0</v>
      </c>
      <c r="L89" s="107">
        <v>0</v>
      </c>
      <c r="M89" s="107">
        <v>0</v>
      </c>
      <c r="N89" s="107">
        <v>0</v>
      </c>
      <c r="O89" s="106">
        <v>0</v>
      </c>
      <c r="P89" s="107">
        <v>0</v>
      </c>
      <c r="Q89" s="107">
        <v>0</v>
      </c>
      <c r="R89" s="107">
        <v>0</v>
      </c>
      <c r="S89" s="107">
        <v>0</v>
      </c>
      <c r="T89" s="106">
        <v>0</v>
      </c>
      <c r="U89" s="107">
        <v>0</v>
      </c>
      <c r="V89" s="107">
        <v>0</v>
      </c>
      <c r="W89" s="107">
        <v>0</v>
      </c>
      <c r="X89" s="107">
        <v>0</v>
      </c>
      <c r="Y89" s="107">
        <v>0</v>
      </c>
      <c r="Z89" s="106">
        <v>1</v>
      </c>
      <c r="AA89" s="107">
        <v>0</v>
      </c>
    </row>
    <row r="90" spans="1:27" ht="20.25" customHeight="1" x14ac:dyDescent="0.25">
      <c r="A90" s="55" t="s">
        <v>166</v>
      </c>
      <c r="B90" s="84"/>
      <c r="C90" s="625" t="s">
        <v>70</v>
      </c>
      <c r="D90" s="626"/>
      <c r="E90" s="627"/>
      <c r="F90" s="186">
        <v>0</v>
      </c>
      <c r="G90" s="186">
        <v>0</v>
      </c>
      <c r="H90" s="186">
        <v>0</v>
      </c>
      <c r="I90" s="186">
        <v>0</v>
      </c>
      <c r="J90" s="186">
        <v>0</v>
      </c>
      <c r="K90" s="106">
        <v>0</v>
      </c>
      <c r="L90" s="107">
        <v>0</v>
      </c>
      <c r="M90" s="107">
        <v>0</v>
      </c>
      <c r="N90" s="107">
        <v>0</v>
      </c>
      <c r="O90" s="106">
        <v>0</v>
      </c>
      <c r="P90" s="107">
        <v>0</v>
      </c>
      <c r="Q90" s="107">
        <v>0</v>
      </c>
      <c r="R90" s="107">
        <v>0</v>
      </c>
      <c r="S90" s="107">
        <v>0</v>
      </c>
      <c r="T90" s="106">
        <v>0</v>
      </c>
      <c r="U90" s="107">
        <v>0</v>
      </c>
      <c r="V90" s="107">
        <v>0</v>
      </c>
      <c r="W90" s="107">
        <v>0</v>
      </c>
      <c r="X90" s="107">
        <v>0</v>
      </c>
      <c r="Y90" s="107">
        <v>0</v>
      </c>
      <c r="Z90" s="106">
        <v>0</v>
      </c>
      <c r="AA90" s="107">
        <v>0</v>
      </c>
    </row>
    <row r="91" spans="1:27" s="168" customFormat="1" ht="38.25" customHeight="1" x14ac:dyDescent="0.25">
      <c r="A91" s="175" t="s">
        <v>167</v>
      </c>
      <c r="B91" s="197"/>
      <c r="C91" s="965" t="s">
        <v>168</v>
      </c>
      <c r="D91" s="968"/>
      <c r="E91" s="969"/>
      <c r="F91" s="190">
        <v>50</v>
      </c>
      <c r="G91" s="190">
        <v>421</v>
      </c>
      <c r="H91" s="190">
        <v>389</v>
      </c>
      <c r="I91" s="190">
        <v>30</v>
      </c>
      <c r="J91" s="190">
        <v>2</v>
      </c>
      <c r="K91" s="164">
        <v>383</v>
      </c>
      <c r="L91" s="164">
        <v>341</v>
      </c>
      <c r="M91" s="164">
        <v>7</v>
      </c>
      <c r="N91" s="164">
        <v>27</v>
      </c>
      <c r="O91" s="164">
        <v>8</v>
      </c>
      <c r="P91" s="164">
        <v>0</v>
      </c>
      <c r="Q91" s="164">
        <v>5</v>
      </c>
      <c r="R91" s="164">
        <v>3</v>
      </c>
      <c r="S91" s="164">
        <v>1</v>
      </c>
      <c r="T91" s="164">
        <v>384</v>
      </c>
      <c r="U91" s="164">
        <v>0</v>
      </c>
      <c r="V91" s="164">
        <v>332</v>
      </c>
      <c r="W91" s="164">
        <v>3</v>
      </c>
      <c r="X91" s="164">
        <v>0</v>
      </c>
      <c r="Y91" s="164">
        <v>2</v>
      </c>
      <c r="Z91" s="164">
        <v>55</v>
      </c>
      <c r="AA91" s="164">
        <v>9</v>
      </c>
    </row>
    <row r="92" spans="1:27" x14ac:dyDescent="0.25">
      <c r="A92" s="57" t="s">
        <v>169</v>
      </c>
      <c r="B92" s="85"/>
      <c r="C92" s="628" t="s">
        <v>170</v>
      </c>
      <c r="D92" s="629"/>
      <c r="E92" s="630"/>
      <c r="F92" s="186">
        <v>0</v>
      </c>
      <c r="G92" s="186">
        <v>0</v>
      </c>
      <c r="H92" s="186">
        <v>0</v>
      </c>
      <c r="I92" s="186">
        <v>0</v>
      </c>
      <c r="J92" s="186">
        <v>0</v>
      </c>
      <c r="K92" s="106">
        <v>0</v>
      </c>
      <c r="L92" s="107">
        <v>0</v>
      </c>
      <c r="M92" s="107">
        <v>0</v>
      </c>
      <c r="N92" s="107">
        <v>0</v>
      </c>
      <c r="O92" s="106">
        <v>0</v>
      </c>
      <c r="P92" s="107">
        <v>0</v>
      </c>
      <c r="Q92" s="107">
        <v>0</v>
      </c>
      <c r="R92" s="107">
        <v>0</v>
      </c>
      <c r="S92" s="107">
        <v>0</v>
      </c>
      <c r="T92" s="106">
        <v>0</v>
      </c>
      <c r="U92" s="107">
        <v>0</v>
      </c>
      <c r="V92" s="107">
        <v>0</v>
      </c>
      <c r="W92" s="107">
        <v>0</v>
      </c>
      <c r="X92" s="107">
        <v>0</v>
      </c>
      <c r="Y92" s="107">
        <v>0</v>
      </c>
      <c r="Z92" s="106">
        <v>0</v>
      </c>
      <c r="AA92" s="107">
        <v>0</v>
      </c>
    </row>
    <row r="93" spans="1:27" x14ac:dyDescent="0.25">
      <c r="A93" s="57" t="s">
        <v>171</v>
      </c>
      <c r="B93" s="85"/>
      <c r="C93" s="628" t="s">
        <v>172</v>
      </c>
      <c r="D93" s="629"/>
      <c r="E93" s="630"/>
      <c r="F93" s="186">
        <v>3</v>
      </c>
      <c r="G93" s="186">
        <v>45</v>
      </c>
      <c r="H93" s="186">
        <v>43</v>
      </c>
      <c r="I93" s="186">
        <v>2</v>
      </c>
      <c r="J93" s="186">
        <v>0</v>
      </c>
      <c r="K93" s="106">
        <v>28</v>
      </c>
      <c r="L93" s="107">
        <v>22</v>
      </c>
      <c r="M93" s="107">
        <v>0</v>
      </c>
      <c r="N93" s="107">
        <v>2</v>
      </c>
      <c r="O93" s="106">
        <v>4</v>
      </c>
      <c r="P93" s="107">
        <v>0</v>
      </c>
      <c r="Q93" s="107">
        <v>3</v>
      </c>
      <c r="R93" s="107">
        <v>1</v>
      </c>
      <c r="S93" s="107">
        <v>0</v>
      </c>
      <c r="T93" s="106">
        <v>28</v>
      </c>
      <c r="U93" s="107">
        <v>0</v>
      </c>
      <c r="V93" s="107">
        <v>22</v>
      </c>
      <c r="W93" s="107">
        <v>0</v>
      </c>
      <c r="X93" s="107">
        <v>0</v>
      </c>
      <c r="Y93" s="107">
        <v>0</v>
      </c>
      <c r="Z93" s="106">
        <v>18</v>
      </c>
      <c r="AA93" s="107">
        <v>9</v>
      </c>
    </row>
    <row r="94" spans="1:27" x14ac:dyDescent="0.25">
      <c r="A94" s="57" t="s">
        <v>173</v>
      </c>
      <c r="B94" s="85"/>
      <c r="C94" s="628" t="s">
        <v>174</v>
      </c>
      <c r="D94" s="629"/>
      <c r="E94" s="630"/>
      <c r="F94" s="186">
        <v>0</v>
      </c>
      <c r="G94" s="186">
        <v>0</v>
      </c>
      <c r="H94" s="186">
        <v>0</v>
      </c>
      <c r="I94" s="186">
        <v>0</v>
      </c>
      <c r="J94" s="186">
        <v>0</v>
      </c>
      <c r="K94" s="106">
        <v>0</v>
      </c>
      <c r="L94" s="107">
        <v>0</v>
      </c>
      <c r="M94" s="107">
        <v>0</v>
      </c>
      <c r="N94" s="107">
        <v>0</v>
      </c>
      <c r="O94" s="106">
        <v>0</v>
      </c>
      <c r="P94" s="107">
        <v>0</v>
      </c>
      <c r="Q94" s="107">
        <v>0</v>
      </c>
      <c r="R94" s="107">
        <v>0</v>
      </c>
      <c r="S94" s="107">
        <v>0</v>
      </c>
      <c r="T94" s="106">
        <v>0</v>
      </c>
      <c r="U94" s="107">
        <v>0</v>
      </c>
      <c r="V94" s="107">
        <v>0</v>
      </c>
      <c r="W94" s="107">
        <v>0</v>
      </c>
      <c r="X94" s="107">
        <v>0</v>
      </c>
      <c r="Y94" s="107">
        <v>0</v>
      </c>
      <c r="Z94" s="106">
        <v>0</v>
      </c>
      <c r="AA94" s="107">
        <v>0</v>
      </c>
    </row>
    <row r="95" spans="1:27" x14ac:dyDescent="0.25">
      <c r="A95" s="55" t="s">
        <v>175</v>
      </c>
      <c r="B95" s="84"/>
      <c r="C95" s="628" t="s">
        <v>176</v>
      </c>
      <c r="D95" s="629"/>
      <c r="E95" s="630"/>
      <c r="F95" s="186">
        <v>6</v>
      </c>
      <c r="G95" s="186">
        <v>39</v>
      </c>
      <c r="H95" s="186">
        <v>37</v>
      </c>
      <c r="I95" s="186">
        <v>2</v>
      </c>
      <c r="J95" s="186">
        <v>0</v>
      </c>
      <c r="K95" s="106">
        <v>37</v>
      </c>
      <c r="L95" s="107">
        <v>27</v>
      </c>
      <c r="M95" s="107">
        <v>0</v>
      </c>
      <c r="N95" s="107">
        <v>10</v>
      </c>
      <c r="O95" s="106">
        <v>0</v>
      </c>
      <c r="P95" s="107">
        <v>0</v>
      </c>
      <c r="Q95" s="107">
        <v>0</v>
      </c>
      <c r="R95" s="107">
        <v>0</v>
      </c>
      <c r="S95" s="107">
        <v>0</v>
      </c>
      <c r="T95" s="106">
        <v>37</v>
      </c>
      <c r="U95" s="107">
        <v>0</v>
      </c>
      <c r="V95" s="107">
        <v>33</v>
      </c>
      <c r="W95" s="107">
        <v>2</v>
      </c>
      <c r="X95" s="107">
        <v>0</v>
      </c>
      <c r="Y95" s="107">
        <v>0</v>
      </c>
      <c r="Z95" s="106">
        <v>6</v>
      </c>
      <c r="AA95" s="107">
        <v>0</v>
      </c>
    </row>
    <row r="96" spans="1:27" x14ac:dyDescent="0.25">
      <c r="A96" s="55" t="s">
        <v>177</v>
      </c>
      <c r="B96" s="84"/>
      <c r="C96" s="628" t="s">
        <v>178</v>
      </c>
      <c r="D96" s="629"/>
      <c r="E96" s="630"/>
      <c r="F96" s="186">
        <v>0</v>
      </c>
      <c r="G96" s="186">
        <v>4</v>
      </c>
      <c r="H96" s="186">
        <v>3</v>
      </c>
      <c r="I96" s="186">
        <v>1</v>
      </c>
      <c r="J96" s="186">
        <v>0</v>
      </c>
      <c r="K96" s="106">
        <v>3</v>
      </c>
      <c r="L96" s="107">
        <v>3</v>
      </c>
      <c r="M96" s="107">
        <v>0</v>
      </c>
      <c r="N96" s="107">
        <v>0</v>
      </c>
      <c r="O96" s="106">
        <v>0</v>
      </c>
      <c r="P96" s="107">
        <v>0</v>
      </c>
      <c r="Q96" s="107">
        <v>0</v>
      </c>
      <c r="R96" s="107">
        <v>0</v>
      </c>
      <c r="S96" s="107">
        <v>0</v>
      </c>
      <c r="T96" s="106">
        <v>3</v>
      </c>
      <c r="U96" s="107">
        <v>0</v>
      </c>
      <c r="V96" s="107">
        <v>3</v>
      </c>
      <c r="W96" s="107">
        <v>0</v>
      </c>
      <c r="X96" s="107">
        <v>0</v>
      </c>
      <c r="Y96" s="107">
        <v>0</v>
      </c>
      <c r="Z96" s="106">
        <v>0</v>
      </c>
      <c r="AA96" s="107">
        <v>0</v>
      </c>
    </row>
    <row r="97" spans="1:27" x14ac:dyDescent="0.25">
      <c r="A97" s="55" t="s">
        <v>179</v>
      </c>
      <c r="B97" s="84"/>
      <c r="C97" s="628" t="s">
        <v>180</v>
      </c>
      <c r="D97" s="629"/>
      <c r="E97" s="630"/>
      <c r="F97" s="186">
        <v>0</v>
      </c>
      <c r="G97" s="186">
        <v>1</v>
      </c>
      <c r="H97" s="186">
        <v>1</v>
      </c>
      <c r="I97" s="186">
        <v>0</v>
      </c>
      <c r="J97" s="186">
        <v>0</v>
      </c>
      <c r="K97" s="106">
        <v>1</v>
      </c>
      <c r="L97" s="107">
        <v>1</v>
      </c>
      <c r="M97" s="107">
        <v>0</v>
      </c>
      <c r="N97" s="107">
        <v>0</v>
      </c>
      <c r="O97" s="106">
        <v>0</v>
      </c>
      <c r="P97" s="107">
        <v>0</v>
      </c>
      <c r="Q97" s="107">
        <v>0</v>
      </c>
      <c r="R97" s="107">
        <v>0</v>
      </c>
      <c r="S97" s="107">
        <v>0</v>
      </c>
      <c r="T97" s="106">
        <v>1</v>
      </c>
      <c r="U97" s="107">
        <v>0</v>
      </c>
      <c r="V97" s="107">
        <v>1</v>
      </c>
      <c r="W97" s="107">
        <v>0</v>
      </c>
      <c r="X97" s="107">
        <v>0</v>
      </c>
      <c r="Y97" s="107">
        <v>0</v>
      </c>
      <c r="Z97" s="106">
        <v>0</v>
      </c>
      <c r="AA97" s="107">
        <v>0</v>
      </c>
    </row>
    <row r="98" spans="1:27" x14ac:dyDescent="0.25">
      <c r="A98" s="55" t="s">
        <v>181</v>
      </c>
      <c r="B98" s="84"/>
      <c r="C98" s="625" t="s">
        <v>182</v>
      </c>
      <c r="D98" s="626"/>
      <c r="E98" s="627"/>
      <c r="F98" s="186">
        <v>6</v>
      </c>
      <c r="G98" s="186">
        <v>11</v>
      </c>
      <c r="H98" s="186">
        <v>10</v>
      </c>
      <c r="I98" s="186">
        <v>1</v>
      </c>
      <c r="J98" s="186">
        <v>0</v>
      </c>
      <c r="K98" s="106">
        <v>10</v>
      </c>
      <c r="L98" s="107">
        <v>9</v>
      </c>
      <c r="M98" s="107">
        <v>0</v>
      </c>
      <c r="N98" s="107">
        <v>1</v>
      </c>
      <c r="O98" s="106">
        <v>0</v>
      </c>
      <c r="P98" s="107">
        <v>0</v>
      </c>
      <c r="Q98" s="107">
        <v>0</v>
      </c>
      <c r="R98" s="107">
        <v>0</v>
      </c>
      <c r="S98" s="107">
        <v>0</v>
      </c>
      <c r="T98" s="106">
        <v>10</v>
      </c>
      <c r="U98" s="107">
        <v>0</v>
      </c>
      <c r="V98" s="107">
        <v>10</v>
      </c>
      <c r="W98" s="107">
        <v>0</v>
      </c>
      <c r="X98" s="107">
        <v>0</v>
      </c>
      <c r="Y98" s="107">
        <v>0</v>
      </c>
      <c r="Z98" s="106">
        <v>6</v>
      </c>
      <c r="AA98" s="107">
        <v>0</v>
      </c>
    </row>
    <row r="99" spans="1:27" x14ac:dyDescent="0.25">
      <c r="A99" s="55" t="s">
        <v>183</v>
      </c>
      <c r="B99" s="84"/>
      <c r="C99" s="625" t="s">
        <v>184</v>
      </c>
      <c r="D99" s="626"/>
      <c r="E99" s="627"/>
      <c r="F99" s="186">
        <v>0</v>
      </c>
      <c r="G99" s="186">
        <v>1</v>
      </c>
      <c r="H99" s="186">
        <v>1</v>
      </c>
      <c r="I99" s="186">
        <v>0</v>
      </c>
      <c r="J99" s="186">
        <v>0</v>
      </c>
      <c r="K99" s="106">
        <v>1</v>
      </c>
      <c r="L99" s="107">
        <v>1</v>
      </c>
      <c r="M99" s="107">
        <v>0</v>
      </c>
      <c r="N99" s="107">
        <v>0</v>
      </c>
      <c r="O99" s="106">
        <v>0</v>
      </c>
      <c r="P99" s="107">
        <v>0</v>
      </c>
      <c r="Q99" s="107">
        <v>0</v>
      </c>
      <c r="R99" s="107">
        <v>0</v>
      </c>
      <c r="S99" s="107">
        <v>0</v>
      </c>
      <c r="T99" s="106">
        <v>1</v>
      </c>
      <c r="U99" s="107">
        <v>0</v>
      </c>
      <c r="V99" s="107">
        <v>1</v>
      </c>
      <c r="W99" s="107">
        <v>0</v>
      </c>
      <c r="X99" s="107">
        <v>0</v>
      </c>
      <c r="Y99" s="107">
        <v>0</v>
      </c>
      <c r="Z99" s="106">
        <v>0</v>
      </c>
      <c r="AA99" s="107">
        <v>0</v>
      </c>
    </row>
    <row r="100" spans="1:27" x14ac:dyDescent="0.25">
      <c r="A100" s="55" t="s">
        <v>185</v>
      </c>
      <c r="B100" s="84"/>
      <c r="C100" s="628" t="s">
        <v>186</v>
      </c>
      <c r="D100" s="629"/>
      <c r="E100" s="630"/>
      <c r="F100" s="186">
        <v>0</v>
      </c>
      <c r="G100" s="186">
        <v>1</v>
      </c>
      <c r="H100" s="186">
        <v>1</v>
      </c>
      <c r="I100" s="186">
        <v>0</v>
      </c>
      <c r="J100" s="186">
        <v>0</v>
      </c>
      <c r="K100" s="106">
        <v>1</v>
      </c>
      <c r="L100" s="107">
        <v>1</v>
      </c>
      <c r="M100" s="107">
        <v>0</v>
      </c>
      <c r="N100" s="107">
        <v>0</v>
      </c>
      <c r="O100" s="106">
        <v>0</v>
      </c>
      <c r="P100" s="107">
        <v>0</v>
      </c>
      <c r="Q100" s="107">
        <v>0</v>
      </c>
      <c r="R100" s="107">
        <v>0</v>
      </c>
      <c r="S100" s="107">
        <v>0</v>
      </c>
      <c r="T100" s="106">
        <v>1</v>
      </c>
      <c r="U100" s="107">
        <v>0</v>
      </c>
      <c r="V100" s="107">
        <v>1</v>
      </c>
      <c r="W100" s="107">
        <v>0</v>
      </c>
      <c r="X100" s="107">
        <v>0</v>
      </c>
      <c r="Y100" s="107">
        <v>0</v>
      </c>
      <c r="Z100" s="106">
        <v>0</v>
      </c>
      <c r="AA100" s="107">
        <v>0</v>
      </c>
    </row>
    <row r="101" spans="1:27" x14ac:dyDescent="0.25">
      <c r="A101" s="55" t="s">
        <v>187</v>
      </c>
      <c r="B101" s="84"/>
      <c r="C101" s="625" t="s">
        <v>188</v>
      </c>
      <c r="D101" s="626"/>
      <c r="E101" s="627"/>
      <c r="F101" s="186">
        <v>12</v>
      </c>
      <c r="G101" s="186">
        <v>81</v>
      </c>
      <c r="H101" s="186">
        <v>77</v>
      </c>
      <c r="I101" s="186">
        <v>4</v>
      </c>
      <c r="J101" s="186">
        <v>0</v>
      </c>
      <c r="K101" s="106">
        <v>85</v>
      </c>
      <c r="L101" s="107">
        <v>82</v>
      </c>
      <c r="M101" s="107">
        <v>3</v>
      </c>
      <c r="N101" s="107">
        <v>0</v>
      </c>
      <c r="O101" s="106">
        <v>0</v>
      </c>
      <c r="P101" s="107">
        <v>0</v>
      </c>
      <c r="Q101" s="107">
        <v>0</v>
      </c>
      <c r="R101" s="107">
        <v>0</v>
      </c>
      <c r="S101" s="107">
        <v>0</v>
      </c>
      <c r="T101" s="106">
        <v>85</v>
      </c>
      <c r="U101" s="107">
        <v>0</v>
      </c>
      <c r="V101" s="107">
        <v>65</v>
      </c>
      <c r="W101" s="107">
        <v>0</v>
      </c>
      <c r="X101" s="107">
        <v>0</v>
      </c>
      <c r="Y101" s="107">
        <v>0</v>
      </c>
      <c r="Z101" s="106">
        <v>4</v>
      </c>
      <c r="AA101" s="107">
        <v>0</v>
      </c>
    </row>
    <row r="102" spans="1:27" x14ac:dyDescent="0.25">
      <c r="A102" s="55" t="s">
        <v>189</v>
      </c>
      <c r="B102" s="84"/>
      <c r="C102" s="625" t="s">
        <v>190</v>
      </c>
      <c r="D102" s="626"/>
      <c r="E102" s="627"/>
      <c r="F102" s="186">
        <v>0</v>
      </c>
      <c r="G102" s="186">
        <v>0</v>
      </c>
      <c r="H102" s="186">
        <v>0</v>
      </c>
      <c r="I102" s="186">
        <v>0</v>
      </c>
      <c r="J102" s="186">
        <v>0</v>
      </c>
      <c r="K102" s="106">
        <v>0</v>
      </c>
      <c r="L102" s="107">
        <v>0</v>
      </c>
      <c r="M102" s="107">
        <v>0</v>
      </c>
      <c r="N102" s="107">
        <v>0</v>
      </c>
      <c r="O102" s="106">
        <v>0</v>
      </c>
      <c r="P102" s="107">
        <v>0</v>
      </c>
      <c r="Q102" s="107">
        <v>0</v>
      </c>
      <c r="R102" s="107">
        <v>0</v>
      </c>
      <c r="S102" s="107">
        <v>0</v>
      </c>
      <c r="T102" s="106">
        <v>0</v>
      </c>
      <c r="U102" s="107">
        <v>0</v>
      </c>
      <c r="V102" s="107">
        <v>0</v>
      </c>
      <c r="W102" s="107">
        <v>0</v>
      </c>
      <c r="X102" s="107">
        <v>0</v>
      </c>
      <c r="Y102" s="107">
        <v>0</v>
      </c>
      <c r="Z102" s="106">
        <v>0</v>
      </c>
      <c r="AA102" s="107">
        <v>0</v>
      </c>
    </row>
    <row r="103" spans="1:27" x14ac:dyDescent="0.25">
      <c r="A103" s="55" t="s">
        <v>191</v>
      </c>
      <c r="B103" s="84"/>
      <c r="C103" s="625" t="s">
        <v>192</v>
      </c>
      <c r="D103" s="626"/>
      <c r="E103" s="627"/>
      <c r="F103" s="186">
        <v>3</v>
      </c>
      <c r="G103" s="186">
        <v>70</v>
      </c>
      <c r="H103" s="186">
        <v>69</v>
      </c>
      <c r="I103" s="186">
        <v>1</v>
      </c>
      <c r="J103" s="186">
        <v>0</v>
      </c>
      <c r="K103" s="106">
        <v>67</v>
      </c>
      <c r="L103" s="107">
        <v>61</v>
      </c>
      <c r="M103" s="107">
        <v>2</v>
      </c>
      <c r="N103" s="107">
        <v>3</v>
      </c>
      <c r="O103" s="106">
        <v>1</v>
      </c>
      <c r="P103" s="107">
        <v>0</v>
      </c>
      <c r="Q103" s="107">
        <v>1</v>
      </c>
      <c r="R103" s="107">
        <v>0</v>
      </c>
      <c r="S103" s="107">
        <v>0</v>
      </c>
      <c r="T103" s="106">
        <v>67</v>
      </c>
      <c r="U103" s="107">
        <v>0</v>
      </c>
      <c r="V103" s="107">
        <v>59</v>
      </c>
      <c r="W103" s="107">
        <v>0</v>
      </c>
      <c r="X103" s="107">
        <v>0</v>
      </c>
      <c r="Y103" s="107">
        <v>0</v>
      </c>
      <c r="Z103" s="106">
        <v>5</v>
      </c>
      <c r="AA103" s="107">
        <v>0</v>
      </c>
    </row>
    <row r="104" spans="1:27" x14ac:dyDescent="0.25">
      <c r="A104" s="55" t="s">
        <v>193</v>
      </c>
      <c r="B104" s="84"/>
      <c r="C104" s="625" t="s">
        <v>194</v>
      </c>
      <c r="D104" s="626"/>
      <c r="E104" s="627"/>
      <c r="F104" s="186">
        <v>0</v>
      </c>
      <c r="G104" s="186">
        <v>5</v>
      </c>
      <c r="H104" s="186">
        <v>5</v>
      </c>
      <c r="I104" s="186">
        <v>0</v>
      </c>
      <c r="J104" s="186">
        <v>0</v>
      </c>
      <c r="K104" s="106">
        <v>5</v>
      </c>
      <c r="L104" s="107">
        <v>5</v>
      </c>
      <c r="M104" s="107">
        <v>0</v>
      </c>
      <c r="N104" s="107">
        <v>0</v>
      </c>
      <c r="O104" s="106">
        <v>0</v>
      </c>
      <c r="P104" s="107">
        <v>0</v>
      </c>
      <c r="Q104" s="107">
        <v>0</v>
      </c>
      <c r="R104" s="107">
        <v>0</v>
      </c>
      <c r="S104" s="107">
        <v>0</v>
      </c>
      <c r="T104" s="106">
        <v>5</v>
      </c>
      <c r="U104" s="107">
        <v>0</v>
      </c>
      <c r="V104" s="107">
        <v>5</v>
      </c>
      <c r="W104" s="107">
        <v>0</v>
      </c>
      <c r="X104" s="107">
        <v>0</v>
      </c>
      <c r="Y104" s="107">
        <v>0</v>
      </c>
      <c r="Z104" s="106">
        <v>0</v>
      </c>
      <c r="AA104" s="107">
        <v>0</v>
      </c>
    </row>
    <row r="105" spans="1:27" x14ac:dyDescent="0.25">
      <c r="A105" s="55" t="s">
        <v>195</v>
      </c>
      <c r="B105" s="84"/>
      <c r="C105" s="625" t="s">
        <v>196</v>
      </c>
      <c r="D105" s="626"/>
      <c r="E105" s="627"/>
      <c r="F105" s="186">
        <v>3</v>
      </c>
      <c r="G105" s="186">
        <v>3</v>
      </c>
      <c r="H105" s="186">
        <v>3</v>
      </c>
      <c r="I105" s="186">
        <v>0</v>
      </c>
      <c r="J105" s="186">
        <v>0</v>
      </c>
      <c r="K105" s="106">
        <v>5</v>
      </c>
      <c r="L105" s="107">
        <v>3</v>
      </c>
      <c r="M105" s="107">
        <v>0</v>
      </c>
      <c r="N105" s="107">
        <v>1</v>
      </c>
      <c r="O105" s="106">
        <v>1</v>
      </c>
      <c r="P105" s="107">
        <v>0</v>
      </c>
      <c r="Q105" s="107">
        <v>1</v>
      </c>
      <c r="R105" s="107">
        <v>0</v>
      </c>
      <c r="S105" s="107">
        <v>0</v>
      </c>
      <c r="T105" s="106">
        <v>5</v>
      </c>
      <c r="U105" s="107">
        <v>0</v>
      </c>
      <c r="V105" s="107">
        <v>5</v>
      </c>
      <c r="W105" s="107">
        <v>0</v>
      </c>
      <c r="X105" s="107">
        <v>0</v>
      </c>
      <c r="Y105" s="107">
        <v>0</v>
      </c>
      <c r="Z105" s="106">
        <v>1</v>
      </c>
      <c r="AA105" s="107">
        <v>0</v>
      </c>
    </row>
    <row r="106" spans="1:27" x14ac:dyDescent="0.25">
      <c r="A106" s="55" t="s">
        <v>197</v>
      </c>
      <c r="B106" s="84"/>
      <c r="C106" s="625" t="s">
        <v>198</v>
      </c>
      <c r="D106" s="626"/>
      <c r="E106" s="627"/>
      <c r="F106" s="186">
        <v>0</v>
      </c>
      <c r="G106" s="186">
        <v>0</v>
      </c>
      <c r="H106" s="186">
        <v>0</v>
      </c>
      <c r="I106" s="186">
        <v>0</v>
      </c>
      <c r="J106" s="186">
        <v>0</v>
      </c>
      <c r="K106" s="106">
        <v>0</v>
      </c>
      <c r="L106" s="107">
        <v>0</v>
      </c>
      <c r="M106" s="107">
        <v>0</v>
      </c>
      <c r="N106" s="107">
        <v>0</v>
      </c>
      <c r="O106" s="106">
        <v>0</v>
      </c>
      <c r="P106" s="107">
        <v>0</v>
      </c>
      <c r="Q106" s="107">
        <v>0</v>
      </c>
      <c r="R106" s="107">
        <v>0</v>
      </c>
      <c r="S106" s="107">
        <v>0</v>
      </c>
      <c r="T106" s="106">
        <v>0</v>
      </c>
      <c r="U106" s="107">
        <v>0</v>
      </c>
      <c r="V106" s="107">
        <v>0</v>
      </c>
      <c r="W106" s="107">
        <v>0</v>
      </c>
      <c r="X106" s="107">
        <v>0</v>
      </c>
      <c r="Y106" s="107">
        <v>0</v>
      </c>
      <c r="Z106" s="106">
        <v>0</v>
      </c>
      <c r="AA106" s="107">
        <v>0</v>
      </c>
    </row>
    <row r="107" spans="1:27" x14ac:dyDescent="0.25">
      <c r="A107" s="55" t="s">
        <v>199</v>
      </c>
      <c r="B107" s="84"/>
      <c r="C107" s="625" t="s">
        <v>200</v>
      </c>
      <c r="D107" s="626"/>
      <c r="E107" s="627"/>
      <c r="F107" s="186">
        <v>14</v>
      </c>
      <c r="G107" s="186">
        <v>117</v>
      </c>
      <c r="H107" s="186">
        <v>105</v>
      </c>
      <c r="I107" s="186">
        <v>11</v>
      </c>
      <c r="J107" s="186">
        <v>1</v>
      </c>
      <c r="K107" s="106">
        <v>110</v>
      </c>
      <c r="L107" s="107">
        <v>100</v>
      </c>
      <c r="M107" s="107">
        <v>2</v>
      </c>
      <c r="N107" s="107">
        <v>7</v>
      </c>
      <c r="O107" s="106">
        <v>1</v>
      </c>
      <c r="P107" s="107">
        <v>0</v>
      </c>
      <c r="Q107" s="107">
        <v>0</v>
      </c>
      <c r="R107" s="107">
        <v>1</v>
      </c>
      <c r="S107" s="107">
        <v>0</v>
      </c>
      <c r="T107" s="106">
        <v>110</v>
      </c>
      <c r="U107" s="107">
        <v>0</v>
      </c>
      <c r="V107" s="107">
        <v>100</v>
      </c>
      <c r="W107" s="107">
        <v>0</v>
      </c>
      <c r="X107" s="107">
        <v>0</v>
      </c>
      <c r="Y107" s="107">
        <v>2</v>
      </c>
      <c r="Z107" s="106">
        <v>9</v>
      </c>
      <c r="AA107" s="111">
        <v>0</v>
      </c>
    </row>
    <row r="108" spans="1:27" x14ac:dyDescent="0.25">
      <c r="A108" s="55" t="s">
        <v>201</v>
      </c>
      <c r="B108" s="84"/>
      <c r="C108" s="625" t="s">
        <v>202</v>
      </c>
      <c r="D108" s="626"/>
      <c r="E108" s="627"/>
      <c r="F108" s="186">
        <v>0</v>
      </c>
      <c r="G108" s="186">
        <v>11</v>
      </c>
      <c r="H108" s="186">
        <v>11</v>
      </c>
      <c r="I108" s="186">
        <v>0</v>
      </c>
      <c r="J108" s="186">
        <v>0</v>
      </c>
      <c r="K108" s="106">
        <v>9</v>
      </c>
      <c r="L108" s="107">
        <v>7</v>
      </c>
      <c r="M108" s="107">
        <v>0</v>
      </c>
      <c r="N108" s="107">
        <v>2</v>
      </c>
      <c r="O108" s="106">
        <v>0</v>
      </c>
      <c r="P108" s="107">
        <v>0</v>
      </c>
      <c r="Q108" s="107">
        <v>0</v>
      </c>
      <c r="R108" s="107">
        <v>0</v>
      </c>
      <c r="S108" s="107">
        <v>0</v>
      </c>
      <c r="T108" s="106">
        <v>9</v>
      </c>
      <c r="U108" s="107">
        <v>0</v>
      </c>
      <c r="V108" s="107">
        <v>9</v>
      </c>
      <c r="W108" s="107">
        <v>0</v>
      </c>
      <c r="X108" s="107">
        <v>0</v>
      </c>
      <c r="Y108" s="107">
        <v>0</v>
      </c>
      <c r="Z108" s="106">
        <v>2</v>
      </c>
      <c r="AA108" s="111">
        <v>0</v>
      </c>
    </row>
    <row r="109" spans="1:27" x14ac:dyDescent="0.25">
      <c r="A109" s="55" t="s">
        <v>203</v>
      </c>
      <c r="B109" s="84"/>
      <c r="C109" s="625" t="s">
        <v>204</v>
      </c>
      <c r="D109" s="626"/>
      <c r="E109" s="627"/>
      <c r="F109" s="186">
        <v>0</v>
      </c>
      <c r="G109" s="186">
        <v>0</v>
      </c>
      <c r="H109" s="186">
        <v>0</v>
      </c>
      <c r="I109" s="186">
        <v>0</v>
      </c>
      <c r="J109" s="186">
        <v>0</v>
      </c>
      <c r="K109" s="106">
        <v>0</v>
      </c>
      <c r="L109" s="107">
        <v>0</v>
      </c>
      <c r="M109" s="107">
        <v>0</v>
      </c>
      <c r="N109" s="107">
        <v>0</v>
      </c>
      <c r="O109" s="106">
        <v>0</v>
      </c>
      <c r="P109" s="107">
        <v>0</v>
      </c>
      <c r="Q109" s="107">
        <v>0</v>
      </c>
      <c r="R109" s="107">
        <v>0</v>
      </c>
      <c r="S109" s="107">
        <v>0</v>
      </c>
      <c r="T109" s="106">
        <v>0</v>
      </c>
      <c r="U109" s="107">
        <v>0</v>
      </c>
      <c r="V109" s="107">
        <v>0</v>
      </c>
      <c r="W109" s="107">
        <v>0</v>
      </c>
      <c r="X109" s="107">
        <v>0</v>
      </c>
      <c r="Y109" s="107">
        <v>0</v>
      </c>
      <c r="Z109" s="106">
        <v>0</v>
      </c>
      <c r="AA109" s="107">
        <v>0</v>
      </c>
    </row>
    <row r="110" spans="1:27" x14ac:dyDescent="0.25">
      <c r="A110" s="88" t="s">
        <v>205</v>
      </c>
      <c r="B110" s="97" t="s">
        <v>206</v>
      </c>
      <c r="C110" s="653" t="s">
        <v>207</v>
      </c>
      <c r="D110" s="654"/>
      <c r="E110" s="654"/>
      <c r="F110" s="91">
        <v>0</v>
      </c>
      <c r="G110" s="91">
        <v>22</v>
      </c>
      <c r="H110" s="91">
        <v>15</v>
      </c>
      <c r="I110" s="91">
        <v>7</v>
      </c>
      <c r="J110" s="91">
        <v>0</v>
      </c>
      <c r="K110" s="169">
        <v>10</v>
      </c>
      <c r="L110" s="91">
        <v>10</v>
      </c>
      <c r="M110" s="163">
        <v>0</v>
      </c>
      <c r="N110" s="163">
        <v>0</v>
      </c>
      <c r="O110" s="171">
        <v>0</v>
      </c>
      <c r="P110" s="163">
        <v>0</v>
      </c>
      <c r="Q110" s="163">
        <v>0</v>
      </c>
      <c r="R110" s="163">
        <v>0</v>
      </c>
      <c r="S110" s="163">
        <v>1</v>
      </c>
      <c r="T110" s="171">
        <v>11</v>
      </c>
      <c r="U110" s="163">
        <v>0</v>
      </c>
      <c r="V110" s="163">
        <v>8</v>
      </c>
      <c r="W110" s="163">
        <v>0</v>
      </c>
      <c r="X110" s="163">
        <v>0</v>
      </c>
      <c r="Y110" s="163">
        <v>0</v>
      </c>
      <c r="Z110" s="171">
        <v>4</v>
      </c>
      <c r="AA110" s="163">
        <v>0</v>
      </c>
    </row>
    <row r="111" spans="1:27" x14ac:dyDescent="0.25">
      <c r="A111" s="55" t="s">
        <v>208</v>
      </c>
      <c r="B111" s="84"/>
      <c r="C111" s="628" t="s">
        <v>209</v>
      </c>
      <c r="D111" s="629"/>
      <c r="E111" s="630"/>
      <c r="F111" s="186">
        <v>0</v>
      </c>
      <c r="G111" s="186">
        <v>0</v>
      </c>
      <c r="H111" s="186">
        <v>0</v>
      </c>
      <c r="I111" s="186">
        <v>0</v>
      </c>
      <c r="J111" s="186">
        <v>0</v>
      </c>
      <c r="K111" s="106">
        <v>0</v>
      </c>
      <c r="L111" s="107">
        <v>0</v>
      </c>
      <c r="M111" s="107">
        <v>0</v>
      </c>
      <c r="N111" s="107">
        <v>0</v>
      </c>
      <c r="O111" s="106">
        <v>0</v>
      </c>
      <c r="P111" s="107">
        <v>0</v>
      </c>
      <c r="Q111" s="107">
        <v>0</v>
      </c>
      <c r="R111" s="107">
        <v>0</v>
      </c>
      <c r="S111" s="107">
        <v>0</v>
      </c>
      <c r="T111" s="106">
        <v>0</v>
      </c>
      <c r="U111" s="107">
        <v>0</v>
      </c>
      <c r="V111" s="107">
        <v>0</v>
      </c>
      <c r="W111" s="107">
        <v>0</v>
      </c>
      <c r="X111" s="107">
        <v>0</v>
      </c>
      <c r="Y111" s="107">
        <v>0</v>
      </c>
      <c r="Z111" s="106">
        <v>0</v>
      </c>
      <c r="AA111" s="107">
        <v>0</v>
      </c>
    </row>
    <row r="112" spans="1:27" ht="25.5" x14ac:dyDescent="0.25">
      <c r="A112" s="83" t="s">
        <v>210</v>
      </c>
      <c r="B112" s="96" t="s">
        <v>37</v>
      </c>
      <c r="C112" s="635" t="s">
        <v>211</v>
      </c>
      <c r="D112" s="636"/>
      <c r="E112" s="637"/>
      <c r="F112" s="186">
        <v>0</v>
      </c>
      <c r="G112" s="186">
        <v>0</v>
      </c>
      <c r="H112" s="186">
        <v>0</v>
      </c>
      <c r="I112" s="186">
        <v>0</v>
      </c>
      <c r="J112" s="186">
        <v>0</v>
      </c>
      <c r="K112" s="106">
        <v>0</v>
      </c>
      <c r="L112" s="107">
        <v>0</v>
      </c>
      <c r="M112" s="107">
        <v>0</v>
      </c>
      <c r="N112" s="107">
        <v>0</v>
      </c>
      <c r="O112" s="106">
        <v>0</v>
      </c>
      <c r="P112" s="107">
        <v>0</v>
      </c>
      <c r="Q112" s="107">
        <v>0</v>
      </c>
      <c r="R112" s="107">
        <v>0</v>
      </c>
      <c r="S112" s="107">
        <v>0</v>
      </c>
      <c r="T112" s="106">
        <v>0</v>
      </c>
      <c r="U112" s="107">
        <v>0</v>
      </c>
      <c r="V112" s="107">
        <v>0</v>
      </c>
      <c r="W112" s="107">
        <v>0</v>
      </c>
      <c r="X112" s="107">
        <v>0</v>
      </c>
      <c r="Y112" s="107">
        <v>0</v>
      </c>
      <c r="Z112" s="106">
        <v>0</v>
      </c>
      <c r="AA112" s="107">
        <v>0</v>
      </c>
    </row>
    <row r="113" spans="1:27" x14ac:dyDescent="0.25">
      <c r="A113" s="55" t="s">
        <v>212</v>
      </c>
      <c r="B113" s="84"/>
      <c r="C113" s="625" t="s">
        <v>70</v>
      </c>
      <c r="D113" s="626"/>
      <c r="E113" s="627"/>
      <c r="F113" s="186">
        <v>3</v>
      </c>
      <c r="G113" s="186">
        <v>10</v>
      </c>
      <c r="H113" s="186">
        <v>8</v>
      </c>
      <c r="I113" s="186">
        <v>1</v>
      </c>
      <c r="J113" s="186">
        <v>1</v>
      </c>
      <c r="K113" s="106">
        <v>11</v>
      </c>
      <c r="L113" s="107">
        <v>9</v>
      </c>
      <c r="M113" s="107">
        <v>0</v>
      </c>
      <c r="N113" s="107">
        <v>1</v>
      </c>
      <c r="O113" s="106">
        <v>1</v>
      </c>
      <c r="P113" s="107">
        <v>0</v>
      </c>
      <c r="Q113" s="107">
        <v>0</v>
      </c>
      <c r="R113" s="107">
        <v>1</v>
      </c>
      <c r="S113" s="107">
        <v>0</v>
      </c>
      <c r="T113" s="106">
        <v>11</v>
      </c>
      <c r="U113" s="107">
        <v>0</v>
      </c>
      <c r="V113" s="107">
        <v>10</v>
      </c>
      <c r="W113" s="107">
        <v>1</v>
      </c>
      <c r="X113" s="107">
        <v>0</v>
      </c>
      <c r="Y113" s="107">
        <v>0</v>
      </c>
      <c r="Z113" s="106">
        <v>0</v>
      </c>
      <c r="AA113" s="107">
        <v>0</v>
      </c>
    </row>
    <row r="114" spans="1:27" s="168" customFormat="1" ht="27" customHeight="1" x14ac:dyDescent="0.25">
      <c r="A114" s="175" t="s">
        <v>213</v>
      </c>
      <c r="B114" s="197"/>
      <c r="C114" s="965" t="s">
        <v>214</v>
      </c>
      <c r="D114" s="966"/>
      <c r="E114" s="967"/>
      <c r="F114" s="190">
        <v>0</v>
      </c>
      <c r="G114" s="190">
        <v>0</v>
      </c>
      <c r="H114" s="190">
        <v>0</v>
      </c>
      <c r="I114" s="190">
        <v>0</v>
      </c>
      <c r="J114" s="190">
        <v>0</v>
      </c>
      <c r="K114" s="164">
        <v>0</v>
      </c>
      <c r="L114" s="164">
        <v>0</v>
      </c>
      <c r="M114" s="164">
        <v>0</v>
      </c>
      <c r="N114" s="164">
        <v>0</v>
      </c>
      <c r="O114" s="164">
        <v>0</v>
      </c>
      <c r="P114" s="164">
        <v>0</v>
      </c>
      <c r="Q114" s="164">
        <v>0</v>
      </c>
      <c r="R114" s="164">
        <v>0</v>
      </c>
      <c r="S114" s="164">
        <v>0</v>
      </c>
      <c r="T114" s="164">
        <v>0</v>
      </c>
      <c r="U114" s="164">
        <v>0</v>
      </c>
      <c r="V114" s="164">
        <v>0</v>
      </c>
      <c r="W114" s="164">
        <v>0</v>
      </c>
      <c r="X114" s="164">
        <v>0</v>
      </c>
      <c r="Y114" s="164">
        <v>0</v>
      </c>
      <c r="Z114" s="164">
        <v>0</v>
      </c>
      <c r="AA114" s="164">
        <v>0</v>
      </c>
    </row>
    <row r="115" spans="1:27" x14ac:dyDescent="0.25">
      <c r="A115" s="55" t="s">
        <v>215</v>
      </c>
      <c r="B115" s="84"/>
      <c r="C115" s="628" t="s">
        <v>216</v>
      </c>
      <c r="D115" s="629"/>
      <c r="E115" s="630"/>
      <c r="F115" s="186">
        <v>0</v>
      </c>
      <c r="G115" s="186">
        <v>0</v>
      </c>
      <c r="H115" s="186">
        <v>0</v>
      </c>
      <c r="I115" s="186">
        <v>0</v>
      </c>
      <c r="J115" s="186">
        <v>0</v>
      </c>
      <c r="K115" s="106">
        <v>0</v>
      </c>
      <c r="L115" s="107">
        <v>0</v>
      </c>
      <c r="M115" s="107">
        <v>0</v>
      </c>
      <c r="N115" s="107">
        <v>0</v>
      </c>
      <c r="O115" s="106">
        <v>0</v>
      </c>
      <c r="P115" s="107">
        <v>0</v>
      </c>
      <c r="Q115" s="107">
        <v>0</v>
      </c>
      <c r="R115" s="107">
        <v>0</v>
      </c>
      <c r="S115" s="107">
        <v>0</v>
      </c>
      <c r="T115" s="106">
        <v>0</v>
      </c>
      <c r="U115" s="107">
        <v>0</v>
      </c>
      <c r="V115" s="107">
        <v>0</v>
      </c>
      <c r="W115" s="107">
        <v>0</v>
      </c>
      <c r="X115" s="107">
        <v>0</v>
      </c>
      <c r="Y115" s="107">
        <v>0</v>
      </c>
      <c r="Z115" s="106">
        <v>0</v>
      </c>
      <c r="AA115" s="107">
        <v>0</v>
      </c>
    </row>
    <row r="116" spans="1:27" x14ac:dyDescent="0.25">
      <c r="A116" s="55" t="s">
        <v>217</v>
      </c>
      <c r="B116" s="84"/>
      <c r="C116" s="628" t="s">
        <v>218</v>
      </c>
      <c r="D116" s="629"/>
      <c r="E116" s="630"/>
      <c r="F116" s="186">
        <v>0</v>
      </c>
      <c r="G116" s="186">
        <v>0</v>
      </c>
      <c r="H116" s="186">
        <v>0</v>
      </c>
      <c r="I116" s="186">
        <v>0</v>
      </c>
      <c r="J116" s="186">
        <v>0</v>
      </c>
      <c r="K116" s="106">
        <v>0</v>
      </c>
      <c r="L116" s="107">
        <v>0</v>
      </c>
      <c r="M116" s="107">
        <v>0</v>
      </c>
      <c r="N116" s="107">
        <v>0</v>
      </c>
      <c r="O116" s="106">
        <v>0</v>
      </c>
      <c r="P116" s="107">
        <v>0</v>
      </c>
      <c r="Q116" s="107">
        <v>0</v>
      </c>
      <c r="R116" s="107">
        <v>0</v>
      </c>
      <c r="S116" s="107">
        <v>0</v>
      </c>
      <c r="T116" s="106">
        <v>0</v>
      </c>
      <c r="U116" s="107">
        <v>0</v>
      </c>
      <c r="V116" s="107">
        <v>0</v>
      </c>
      <c r="W116" s="107">
        <v>0</v>
      </c>
      <c r="X116" s="107">
        <v>0</v>
      </c>
      <c r="Y116" s="107">
        <v>0</v>
      </c>
      <c r="Z116" s="106">
        <v>0</v>
      </c>
      <c r="AA116" s="107">
        <v>0</v>
      </c>
    </row>
    <row r="117" spans="1:27" x14ac:dyDescent="0.25">
      <c r="A117" s="55" t="s">
        <v>219</v>
      </c>
      <c r="B117" s="84"/>
      <c r="C117" s="625" t="s">
        <v>70</v>
      </c>
      <c r="D117" s="626"/>
      <c r="E117" s="627"/>
      <c r="F117" s="186">
        <v>0</v>
      </c>
      <c r="G117" s="186">
        <v>0</v>
      </c>
      <c r="H117" s="186">
        <v>0</v>
      </c>
      <c r="I117" s="186">
        <v>0</v>
      </c>
      <c r="J117" s="186">
        <v>0</v>
      </c>
      <c r="K117" s="106">
        <v>0</v>
      </c>
      <c r="L117" s="107">
        <v>0</v>
      </c>
      <c r="M117" s="107">
        <v>0</v>
      </c>
      <c r="N117" s="107">
        <v>0</v>
      </c>
      <c r="O117" s="106">
        <v>0</v>
      </c>
      <c r="P117" s="107">
        <v>0</v>
      </c>
      <c r="Q117" s="107">
        <v>0</v>
      </c>
      <c r="R117" s="107">
        <v>0</v>
      </c>
      <c r="S117" s="107">
        <v>0</v>
      </c>
      <c r="T117" s="106">
        <v>0</v>
      </c>
      <c r="U117" s="107">
        <v>0</v>
      </c>
      <c r="V117" s="107">
        <v>0</v>
      </c>
      <c r="W117" s="107">
        <v>0</v>
      </c>
      <c r="X117" s="107">
        <v>0</v>
      </c>
      <c r="Y117" s="107">
        <v>0</v>
      </c>
      <c r="Z117" s="106">
        <v>0</v>
      </c>
      <c r="AA117" s="107">
        <v>0</v>
      </c>
    </row>
    <row r="118" spans="1:27" s="168" customFormat="1" ht="29.25" customHeight="1" x14ac:dyDescent="0.25">
      <c r="A118" s="175" t="s">
        <v>220</v>
      </c>
      <c r="B118" s="197"/>
      <c r="C118" s="965" t="s">
        <v>221</v>
      </c>
      <c r="D118" s="966"/>
      <c r="E118" s="967"/>
      <c r="F118" s="190">
        <v>0</v>
      </c>
      <c r="G118" s="190">
        <v>0</v>
      </c>
      <c r="H118" s="190">
        <v>0</v>
      </c>
      <c r="I118" s="190">
        <v>0</v>
      </c>
      <c r="J118" s="190">
        <v>0</v>
      </c>
      <c r="K118" s="164">
        <v>0</v>
      </c>
      <c r="L118" s="164">
        <v>0</v>
      </c>
      <c r="M118" s="164">
        <v>0</v>
      </c>
      <c r="N118" s="164">
        <v>0</v>
      </c>
      <c r="O118" s="164">
        <v>0</v>
      </c>
      <c r="P118" s="164">
        <v>0</v>
      </c>
      <c r="Q118" s="164">
        <v>0</v>
      </c>
      <c r="R118" s="164">
        <v>0</v>
      </c>
      <c r="S118" s="164">
        <v>0</v>
      </c>
      <c r="T118" s="164">
        <v>0</v>
      </c>
      <c r="U118" s="164">
        <v>0</v>
      </c>
      <c r="V118" s="164">
        <v>0</v>
      </c>
      <c r="W118" s="164">
        <v>0</v>
      </c>
      <c r="X118" s="164">
        <v>0</v>
      </c>
      <c r="Y118" s="164">
        <v>0</v>
      </c>
      <c r="Z118" s="164">
        <v>0</v>
      </c>
      <c r="AA118" s="164">
        <v>0</v>
      </c>
    </row>
    <row r="119" spans="1:27" x14ac:dyDescent="0.25">
      <c r="A119" s="83" t="s">
        <v>222</v>
      </c>
      <c r="B119" s="650" t="s">
        <v>37</v>
      </c>
      <c r="C119" s="635" t="s">
        <v>223</v>
      </c>
      <c r="D119" s="636"/>
      <c r="E119" s="637"/>
      <c r="F119" s="73">
        <v>0</v>
      </c>
      <c r="G119" s="73">
        <v>0</v>
      </c>
      <c r="H119" s="73">
        <v>0</v>
      </c>
      <c r="I119" s="73">
        <v>0</v>
      </c>
      <c r="J119" s="73">
        <v>0</v>
      </c>
      <c r="K119" s="106">
        <v>0</v>
      </c>
      <c r="L119" s="109">
        <v>0</v>
      </c>
      <c r="M119" s="109">
        <v>0</v>
      </c>
      <c r="N119" s="109">
        <v>0</v>
      </c>
      <c r="O119" s="106">
        <v>0</v>
      </c>
      <c r="P119" s="109">
        <v>0</v>
      </c>
      <c r="Q119" s="109">
        <v>0</v>
      </c>
      <c r="R119" s="109">
        <v>0</v>
      </c>
      <c r="S119" s="109">
        <v>0</v>
      </c>
      <c r="T119" s="106">
        <v>0</v>
      </c>
      <c r="U119" s="109">
        <v>0</v>
      </c>
      <c r="V119" s="109">
        <v>0</v>
      </c>
      <c r="W119" s="109">
        <v>0</v>
      </c>
      <c r="X119" s="109">
        <v>0</v>
      </c>
      <c r="Y119" s="109">
        <v>0</v>
      </c>
      <c r="Z119" s="106">
        <v>0</v>
      </c>
      <c r="AA119" s="109">
        <v>0</v>
      </c>
    </row>
    <row r="120" spans="1:27" x14ac:dyDescent="0.25">
      <c r="A120" s="83" t="s">
        <v>224</v>
      </c>
      <c r="B120" s="651"/>
      <c r="C120" s="635" t="s">
        <v>225</v>
      </c>
      <c r="D120" s="636"/>
      <c r="E120" s="637"/>
      <c r="F120" s="73">
        <v>0</v>
      </c>
      <c r="G120" s="73">
        <v>0</v>
      </c>
      <c r="H120" s="73">
        <v>0</v>
      </c>
      <c r="I120" s="73">
        <v>0</v>
      </c>
      <c r="J120" s="73">
        <v>0</v>
      </c>
      <c r="K120" s="106">
        <v>0</v>
      </c>
      <c r="L120" s="109">
        <v>0</v>
      </c>
      <c r="M120" s="109">
        <v>0</v>
      </c>
      <c r="N120" s="109">
        <v>0</v>
      </c>
      <c r="O120" s="106">
        <v>0</v>
      </c>
      <c r="P120" s="109">
        <v>0</v>
      </c>
      <c r="Q120" s="109">
        <v>0</v>
      </c>
      <c r="R120" s="109">
        <v>0</v>
      </c>
      <c r="S120" s="109">
        <v>0</v>
      </c>
      <c r="T120" s="106">
        <v>0</v>
      </c>
      <c r="U120" s="109">
        <v>0</v>
      </c>
      <c r="V120" s="109">
        <v>0</v>
      </c>
      <c r="W120" s="109">
        <v>0</v>
      </c>
      <c r="X120" s="109">
        <v>0</v>
      </c>
      <c r="Y120" s="109">
        <v>0</v>
      </c>
      <c r="Z120" s="106">
        <v>0</v>
      </c>
      <c r="AA120" s="109">
        <v>0</v>
      </c>
    </row>
    <row r="121" spans="1:27" x14ac:dyDescent="0.25">
      <c r="A121" s="83" t="s">
        <v>226</v>
      </c>
      <c r="B121" s="651"/>
      <c r="C121" s="635" t="s">
        <v>227</v>
      </c>
      <c r="D121" s="636"/>
      <c r="E121" s="637"/>
      <c r="F121" s="73">
        <v>0</v>
      </c>
      <c r="G121" s="73">
        <v>0</v>
      </c>
      <c r="H121" s="73">
        <v>0</v>
      </c>
      <c r="I121" s="73">
        <v>0</v>
      </c>
      <c r="J121" s="73">
        <v>0</v>
      </c>
      <c r="K121" s="106">
        <v>0</v>
      </c>
      <c r="L121" s="109">
        <v>0</v>
      </c>
      <c r="M121" s="109">
        <v>0</v>
      </c>
      <c r="N121" s="109">
        <v>0</v>
      </c>
      <c r="O121" s="106">
        <v>0</v>
      </c>
      <c r="P121" s="109">
        <v>0</v>
      </c>
      <c r="Q121" s="109">
        <v>0</v>
      </c>
      <c r="R121" s="109">
        <v>0</v>
      </c>
      <c r="S121" s="109">
        <v>0</v>
      </c>
      <c r="T121" s="106">
        <v>0</v>
      </c>
      <c r="U121" s="109">
        <v>0</v>
      </c>
      <c r="V121" s="109">
        <v>0</v>
      </c>
      <c r="W121" s="109">
        <v>0</v>
      </c>
      <c r="X121" s="109">
        <v>0</v>
      </c>
      <c r="Y121" s="109">
        <v>0</v>
      </c>
      <c r="Z121" s="106">
        <v>0</v>
      </c>
      <c r="AA121" s="109">
        <v>0</v>
      </c>
    </row>
    <row r="122" spans="1:27" x14ac:dyDescent="0.25">
      <c r="A122" s="83" t="s">
        <v>228</v>
      </c>
      <c r="B122" s="651"/>
      <c r="C122" s="635" t="s">
        <v>229</v>
      </c>
      <c r="D122" s="636"/>
      <c r="E122" s="637"/>
      <c r="F122" s="73">
        <v>0</v>
      </c>
      <c r="G122" s="73">
        <v>0</v>
      </c>
      <c r="H122" s="73">
        <v>0</v>
      </c>
      <c r="I122" s="73">
        <v>0</v>
      </c>
      <c r="J122" s="73">
        <v>0</v>
      </c>
      <c r="K122" s="106">
        <v>0</v>
      </c>
      <c r="L122" s="109">
        <v>0</v>
      </c>
      <c r="M122" s="109">
        <v>0</v>
      </c>
      <c r="N122" s="109">
        <v>0</v>
      </c>
      <c r="O122" s="106">
        <v>0</v>
      </c>
      <c r="P122" s="109">
        <v>0</v>
      </c>
      <c r="Q122" s="109">
        <v>0</v>
      </c>
      <c r="R122" s="109">
        <v>0</v>
      </c>
      <c r="S122" s="109">
        <v>0</v>
      </c>
      <c r="T122" s="106">
        <v>0</v>
      </c>
      <c r="U122" s="109">
        <v>0</v>
      </c>
      <c r="V122" s="109">
        <v>0</v>
      </c>
      <c r="W122" s="109">
        <v>0</v>
      </c>
      <c r="X122" s="109">
        <v>0</v>
      </c>
      <c r="Y122" s="109">
        <v>0</v>
      </c>
      <c r="Z122" s="106">
        <v>0</v>
      </c>
      <c r="AA122" s="109">
        <v>0</v>
      </c>
    </row>
    <row r="123" spans="1:27" x14ac:dyDescent="0.25">
      <c r="A123" s="83" t="s">
        <v>230</v>
      </c>
      <c r="B123" s="651"/>
      <c r="C123" s="635" t="s">
        <v>231</v>
      </c>
      <c r="D123" s="636"/>
      <c r="E123" s="637"/>
      <c r="F123" s="73">
        <v>0</v>
      </c>
      <c r="G123" s="73">
        <v>0</v>
      </c>
      <c r="H123" s="73">
        <v>0</v>
      </c>
      <c r="I123" s="73">
        <v>0</v>
      </c>
      <c r="J123" s="73">
        <v>0</v>
      </c>
      <c r="K123" s="106">
        <v>0</v>
      </c>
      <c r="L123" s="109">
        <v>0</v>
      </c>
      <c r="M123" s="109">
        <v>0</v>
      </c>
      <c r="N123" s="109">
        <v>0</v>
      </c>
      <c r="O123" s="106">
        <v>0</v>
      </c>
      <c r="P123" s="109">
        <v>0</v>
      </c>
      <c r="Q123" s="109">
        <v>0</v>
      </c>
      <c r="R123" s="109">
        <v>0</v>
      </c>
      <c r="S123" s="109">
        <v>0</v>
      </c>
      <c r="T123" s="106">
        <v>0</v>
      </c>
      <c r="U123" s="109">
        <v>0</v>
      </c>
      <c r="V123" s="109">
        <v>0</v>
      </c>
      <c r="W123" s="109">
        <v>0</v>
      </c>
      <c r="X123" s="109">
        <v>0</v>
      </c>
      <c r="Y123" s="109">
        <v>0</v>
      </c>
      <c r="Z123" s="106">
        <v>0</v>
      </c>
      <c r="AA123" s="109">
        <v>0</v>
      </c>
    </row>
    <row r="124" spans="1:27" x14ac:dyDescent="0.25">
      <c r="A124" s="83" t="s">
        <v>232</v>
      </c>
      <c r="B124" s="652"/>
      <c r="C124" s="655" t="s">
        <v>70</v>
      </c>
      <c r="D124" s="656"/>
      <c r="E124" s="657"/>
      <c r="F124" s="73">
        <v>0</v>
      </c>
      <c r="G124" s="73">
        <v>0</v>
      </c>
      <c r="H124" s="73">
        <v>0</v>
      </c>
      <c r="I124" s="73">
        <v>0</v>
      </c>
      <c r="J124" s="73">
        <v>0</v>
      </c>
      <c r="K124" s="106">
        <v>0</v>
      </c>
      <c r="L124" s="109">
        <v>0</v>
      </c>
      <c r="M124" s="109">
        <v>0</v>
      </c>
      <c r="N124" s="109">
        <v>0</v>
      </c>
      <c r="O124" s="106">
        <v>0</v>
      </c>
      <c r="P124" s="109">
        <v>0</v>
      </c>
      <c r="Q124" s="109">
        <v>0</v>
      </c>
      <c r="R124" s="109">
        <v>0</v>
      </c>
      <c r="S124" s="109">
        <v>0</v>
      </c>
      <c r="T124" s="106">
        <v>0</v>
      </c>
      <c r="U124" s="109">
        <v>0</v>
      </c>
      <c r="V124" s="109">
        <v>0</v>
      </c>
      <c r="W124" s="109">
        <v>0</v>
      </c>
      <c r="X124" s="109">
        <v>0</v>
      </c>
      <c r="Y124" s="109">
        <v>0</v>
      </c>
      <c r="Z124" s="106">
        <v>0</v>
      </c>
      <c r="AA124" s="109">
        <v>0</v>
      </c>
    </row>
    <row r="125" spans="1:27" s="168" customFormat="1" ht="32.25" customHeight="1" x14ac:dyDescent="0.25">
      <c r="A125" s="175" t="s">
        <v>233</v>
      </c>
      <c r="B125" s="197"/>
      <c r="C125" s="965" t="s">
        <v>234</v>
      </c>
      <c r="D125" s="966"/>
      <c r="E125" s="967"/>
      <c r="F125" s="179">
        <v>378</v>
      </c>
      <c r="G125" s="179">
        <v>962</v>
      </c>
      <c r="H125" s="179">
        <v>919</v>
      </c>
      <c r="I125" s="179">
        <v>40</v>
      </c>
      <c r="J125" s="179">
        <v>3</v>
      </c>
      <c r="K125" s="165">
        <v>912</v>
      </c>
      <c r="L125" s="165">
        <v>697</v>
      </c>
      <c r="M125" s="165">
        <v>54</v>
      </c>
      <c r="N125" s="165">
        <v>33</v>
      </c>
      <c r="O125" s="165">
        <v>128</v>
      </c>
      <c r="P125" s="165">
        <v>25</v>
      </c>
      <c r="Q125" s="165">
        <v>67</v>
      </c>
      <c r="R125" s="165">
        <v>36</v>
      </c>
      <c r="S125" s="165">
        <v>0</v>
      </c>
      <c r="T125" s="165">
        <v>912</v>
      </c>
      <c r="U125" s="165">
        <v>3</v>
      </c>
      <c r="V125" s="165">
        <v>816</v>
      </c>
      <c r="W125" s="165">
        <v>58</v>
      </c>
      <c r="X125" s="165">
        <v>0</v>
      </c>
      <c r="Y125" s="165">
        <v>4</v>
      </c>
      <c r="Z125" s="165">
        <v>382</v>
      </c>
      <c r="AA125" s="165">
        <v>3</v>
      </c>
    </row>
    <row r="126" spans="1:27" x14ac:dyDescent="0.25">
      <c r="A126" s="57" t="s">
        <v>235</v>
      </c>
      <c r="B126" s="85"/>
      <c r="C126" s="658" t="s">
        <v>236</v>
      </c>
      <c r="D126" s="659"/>
      <c r="E126" s="660"/>
      <c r="F126" s="188">
        <v>361</v>
      </c>
      <c r="G126" s="188">
        <v>911</v>
      </c>
      <c r="H126" s="188">
        <v>876</v>
      </c>
      <c r="I126" s="188">
        <v>34</v>
      </c>
      <c r="J126" s="188">
        <v>1</v>
      </c>
      <c r="K126" s="106">
        <v>880</v>
      </c>
      <c r="L126" s="114">
        <v>680</v>
      </c>
      <c r="M126" s="114">
        <v>44</v>
      </c>
      <c r="N126" s="114">
        <v>32</v>
      </c>
      <c r="O126" s="106">
        <v>124</v>
      </c>
      <c r="P126" s="114">
        <v>24</v>
      </c>
      <c r="Q126" s="114">
        <v>64</v>
      </c>
      <c r="R126" s="114">
        <v>36</v>
      </c>
      <c r="S126" s="114">
        <v>0</v>
      </c>
      <c r="T126" s="106">
        <v>880</v>
      </c>
      <c r="U126" s="114">
        <v>3</v>
      </c>
      <c r="V126" s="114">
        <v>788</v>
      </c>
      <c r="W126" s="114">
        <v>43</v>
      </c>
      <c r="X126" s="114">
        <v>0</v>
      </c>
      <c r="Y126" s="114">
        <v>3</v>
      </c>
      <c r="Z126" s="106">
        <v>354</v>
      </c>
      <c r="AA126" s="114">
        <v>2</v>
      </c>
    </row>
    <row r="127" spans="1:27" x14ac:dyDescent="0.25">
      <c r="A127" s="57" t="s">
        <v>237</v>
      </c>
      <c r="B127" s="85"/>
      <c r="C127" s="658" t="s">
        <v>238</v>
      </c>
      <c r="D127" s="659"/>
      <c r="E127" s="660"/>
      <c r="F127" s="188">
        <v>0</v>
      </c>
      <c r="G127" s="188">
        <v>0</v>
      </c>
      <c r="H127" s="188">
        <v>0</v>
      </c>
      <c r="I127" s="188">
        <v>0</v>
      </c>
      <c r="J127" s="188">
        <v>0</v>
      </c>
      <c r="K127" s="106">
        <v>0</v>
      </c>
      <c r="L127" s="114">
        <v>0</v>
      </c>
      <c r="M127" s="114">
        <v>0</v>
      </c>
      <c r="N127" s="114">
        <v>0</v>
      </c>
      <c r="O127" s="106">
        <v>0</v>
      </c>
      <c r="P127" s="114">
        <v>0</v>
      </c>
      <c r="Q127" s="114">
        <v>0</v>
      </c>
      <c r="R127" s="114">
        <v>0</v>
      </c>
      <c r="S127" s="114">
        <v>0</v>
      </c>
      <c r="T127" s="106">
        <v>0</v>
      </c>
      <c r="U127" s="114">
        <v>0</v>
      </c>
      <c r="V127" s="114">
        <v>0</v>
      </c>
      <c r="W127" s="114">
        <v>0</v>
      </c>
      <c r="X127" s="114">
        <v>0</v>
      </c>
      <c r="Y127" s="114">
        <v>0</v>
      </c>
      <c r="Z127" s="106">
        <v>0</v>
      </c>
      <c r="AA127" s="114">
        <v>0</v>
      </c>
    </row>
    <row r="128" spans="1:27" x14ac:dyDescent="0.25">
      <c r="A128" s="57" t="s">
        <v>239</v>
      </c>
      <c r="B128" s="85"/>
      <c r="C128" s="658" t="s">
        <v>240</v>
      </c>
      <c r="D128" s="661"/>
      <c r="E128" s="662"/>
      <c r="F128" s="188">
        <v>12</v>
      </c>
      <c r="G128" s="188">
        <v>38</v>
      </c>
      <c r="H128" s="188">
        <v>33</v>
      </c>
      <c r="I128" s="188">
        <v>4</v>
      </c>
      <c r="J128" s="188">
        <v>1</v>
      </c>
      <c r="K128" s="106">
        <v>25</v>
      </c>
      <c r="L128" s="114">
        <v>14</v>
      </c>
      <c r="M128" s="114">
        <v>8</v>
      </c>
      <c r="N128" s="114">
        <v>0</v>
      </c>
      <c r="O128" s="106">
        <v>3</v>
      </c>
      <c r="P128" s="114">
        <v>1</v>
      </c>
      <c r="Q128" s="114">
        <v>2</v>
      </c>
      <c r="R128" s="114">
        <v>0</v>
      </c>
      <c r="S128" s="114">
        <v>0</v>
      </c>
      <c r="T128" s="106">
        <v>25</v>
      </c>
      <c r="U128" s="114">
        <v>0</v>
      </c>
      <c r="V128" s="114">
        <v>21</v>
      </c>
      <c r="W128" s="114">
        <v>11</v>
      </c>
      <c r="X128" s="114">
        <v>0</v>
      </c>
      <c r="Y128" s="114">
        <v>0</v>
      </c>
      <c r="Z128" s="106">
        <v>20</v>
      </c>
      <c r="AA128" s="114">
        <v>1</v>
      </c>
    </row>
    <row r="129" spans="1:27" x14ac:dyDescent="0.25">
      <c r="A129" s="57" t="s">
        <v>241</v>
      </c>
      <c r="B129" s="85"/>
      <c r="C129" s="658" t="s">
        <v>242</v>
      </c>
      <c r="D129" s="661"/>
      <c r="E129" s="662"/>
      <c r="F129" s="188">
        <v>3</v>
      </c>
      <c r="G129" s="188">
        <v>3</v>
      </c>
      <c r="H129" s="188">
        <v>3</v>
      </c>
      <c r="I129" s="188">
        <v>0</v>
      </c>
      <c r="J129" s="194">
        <v>0</v>
      </c>
      <c r="K129" s="75">
        <v>5</v>
      </c>
      <c r="L129" s="114">
        <v>1</v>
      </c>
      <c r="M129" s="114">
        <v>2</v>
      </c>
      <c r="N129" s="114">
        <v>1</v>
      </c>
      <c r="O129" s="106">
        <v>1</v>
      </c>
      <c r="P129" s="114">
        <v>0</v>
      </c>
      <c r="Q129" s="114">
        <v>1</v>
      </c>
      <c r="R129" s="114">
        <v>0</v>
      </c>
      <c r="S129" s="114">
        <v>0</v>
      </c>
      <c r="T129" s="106">
        <v>5</v>
      </c>
      <c r="U129" s="114">
        <v>0</v>
      </c>
      <c r="V129" s="114">
        <v>3</v>
      </c>
      <c r="W129" s="114">
        <v>2</v>
      </c>
      <c r="X129" s="114">
        <v>0</v>
      </c>
      <c r="Y129" s="114">
        <v>0</v>
      </c>
      <c r="Z129" s="106">
        <v>1</v>
      </c>
      <c r="AA129" s="114">
        <v>0</v>
      </c>
    </row>
    <row r="130" spans="1:27" x14ac:dyDescent="0.25">
      <c r="A130" s="57" t="s">
        <v>243</v>
      </c>
      <c r="B130" s="85"/>
      <c r="C130" s="658" t="s">
        <v>244</v>
      </c>
      <c r="D130" s="659"/>
      <c r="E130" s="660"/>
      <c r="F130" s="188">
        <v>0</v>
      </c>
      <c r="G130" s="188">
        <v>1</v>
      </c>
      <c r="H130" s="188">
        <v>1</v>
      </c>
      <c r="I130" s="188">
        <v>0</v>
      </c>
      <c r="J130" s="188">
        <v>0</v>
      </c>
      <c r="K130" s="106">
        <v>0</v>
      </c>
      <c r="L130" s="114">
        <v>0</v>
      </c>
      <c r="M130" s="114">
        <v>0</v>
      </c>
      <c r="N130" s="114">
        <v>0</v>
      </c>
      <c r="O130" s="106">
        <v>0</v>
      </c>
      <c r="P130" s="114">
        <v>0</v>
      </c>
      <c r="Q130" s="114">
        <v>0</v>
      </c>
      <c r="R130" s="114">
        <v>0</v>
      </c>
      <c r="S130" s="114">
        <v>0</v>
      </c>
      <c r="T130" s="106">
        <v>0</v>
      </c>
      <c r="U130" s="114">
        <v>0</v>
      </c>
      <c r="V130" s="114">
        <v>0</v>
      </c>
      <c r="W130" s="114">
        <v>0</v>
      </c>
      <c r="X130" s="114">
        <v>0</v>
      </c>
      <c r="Y130" s="114">
        <v>0</v>
      </c>
      <c r="Z130" s="106">
        <v>1</v>
      </c>
      <c r="AA130" s="114">
        <v>0</v>
      </c>
    </row>
    <row r="131" spans="1:27" x14ac:dyDescent="0.25">
      <c r="A131" s="57" t="s">
        <v>245</v>
      </c>
      <c r="B131" s="85"/>
      <c r="C131" s="658" t="s">
        <v>246</v>
      </c>
      <c r="D131" s="659"/>
      <c r="E131" s="660"/>
      <c r="F131" s="188">
        <v>0</v>
      </c>
      <c r="G131" s="188">
        <v>1</v>
      </c>
      <c r="H131" s="188">
        <v>1</v>
      </c>
      <c r="I131" s="188">
        <v>0</v>
      </c>
      <c r="J131" s="188">
        <v>0</v>
      </c>
      <c r="K131" s="106">
        <v>0</v>
      </c>
      <c r="L131" s="114">
        <v>0</v>
      </c>
      <c r="M131" s="114">
        <v>0</v>
      </c>
      <c r="N131" s="114">
        <v>0</v>
      </c>
      <c r="O131" s="106">
        <v>0</v>
      </c>
      <c r="P131" s="114">
        <v>0</v>
      </c>
      <c r="Q131" s="114">
        <v>0</v>
      </c>
      <c r="R131" s="114">
        <v>0</v>
      </c>
      <c r="S131" s="114">
        <v>0</v>
      </c>
      <c r="T131" s="106">
        <v>0</v>
      </c>
      <c r="U131" s="114">
        <v>0</v>
      </c>
      <c r="V131" s="114">
        <v>0</v>
      </c>
      <c r="W131" s="114">
        <v>0</v>
      </c>
      <c r="X131" s="114">
        <v>0</v>
      </c>
      <c r="Y131" s="114">
        <v>0</v>
      </c>
      <c r="Z131" s="106">
        <v>1</v>
      </c>
      <c r="AA131" s="114">
        <v>0</v>
      </c>
    </row>
    <row r="132" spans="1:27" x14ac:dyDescent="0.25">
      <c r="A132" s="57" t="s">
        <v>247</v>
      </c>
      <c r="B132" s="85"/>
      <c r="C132" s="658" t="s">
        <v>248</v>
      </c>
      <c r="D132" s="659"/>
      <c r="E132" s="660"/>
      <c r="F132" s="188">
        <v>0</v>
      </c>
      <c r="G132" s="188">
        <v>0</v>
      </c>
      <c r="H132" s="188">
        <v>0</v>
      </c>
      <c r="I132" s="188">
        <v>0</v>
      </c>
      <c r="J132" s="188">
        <v>0</v>
      </c>
      <c r="K132" s="106">
        <v>0</v>
      </c>
      <c r="L132" s="114">
        <v>0</v>
      </c>
      <c r="M132" s="114">
        <v>0</v>
      </c>
      <c r="N132" s="114">
        <v>0</v>
      </c>
      <c r="O132" s="106">
        <v>0</v>
      </c>
      <c r="P132" s="114">
        <v>0</v>
      </c>
      <c r="Q132" s="114">
        <v>0</v>
      </c>
      <c r="R132" s="114">
        <v>0</v>
      </c>
      <c r="S132" s="114">
        <v>0</v>
      </c>
      <c r="T132" s="106">
        <v>0</v>
      </c>
      <c r="U132" s="114">
        <v>0</v>
      </c>
      <c r="V132" s="114">
        <v>0</v>
      </c>
      <c r="W132" s="114">
        <v>0</v>
      </c>
      <c r="X132" s="114">
        <v>0</v>
      </c>
      <c r="Y132" s="114">
        <v>0</v>
      </c>
      <c r="Z132" s="106">
        <v>0</v>
      </c>
      <c r="AA132" s="114">
        <v>0</v>
      </c>
    </row>
    <row r="133" spans="1:27" x14ac:dyDescent="0.25">
      <c r="A133" s="57" t="s">
        <v>249</v>
      </c>
      <c r="B133" s="85"/>
      <c r="C133" s="663" t="s">
        <v>70</v>
      </c>
      <c r="D133" s="664"/>
      <c r="E133" s="665"/>
      <c r="F133" s="188">
        <v>2</v>
      </c>
      <c r="G133" s="188">
        <v>8</v>
      </c>
      <c r="H133" s="188">
        <v>5</v>
      </c>
      <c r="I133" s="188">
        <v>2</v>
      </c>
      <c r="J133" s="188">
        <v>1</v>
      </c>
      <c r="K133" s="106">
        <v>2</v>
      </c>
      <c r="L133" s="114">
        <v>2</v>
      </c>
      <c r="M133" s="114">
        <v>0</v>
      </c>
      <c r="N133" s="114">
        <v>0</v>
      </c>
      <c r="O133" s="106">
        <v>0</v>
      </c>
      <c r="P133" s="114">
        <v>0</v>
      </c>
      <c r="Q133" s="114">
        <v>0</v>
      </c>
      <c r="R133" s="114">
        <v>0</v>
      </c>
      <c r="S133" s="114">
        <v>0</v>
      </c>
      <c r="T133" s="106">
        <v>2</v>
      </c>
      <c r="U133" s="114">
        <v>0</v>
      </c>
      <c r="V133" s="114">
        <v>4</v>
      </c>
      <c r="W133" s="114">
        <v>2</v>
      </c>
      <c r="X133" s="114">
        <v>0</v>
      </c>
      <c r="Y133" s="114">
        <v>1</v>
      </c>
      <c r="Z133" s="106">
        <v>5</v>
      </c>
      <c r="AA133" s="114">
        <v>0</v>
      </c>
    </row>
    <row r="134" spans="1:27" s="168" customFormat="1" ht="30" customHeight="1" x14ac:dyDescent="0.25">
      <c r="A134" s="177" t="s">
        <v>250</v>
      </c>
      <c r="B134" s="198"/>
      <c r="C134" s="965" t="s">
        <v>251</v>
      </c>
      <c r="D134" s="970"/>
      <c r="E134" s="971"/>
      <c r="F134" s="179">
        <v>2</v>
      </c>
      <c r="G134" s="179">
        <v>5</v>
      </c>
      <c r="H134" s="179">
        <v>3</v>
      </c>
      <c r="I134" s="179">
        <v>0</v>
      </c>
      <c r="J134" s="179">
        <v>2</v>
      </c>
      <c r="K134" s="165">
        <v>4</v>
      </c>
      <c r="L134" s="165">
        <v>0</v>
      </c>
      <c r="M134" s="165">
        <v>1</v>
      </c>
      <c r="N134" s="165">
        <v>1</v>
      </c>
      <c r="O134" s="165">
        <v>2</v>
      </c>
      <c r="P134" s="165">
        <v>1</v>
      </c>
      <c r="Q134" s="165">
        <v>1</v>
      </c>
      <c r="R134" s="165">
        <v>0</v>
      </c>
      <c r="S134" s="165">
        <v>0</v>
      </c>
      <c r="T134" s="165">
        <v>4</v>
      </c>
      <c r="U134" s="165">
        <v>0</v>
      </c>
      <c r="V134" s="165">
        <v>1</v>
      </c>
      <c r="W134" s="165">
        <v>3</v>
      </c>
      <c r="X134" s="165">
        <v>0</v>
      </c>
      <c r="Y134" s="165">
        <v>0</v>
      </c>
      <c r="Z134" s="165">
        <v>1</v>
      </c>
      <c r="AA134" s="165">
        <v>0</v>
      </c>
    </row>
    <row r="135" spans="1:27" x14ac:dyDescent="0.25">
      <c r="A135" s="57" t="s">
        <v>252</v>
      </c>
      <c r="B135" s="85"/>
      <c r="C135" s="647" t="s">
        <v>253</v>
      </c>
      <c r="D135" s="810"/>
      <c r="E135" s="811"/>
      <c r="F135" s="188">
        <v>2</v>
      </c>
      <c r="G135" s="188">
        <v>1</v>
      </c>
      <c r="H135" s="188">
        <v>1</v>
      </c>
      <c r="I135" s="188">
        <v>0</v>
      </c>
      <c r="J135" s="188">
        <v>0</v>
      </c>
      <c r="K135" s="106">
        <v>2</v>
      </c>
      <c r="L135" s="114">
        <v>0</v>
      </c>
      <c r="M135" s="114">
        <v>0</v>
      </c>
      <c r="N135" s="114">
        <v>1</v>
      </c>
      <c r="O135" s="106">
        <v>1</v>
      </c>
      <c r="P135" s="114">
        <v>1</v>
      </c>
      <c r="Q135" s="114">
        <v>0</v>
      </c>
      <c r="R135" s="114">
        <v>0</v>
      </c>
      <c r="S135" s="114">
        <v>0</v>
      </c>
      <c r="T135" s="106">
        <v>2</v>
      </c>
      <c r="U135" s="114">
        <v>0</v>
      </c>
      <c r="V135" s="114">
        <v>1</v>
      </c>
      <c r="W135" s="114">
        <v>1</v>
      </c>
      <c r="X135" s="114">
        <v>0</v>
      </c>
      <c r="Y135" s="114">
        <v>0</v>
      </c>
      <c r="Z135" s="106">
        <v>1</v>
      </c>
      <c r="AA135" s="114">
        <v>0</v>
      </c>
    </row>
    <row r="136" spans="1:27" x14ac:dyDescent="0.25">
      <c r="A136" s="57" t="s">
        <v>254</v>
      </c>
      <c r="B136" s="85"/>
      <c r="C136" s="647" t="s">
        <v>255</v>
      </c>
      <c r="D136" s="648"/>
      <c r="E136" s="649"/>
      <c r="F136" s="188">
        <v>0</v>
      </c>
      <c r="G136" s="188">
        <v>1</v>
      </c>
      <c r="H136" s="188">
        <v>1</v>
      </c>
      <c r="I136" s="188">
        <v>0</v>
      </c>
      <c r="J136" s="188">
        <v>0</v>
      </c>
      <c r="K136" s="106">
        <v>1</v>
      </c>
      <c r="L136" s="114">
        <v>0</v>
      </c>
      <c r="M136" s="114">
        <v>1</v>
      </c>
      <c r="N136" s="114">
        <v>0</v>
      </c>
      <c r="O136" s="106">
        <v>0</v>
      </c>
      <c r="P136" s="114">
        <v>0</v>
      </c>
      <c r="Q136" s="114">
        <v>0</v>
      </c>
      <c r="R136" s="114">
        <v>0</v>
      </c>
      <c r="S136" s="114">
        <v>0</v>
      </c>
      <c r="T136" s="106">
        <v>1</v>
      </c>
      <c r="U136" s="114">
        <v>0</v>
      </c>
      <c r="V136" s="114">
        <v>0</v>
      </c>
      <c r="W136" s="114">
        <v>1</v>
      </c>
      <c r="X136" s="114">
        <v>0</v>
      </c>
      <c r="Y136" s="114">
        <v>0</v>
      </c>
      <c r="Z136" s="106">
        <v>0</v>
      </c>
      <c r="AA136" s="114">
        <v>0</v>
      </c>
    </row>
    <row r="137" spans="1:27" x14ac:dyDescent="0.25">
      <c r="A137" s="57" t="s">
        <v>256</v>
      </c>
      <c r="B137" s="85"/>
      <c r="C137" s="908" t="s">
        <v>70</v>
      </c>
      <c r="D137" s="909"/>
      <c r="E137" s="910"/>
      <c r="F137" s="188">
        <v>0</v>
      </c>
      <c r="G137" s="188">
        <v>3</v>
      </c>
      <c r="H137" s="188">
        <v>1</v>
      </c>
      <c r="I137" s="188">
        <v>0</v>
      </c>
      <c r="J137" s="188">
        <v>2</v>
      </c>
      <c r="K137" s="106">
        <v>1</v>
      </c>
      <c r="L137" s="114">
        <v>0</v>
      </c>
      <c r="M137" s="114">
        <v>0</v>
      </c>
      <c r="N137" s="114">
        <v>0</v>
      </c>
      <c r="O137" s="106">
        <v>1</v>
      </c>
      <c r="P137" s="114">
        <v>0</v>
      </c>
      <c r="Q137" s="114">
        <v>1</v>
      </c>
      <c r="R137" s="114">
        <v>0</v>
      </c>
      <c r="S137" s="114">
        <v>0</v>
      </c>
      <c r="T137" s="106">
        <v>1</v>
      </c>
      <c r="U137" s="114">
        <v>0</v>
      </c>
      <c r="V137" s="114">
        <v>0</v>
      </c>
      <c r="W137" s="114">
        <v>1</v>
      </c>
      <c r="X137" s="114">
        <v>0</v>
      </c>
      <c r="Y137" s="114">
        <v>0</v>
      </c>
      <c r="Z137" s="106">
        <v>0</v>
      </c>
      <c r="AA137" s="114">
        <v>0</v>
      </c>
    </row>
    <row r="138" spans="1:27" ht="27.75" customHeight="1" x14ac:dyDescent="0.25">
      <c r="A138" s="64" t="s">
        <v>257</v>
      </c>
      <c r="B138" s="192"/>
      <c r="C138" s="666" t="s">
        <v>70</v>
      </c>
      <c r="D138" s="667"/>
      <c r="E138" s="668"/>
      <c r="F138" s="53">
        <v>10</v>
      </c>
      <c r="G138" s="53">
        <v>29</v>
      </c>
      <c r="H138" s="53">
        <v>24</v>
      </c>
      <c r="I138" s="53">
        <v>4</v>
      </c>
      <c r="J138" s="53">
        <v>1</v>
      </c>
      <c r="K138" s="69">
        <v>23</v>
      </c>
      <c r="L138" s="146">
        <v>16</v>
      </c>
      <c r="M138" s="146">
        <v>0</v>
      </c>
      <c r="N138" s="146">
        <v>7</v>
      </c>
      <c r="O138" s="69">
        <v>0</v>
      </c>
      <c r="P138" s="146">
        <v>0</v>
      </c>
      <c r="Q138" s="146">
        <v>0</v>
      </c>
      <c r="R138" s="146">
        <v>0</v>
      </c>
      <c r="S138" s="146">
        <v>0</v>
      </c>
      <c r="T138" s="69">
        <v>23</v>
      </c>
      <c r="U138" s="146">
        <v>0</v>
      </c>
      <c r="V138" s="146">
        <v>22</v>
      </c>
      <c r="W138" s="146">
        <v>3</v>
      </c>
      <c r="X138" s="146">
        <v>0</v>
      </c>
      <c r="Y138" s="146">
        <v>1</v>
      </c>
      <c r="Z138" s="69">
        <v>11</v>
      </c>
      <c r="AA138" s="146">
        <v>0</v>
      </c>
    </row>
    <row r="139" spans="1:27" ht="36" customHeight="1" x14ac:dyDescent="0.25">
      <c r="A139" s="64" t="s">
        <v>258</v>
      </c>
      <c r="B139" s="192"/>
      <c r="C139" s="666" t="s">
        <v>12</v>
      </c>
      <c r="D139" s="667"/>
      <c r="E139" s="668"/>
      <c r="F139" s="53">
        <f t="shared" ref="F139:T139" si="0">SUM(F20+F40+F52+F60+F74+F81+F88+F91+F114+F118+F125+F134+F138)</f>
        <v>737</v>
      </c>
      <c r="G139" s="53">
        <f t="shared" si="0"/>
        <v>2258</v>
      </c>
      <c r="H139" s="53">
        <f t="shared" si="0"/>
        <v>2087</v>
      </c>
      <c r="I139" s="53">
        <f t="shared" si="0"/>
        <v>158</v>
      </c>
      <c r="J139" s="53">
        <f t="shared" si="0"/>
        <v>13</v>
      </c>
      <c r="K139" s="68">
        <f t="shared" si="0"/>
        <v>2068</v>
      </c>
      <c r="L139" s="53">
        <f t="shared" si="0"/>
        <v>1471</v>
      </c>
      <c r="M139" s="53">
        <f t="shared" si="0"/>
        <v>166</v>
      </c>
      <c r="N139" s="53">
        <f t="shared" si="0"/>
        <v>154</v>
      </c>
      <c r="O139" s="68">
        <f t="shared" si="0"/>
        <v>277</v>
      </c>
      <c r="P139" s="53">
        <f t="shared" si="0"/>
        <v>66</v>
      </c>
      <c r="Q139" s="53">
        <f t="shared" si="0"/>
        <v>171</v>
      </c>
      <c r="R139" s="53">
        <f t="shared" si="0"/>
        <v>40</v>
      </c>
      <c r="S139" s="53">
        <f t="shared" si="0"/>
        <v>3</v>
      </c>
      <c r="T139" s="68">
        <f t="shared" si="0"/>
        <v>2071</v>
      </c>
      <c r="U139" s="53">
        <f>SUM(U20+U40+U52+U60+U74+U81+U88+U91+U114+U118+U125+U134+U134+U138)</f>
        <v>5</v>
      </c>
      <c r="V139" s="53">
        <f>SUM(V20+V40+V60+V74+V81+V88+V91+V114+V118+V125+V134+V138)</f>
        <v>1764</v>
      </c>
      <c r="W139" s="53">
        <f>SUM(W20+W40+W52+W60+W74+W81+W88+W91+W114+W118+W125+W134+W138)</f>
        <v>184</v>
      </c>
      <c r="X139" s="53">
        <f>SUM(X20+X40+X52+X60+X74+X81+X88+X91+X114+X118+X125+X134+X138)</f>
        <v>0</v>
      </c>
      <c r="Y139" s="53">
        <f>SUM(Y20+Y40+Y52+Y60+Y74+Y81+Y88+Y91+Y114+Y118+Y125+Y134+Y138)</f>
        <v>11</v>
      </c>
      <c r="Z139" s="68">
        <f>SUM(Z20+Z40+Z52+Z60+Z74+Z81+Z88+Z91+Z114+Z118+Z125+Z134+Z138)</f>
        <v>748</v>
      </c>
      <c r="AA139" s="53">
        <f>SUM(AA20+AA40+AA52+AA60+AA74+AA81+AA88+AA91+AA114+AA118+AA125+AA134+AA138)</f>
        <v>47</v>
      </c>
    </row>
    <row r="140" spans="1:27" x14ac:dyDescent="0.25">
      <c r="A140" s="104"/>
      <c r="B140" s="105"/>
      <c r="C140" s="104"/>
      <c r="D140" s="104"/>
      <c r="E140" s="104"/>
      <c r="F140" s="104"/>
      <c r="G140" s="104"/>
      <c r="H140" s="104"/>
      <c r="I140" s="104"/>
      <c r="J140" s="104"/>
      <c r="K140" s="173"/>
      <c r="L140" s="104"/>
      <c r="M140" s="104"/>
      <c r="N140" s="104"/>
      <c r="O140" s="173"/>
      <c r="P140" s="104"/>
      <c r="Q140" s="104"/>
      <c r="R140" s="104"/>
      <c r="S140" s="104"/>
      <c r="T140" s="173"/>
      <c r="U140" s="104"/>
      <c r="V140" s="104"/>
      <c r="W140" s="104"/>
      <c r="X140" s="104"/>
      <c r="Y140" s="104"/>
      <c r="Z140" s="173"/>
      <c r="AA140" s="104"/>
    </row>
  </sheetData>
  <mergeCells count="152">
    <mergeCell ref="C136:E136"/>
    <mergeCell ref="C137:E137"/>
    <mergeCell ref="C138:E138"/>
    <mergeCell ref="C139:E139"/>
    <mergeCell ref="C130:E130"/>
    <mergeCell ref="C131:E131"/>
    <mergeCell ref="C132:E132"/>
    <mergeCell ref="C133:E133"/>
    <mergeCell ref="C134:E134"/>
    <mergeCell ref="C135:E135"/>
    <mergeCell ref="C125:E125"/>
    <mergeCell ref="C126:E126"/>
    <mergeCell ref="C127:E127"/>
    <mergeCell ref="C128:E128"/>
    <mergeCell ref="C129:E129"/>
    <mergeCell ref="C115:E115"/>
    <mergeCell ref="C116:E116"/>
    <mergeCell ref="C117:E117"/>
    <mergeCell ref="C118:E118"/>
    <mergeCell ref="B119:B124"/>
    <mergeCell ref="C119:E119"/>
    <mergeCell ref="C120:E120"/>
    <mergeCell ref="C121:E121"/>
    <mergeCell ref="C122:E122"/>
    <mergeCell ref="C123:E123"/>
    <mergeCell ref="C109:E109"/>
    <mergeCell ref="C110:E110"/>
    <mergeCell ref="C111:E111"/>
    <mergeCell ref="C112:E112"/>
    <mergeCell ref="C113:E113"/>
    <mergeCell ref="C114:E114"/>
    <mergeCell ref="C124:E124"/>
    <mergeCell ref="C103:E103"/>
    <mergeCell ref="C104:E104"/>
    <mergeCell ref="C105:E105"/>
    <mergeCell ref="C106:E106"/>
    <mergeCell ref="C107:E107"/>
    <mergeCell ref="C108:E108"/>
    <mergeCell ref="C97:E97"/>
    <mergeCell ref="C98:E98"/>
    <mergeCell ref="C99:E99"/>
    <mergeCell ref="C100:E100"/>
    <mergeCell ref="C101:E101"/>
    <mergeCell ref="C102:E102"/>
    <mergeCell ref="C91:E91"/>
    <mergeCell ref="C92:E92"/>
    <mergeCell ref="C93:E93"/>
    <mergeCell ref="C94:E94"/>
    <mergeCell ref="C95:E95"/>
    <mergeCell ref="C96:E96"/>
    <mergeCell ref="C85:E85"/>
    <mergeCell ref="C86:E86"/>
    <mergeCell ref="C87:E87"/>
    <mergeCell ref="C88:E88"/>
    <mergeCell ref="C89:E89"/>
    <mergeCell ref="C90:E90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7:E67"/>
    <mergeCell ref="C68:E68"/>
    <mergeCell ref="C69:E69"/>
    <mergeCell ref="C70:E70"/>
    <mergeCell ref="C71:E71"/>
    <mergeCell ref="C72:E72"/>
    <mergeCell ref="C61:E61"/>
    <mergeCell ref="C62:E62"/>
    <mergeCell ref="C63:E63"/>
    <mergeCell ref="C64:E64"/>
    <mergeCell ref="C65:E65"/>
    <mergeCell ref="C66:E66"/>
    <mergeCell ref="C55:E55"/>
    <mergeCell ref="C56:E56"/>
    <mergeCell ref="C57:E57"/>
    <mergeCell ref="C58:E58"/>
    <mergeCell ref="C59:E59"/>
    <mergeCell ref="C60:E60"/>
    <mergeCell ref="C49:E49"/>
    <mergeCell ref="C50:E50"/>
    <mergeCell ref="C51:E51"/>
    <mergeCell ref="C52:E52"/>
    <mergeCell ref="C53:E53"/>
    <mergeCell ref="C54:E54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A19:E19"/>
    <mergeCell ref="C20:E20"/>
    <mergeCell ref="C21:E21"/>
    <mergeCell ref="C22:E22"/>
    <mergeCell ref="C23:E23"/>
    <mergeCell ref="C24:E24"/>
    <mergeCell ref="O8:R10"/>
    <mergeCell ref="S8:S18"/>
    <mergeCell ref="T8:T18"/>
    <mergeCell ref="G8:G18"/>
    <mergeCell ref="H8:H18"/>
    <mergeCell ref="I8:I18"/>
    <mergeCell ref="J8:J18"/>
    <mergeCell ref="K8:K18"/>
    <mergeCell ref="L8:L18"/>
    <mergeCell ref="M8:M18"/>
    <mergeCell ref="N8:N18"/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W8:W18"/>
    <mergeCell ref="X8:X18"/>
    <mergeCell ref="Y8:Y18"/>
    <mergeCell ref="O11:O18"/>
    <mergeCell ref="P11:P18"/>
    <mergeCell ref="Q11:Q18"/>
    <mergeCell ref="R11:R18"/>
    <mergeCell ref="Z5:Z18"/>
    <mergeCell ref="AA5:AA18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B141"/>
  <sheetViews>
    <sheetView topLeftCell="E112" zoomScale="80" zoomScaleNormal="80" workbookViewId="0">
      <selection activeCell="Z139" sqref="Z139"/>
    </sheetView>
  </sheetViews>
  <sheetFormatPr defaultRowHeight="15" x14ac:dyDescent="0.25"/>
  <cols>
    <col min="11" max="11" width="9.140625" style="322"/>
    <col min="15" max="15" width="9.140625" style="322"/>
    <col min="21" max="21" width="9.140625" style="322"/>
    <col min="26" max="26" width="9.140625" style="322"/>
  </cols>
  <sheetData>
    <row r="1" spans="1:28" ht="18" x14ac:dyDescent="0.25">
      <c r="A1" s="829" t="s">
        <v>0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  <c r="P1" s="829"/>
      <c r="Q1" s="829"/>
      <c r="R1" s="829"/>
      <c r="S1" s="829"/>
      <c r="T1" s="829"/>
      <c r="U1" s="829"/>
      <c r="V1" s="829"/>
      <c r="W1" s="829"/>
      <c r="X1" s="829"/>
      <c r="Y1" s="829"/>
      <c r="Z1" s="829"/>
      <c r="AA1" s="829"/>
      <c r="AB1" s="43">
        <v>0</v>
      </c>
    </row>
    <row r="2" spans="1:28" ht="15.75" x14ac:dyDescent="0.25">
      <c r="A2" s="830" t="s">
        <v>292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0"/>
      <c r="O2" s="830"/>
      <c r="P2" s="830"/>
      <c r="Q2" s="830"/>
      <c r="R2" s="830"/>
      <c r="S2" s="830"/>
      <c r="T2" s="830"/>
      <c r="U2" s="830"/>
      <c r="V2" s="830"/>
      <c r="W2" s="830"/>
      <c r="X2" s="830"/>
      <c r="Y2" s="830"/>
      <c r="Z2" s="830"/>
      <c r="AA2" s="830"/>
      <c r="AB2" s="43">
        <v>0</v>
      </c>
    </row>
    <row r="3" spans="1:28" x14ac:dyDescent="0.25">
      <c r="A3" s="831" t="s">
        <v>263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1"/>
      <c r="O3" s="831"/>
      <c r="P3" s="831"/>
      <c r="Q3" s="831"/>
      <c r="R3" s="831"/>
      <c r="S3" s="831"/>
      <c r="T3" s="831"/>
      <c r="U3" s="831"/>
      <c r="V3" s="831"/>
      <c r="W3" s="831"/>
      <c r="X3" s="831"/>
      <c r="Y3" s="831"/>
      <c r="Z3" s="831"/>
      <c r="AA3" s="831"/>
      <c r="AB3" s="43">
        <v>0</v>
      </c>
    </row>
    <row r="4" spans="1:28" x14ac:dyDescent="0.25">
      <c r="A4" s="832"/>
      <c r="B4" s="832"/>
      <c r="C4" s="832"/>
      <c r="D4" s="832"/>
      <c r="E4" s="832"/>
      <c r="F4" s="832"/>
      <c r="G4" s="832"/>
      <c r="H4" s="832"/>
      <c r="I4" s="832"/>
      <c r="J4" s="832"/>
      <c r="K4" s="832"/>
      <c r="L4" s="832"/>
      <c r="M4" s="832"/>
      <c r="N4" s="832"/>
      <c r="O4" s="832"/>
      <c r="P4" s="832"/>
      <c r="Q4" s="832"/>
      <c r="R4" s="832"/>
      <c r="S4" s="832"/>
      <c r="T4" s="832"/>
      <c r="U4" s="832"/>
      <c r="V4" s="832"/>
      <c r="W4" s="832"/>
      <c r="X4" s="832"/>
      <c r="Y4" s="832"/>
      <c r="Z4" s="832"/>
      <c r="AA4" s="832"/>
      <c r="AB4" s="43">
        <v>0</v>
      </c>
    </row>
    <row r="5" spans="1:28" x14ac:dyDescent="0.25">
      <c r="A5" s="596" t="s">
        <v>3</v>
      </c>
      <c r="B5" s="596"/>
      <c r="C5" s="596"/>
      <c r="D5" s="596"/>
      <c r="E5" s="596"/>
      <c r="F5" s="833" t="s">
        <v>4</v>
      </c>
      <c r="G5" s="835" t="s">
        <v>5</v>
      </c>
      <c r="H5" s="836"/>
      <c r="I5" s="836"/>
      <c r="J5" s="836"/>
      <c r="K5" s="835" t="s">
        <v>6</v>
      </c>
      <c r="L5" s="836"/>
      <c r="M5" s="836"/>
      <c r="N5" s="836"/>
      <c r="O5" s="836"/>
      <c r="P5" s="836"/>
      <c r="Q5" s="836"/>
      <c r="R5" s="836"/>
      <c r="S5" s="836"/>
      <c r="T5" s="836"/>
      <c r="U5" s="972" t="s">
        <v>7</v>
      </c>
      <c r="V5" s="841" t="s">
        <v>8</v>
      </c>
      <c r="W5" s="619" t="s">
        <v>9</v>
      </c>
      <c r="X5" s="619"/>
      <c r="Y5" s="619"/>
      <c r="Z5" s="844" t="s">
        <v>10</v>
      </c>
      <c r="AA5" s="834" t="s">
        <v>11</v>
      </c>
      <c r="AB5" s="43">
        <v>0</v>
      </c>
    </row>
    <row r="6" spans="1:28" x14ac:dyDescent="0.25">
      <c r="A6" s="596"/>
      <c r="B6" s="596"/>
      <c r="C6" s="596"/>
      <c r="D6" s="596"/>
      <c r="E6" s="596"/>
      <c r="F6" s="834"/>
      <c r="G6" s="837"/>
      <c r="H6" s="838"/>
      <c r="I6" s="838"/>
      <c r="J6" s="838"/>
      <c r="K6" s="837"/>
      <c r="L6" s="838"/>
      <c r="M6" s="838"/>
      <c r="N6" s="838"/>
      <c r="O6" s="838"/>
      <c r="P6" s="838"/>
      <c r="Q6" s="838"/>
      <c r="R6" s="838"/>
      <c r="S6" s="838"/>
      <c r="T6" s="838"/>
      <c r="U6" s="973"/>
      <c r="V6" s="842"/>
      <c r="W6" s="619"/>
      <c r="X6" s="619"/>
      <c r="Y6" s="619"/>
      <c r="Z6" s="844"/>
      <c r="AA6" s="834"/>
      <c r="AB6" s="43">
        <v>0</v>
      </c>
    </row>
    <row r="7" spans="1:28" x14ac:dyDescent="0.25">
      <c r="A7" s="596"/>
      <c r="B7" s="596"/>
      <c r="C7" s="596"/>
      <c r="D7" s="596"/>
      <c r="E7" s="596"/>
      <c r="F7" s="834"/>
      <c r="G7" s="839"/>
      <c r="H7" s="840"/>
      <c r="I7" s="840"/>
      <c r="J7" s="840"/>
      <c r="K7" s="839"/>
      <c r="L7" s="840"/>
      <c r="M7" s="840"/>
      <c r="N7" s="840"/>
      <c r="O7" s="840"/>
      <c r="P7" s="840"/>
      <c r="Q7" s="840"/>
      <c r="R7" s="840"/>
      <c r="S7" s="840"/>
      <c r="T7" s="840"/>
      <c r="U7" s="973"/>
      <c r="V7" s="842"/>
      <c r="W7" s="619"/>
      <c r="X7" s="619"/>
      <c r="Y7" s="619"/>
      <c r="Z7" s="844"/>
      <c r="AA7" s="834"/>
      <c r="AB7" s="43">
        <v>0</v>
      </c>
    </row>
    <row r="8" spans="1:28" x14ac:dyDescent="0.25">
      <c r="A8" s="596"/>
      <c r="B8" s="596"/>
      <c r="C8" s="596"/>
      <c r="D8" s="596"/>
      <c r="E8" s="596"/>
      <c r="F8" s="834"/>
      <c r="G8" s="820" t="s">
        <v>12</v>
      </c>
      <c r="H8" s="820" t="s">
        <v>13</v>
      </c>
      <c r="I8" s="820" t="s">
        <v>14</v>
      </c>
      <c r="J8" s="820" t="s">
        <v>15</v>
      </c>
      <c r="K8" s="826" t="s">
        <v>16</v>
      </c>
      <c r="L8" s="820" t="s">
        <v>17</v>
      </c>
      <c r="M8" s="820" t="s">
        <v>18</v>
      </c>
      <c r="N8" s="820" t="s">
        <v>19</v>
      </c>
      <c r="O8" s="619" t="s">
        <v>20</v>
      </c>
      <c r="P8" s="619"/>
      <c r="Q8" s="619"/>
      <c r="R8" s="619"/>
      <c r="S8" s="820" t="s">
        <v>21</v>
      </c>
      <c r="T8" s="975" t="s">
        <v>22</v>
      </c>
      <c r="U8" s="973"/>
      <c r="V8" s="842"/>
      <c r="W8" s="821" t="s">
        <v>23</v>
      </c>
      <c r="X8" s="821" t="s">
        <v>24</v>
      </c>
      <c r="Y8" s="821" t="s">
        <v>25</v>
      </c>
      <c r="Z8" s="844"/>
      <c r="AA8" s="834"/>
      <c r="AB8" s="43">
        <v>0</v>
      </c>
    </row>
    <row r="9" spans="1:28" x14ac:dyDescent="0.25">
      <c r="A9" s="596"/>
      <c r="B9" s="596"/>
      <c r="C9" s="596"/>
      <c r="D9" s="596"/>
      <c r="E9" s="596"/>
      <c r="F9" s="834"/>
      <c r="G9" s="821"/>
      <c r="H9" s="821"/>
      <c r="I9" s="821"/>
      <c r="J9" s="821"/>
      <c r="K9" s="827"/>
      <c r="L9" s="821"/>
      <c r="M9" s="821"/>
      <c r="N9" s="821"/>
      <c r="O9" s="619"/>
      <c r="P9" s="619"/>
      <c r="Q9" s="619"/>
      <c r="R9" s="619"/>
      <c r="S9" s="821"/>
      <c r="T9" s="976"/>
      <c r="U9" s="973"/>
      <c r="V9" s="842"/>
      <c r="W9" s="821"/>
      <c r="X9" s="821"/>
      <c r="Y9" s="821"/>
      <c r="Z9" s="844"/>
      <c r="AA9" s="834"/>
      <c r="AB9" s="43">
        <v>0</v>
      </c>
    </row>
    <row r="10" spans="1:28" x14ac:dyDescent="0.25">
      <c r="A10" s="596"/>
      <c r="B10" s="596"/>
      <c r="C10" s="596"/>
      <c r="D10" s="596"/>
      <c r="E10" s="596"/>
      <c r="F10" s="834"/>
      <c r="G10" s="821"/>
      <c r="H10" s="821"/>
      <c r="I10" s="821"/>
      <c r="J10" s="821"/>
      <c r="K10" s="827"/>
      <c r="L10" s="821"/>
      <c r="M10" s="821"/>
      <c r="N10" s="821"/>
      <c r="O10" s="619"/>
      <c r="P10" s="619"/>
      <c r="Q10" s="619"/>
      <c r="R10" s="619"/>
      <c r="S10" s="821"/>
      <c r="T10" s="976"/>
      <c r="U10" s="973"/>
      <c r="V10" s="842"/>
      <c r="W10" s="821"/>
      <c r="X10" s="821"/>
      <c r="Y10" s="821"/>
      <c r="Z10" s="844"/>
      <c r="AA10" s="834"/>
      <c r="AB10" s="43">
        <v>0</v>
      </c>
    </row>
    <row r="11" spans="1:28" x14ac:dyDescent="0.25">
      <c r="A11" s="596"/>
      <c r="B11" s="596"/>
      <c r="C11" s="596"/>
      <c r="D11" s="596"/>
      <c r="E11" s="596"/>
      <c r="F11" s="619"/>
      <c r="G11" s="821"/>
      <c r="H11" s="821"/>
      <c r="I11" s="821"/>
      <c r="J11" s="821"/>
      <c r="K11" s="827"/>
      <c r="L11" s="821"/>
      <c r="M11" s="821"/>
      <c r="N11" s="821"/>
      <c r="O11" s="826" t="s">
        <v>26</v>
      </c>
      <c r="P11" s="820" t="s">
        <v>27</v>
      </c>
      <c r="Q11" s="820" t="s">
        <v>28</v>
      </c>
      <c r="R11" s="820" t="s">
        <v>29</v>
      </c>
      <c r="S11" s="821"/>
      <c r="T11" s="976"/>
      <c r="U11" s="973"/>
      <c r="V11" s="842"/>
      <c r="W11" s="821"/>
      <c r="X11" s="821"/>
      <c r="Y11" s="821"/>
      <c r="Z11" s="844"/>
      <c r="AA11" s="834"/>
      <c r="AB11" s="43">
        <v>0</v>
      </c>
    </row>
    <row r="12" spans="1:28" x14ac:dyDescent="0.25">
      <c r="A12" s="596"/>
      <c r="B12" s="596"/>
      <c r="C12" s="596"/>
      <c r="D12" s="596"/>
      <c r="E12" s="596"/>
      <c r="F12" s="619"/>
      <c r="G12" s="821"/>
      <c r="H12" s="821"/>
      <c r="I12" s="821"/>
      <c r="J12" s="821"/>
      <c r="K12" s="827"/>
      <c r="L12" s="821"/>
      <c r="M12" s="821"/>
      <c r="N12" s="821"/>
      <c r="O12" s="827"/>
      <c r="P12" s="821"/>
      <c r="Q12" s="821"/>
      <c r="R12" s="821"/>
      <c r="S12" s="821"/>
      <c r="T12" s="976"/>
      <c r="U12" s="973"/>
      <c r="V12" s="842"/>
      <c r="W12" s="821"/>
      <c r="X12" s="821"/>
      <c r="Y12" s="821"/>
      <c r="Z12" s="844"/>
      <c r="AA12" s="834"/>
      <c r="AB12" s="43">
        <v>0</v>
      </c>
    </row>
    <row r="13" spans="1:28" x14ac:dyDescent="0.25">
      <c r="A13" s="596"/>
      <c r="B13" s="596"/>
      <c r="C13" s="596"/>
      <c r="D13" s="596"/>
      <c r="E13" s="596"/>
      <c r="F13" s="619"/>
      <c r="G13" s="821"/>
      <c r="H13" s="821"/>
      <c r="I13" s="821"/>
      <c r="J13" s="821"/>
      <c r="K13" s="827"/>
      <c r="L13" s="821"/>
      <c r="M13" s="821"/>
      <c r="N13" s="821"/>
      <c r="O13" s="827"/>
      <c r="P13" s="821"/>
      <c r="Q13" s="821"/>
      <c r="R13" s="821"/>
      <c r="S13" s="821"/>
      <c r="T13" s="976"/>
      <c r="U13" s="973"/>
      <c r="V13" s="842"/>
      <c r="W13" s="821"/>
      <c r="X13" s="821"/>
      <c r="Y13" s="821"/>
      <c r="Z13" s="844"/>
      <c r="AA13" s="834"/>
      <c r="AB13" s="43">
        <v>0</v>
      </c>
    </row>
    <row r="14" spans="1:28" x14ac:dyDescent="0.25">
      <c r="A14" s="596"/>
      <c r="B14" s="596"/>
      <c r="C14" s="596"/>
      <c r="D14" s="596"/>
      <c r="E14" s="596"/>
      <c r="F14" s="619"/>
      <c r="G14" s="821"/>
      <c r="H14" s="821"/>
      <c r="I14" s="821"/>
      <c r="J14" s="821"/>
      <c r="K14" s="827"/>
      <c r="L14" s="821"/>
      <c r="M14" s="821"/>
      <c r="N14" s="821"/>
      <c r="O14" s="827"/>
      <c r="P14" s="821"/>
      <c r="Q14" s="821"/>
      <c r="R14" s="821"/>
      <c r="S14" s="821"/>
      <c r="T14" s="976"/>
      <c r="U14" s="973"/>
      <c r="V14" s="842"/>
      <c r="W14" s="821"/>
      <c r="X14" s="821"/>
      <c r="Y14" s="821"/>
      <c r="Z14" s="844"/>
      <c r="AA14" s="834"/>
      <c r="AB14" s="43">
        <v>0</v>
      </c>
    </row>
    <row r="15" spans="1:28" x14ac:dyDescent="0.25">
      <c r="A15" s="596"/>
      <c r="B15" s="596"/>
      <c r="C15" s="596"/>
      <c r="D15" s="596"/>
      <c r="E15" s="596"/>
      <c r="F15" s="619"/>
      <c r="G15" s="821"/>
      <c r="H15" s="821"/>
      <c r="I15" s="821"/>
      <c r="J15" s="821"/>
      <c r="K15" s="827"/>
      <c r="L15" s="821"/>
      <c r="M15" s="821"/>
      <c r="N15" s="821"/>
      <c r="O15" s="827"/>
      <c r="P15" s="821"/>
      <c r="Q15" s="821"/>
      <c r="R15" s="821"/>
      <c r="S15" s="821"/>
      <c r="T15" s="976"/>
      <c r="U15" s="973"/>
      <c r="V15" s="842"/>
      <c r="W15" s="821"/>
      <c r="X15" s="821"/>
      <c r="Y15" s="821"/>
      <c r="Z15" s="844"/>
      <c r="AA15" s="834"/>
      <c r="AB15" s="43">
        <v>0</v>
      </c>
    </row>
    <row r="16" spans="1:28" x14ac:dyDescent="0.25">
      <c r="A16" s="596"/>
      <c r="B16" s="596"/>
      <c r="C16" s="596"/>
      <c r="D16" s="596"/>
      <c r="E16" s="596"/>
      <c r="F16" s="619"/>
      <c r="G16" s="821"/>
      <c r="H16" s="821"/>
      <c r="I16" s="821"/>
      <c r="J16" s="821"/>
      <c r="K16" s="827"/>
      <c r="L16" s="821"/>
      <c r="M16" s="821"/>
      <c r="N16" s="821"/>
      <c r="O16" s="827"/>
      <c r="P16" s="821"/>
      <c r="Q16" s="821"/>
      <c r="R16" s="821"/>
      <c r="S16" s="821"/>
      <c r="T16" s="976"/>
      <c r="U16" s="973"/>
      <c r="V16" s="842"/>
      <c r="W16" s="821"/>
      <c r="X16" s="821"/>
      <c r="Y16" s="821"/>
      <c r="Z16" s="844"/>
      <c r="AA16" s="834"/>
      <c r="AB16" s="43">
        <v>0</v>
      </c>
    </row>
    <row r="17" spans="1:28" x14ac:dyDescent="0.25">
      <c r="A17" s="596"/>
      <c r="B17" s="596"/>
      <c r="C17" s="596"/>
      <c r="D17" s="596"/>
      <c r="E17" s="596"/>
      <c r="F17" s="619"/>
      <c r="G17" s="821"/>
      <c r="H17" s="821"/>
      <c r="I17" s="821"/>
      <c r="J17" s="821"/>
      <c r="K17" s="827"/>
      <c r="L17" s="821"/>
      <c r="M17" s="821"/>
      <c r="N17" s="821"/>
      <c r="O17" s="827"/>
      <c r="P17" s="821"/>
      <c r="Q17" s="821"/>
      <c r="R17" s="821"/>
      <c r="S17" s="821"/>
      <c r="T17" s="976"/>
      <c r="U17" s="973"/>
      <c r="V17" s="842"/>
      <c r="W17" s="821"/>
      <c r="X17" s="821"/>
      <c r="Y17" s="821"/>
      <c r="Z17" s="844"/>
      <c r="AA17" s="834"/>
      <c r="AB17" s="43">
        <v>0</v>
      </c>
    </row>
    <row r="18" spans="1:28" x14ac:dyDescent="0.25">
      <c r="A18" s="596"/>
      <c r="B18" s="596"/>
      <c r="C18" s="596"/>
      <c r="D18" s="596"/>
      <c r="E18" s="596"/>
      <c r="F18" s="619"/>
      <c r="G18" s="822"/>
      <c r="H18" s="822"/>
      <c r="I18" s="822"/>
      <c r="J18" s="822"/>
      <c r="K18" s="828"/>
      <c r="L18" s="822"/>
      <c r="M18" s="822"/>
      <c r="N18" s="822"/>
      <c r="O18" s="828"/>
      <c r="P18" s="822"/>
      <c r="Q18" s="822"/>
      <c r="R18" s="822"/>
      <c r="S18" s="822"/>
      <c r="T18" s="977"/>
      <c r="U18" s="974"/>
      <c r="V18" s="843"/>
      <c r="W18" s="822"/>
      <c r="X18" s="822"/>
      <c r="Y18" s="822"/>
      <c r="Z18" s="844"/>
      <c r="AA18" s="834"/>
      <c r="AB18" s="43">
        <v>0</v>
      </c>
    </row>
    <row r="19" spans="1:28" x14ac:dyDescent="0.25">
      <c r="A19" s="616" t="s">
        <v>30</v>
      </c>
      <c r="B19" s="616"/>
      <c r="C19" s="617"/>
      <c r="D19" s="617"/>
      <c r="E19" s="617"/>
      <c r="F19" s="442">
        <v>1</v>
      </c>
      <c r="G19" s="442">
        <v>2</v>
      </c>
      <c r="H19" s="442">
        <v>3</v>
      </c>
      <c r="I19" s="442">
        <v>4</v>
      </c>
      <c r="J19" s="442">
        <v>5</v>
      </c>
      <c r="K19" s="321">
        <v>6</v>
      </c>
      <c r="L19" s="442">
        <v>7</v>
      </c>
      <c r="M19" s="442">
        <v>8</v>
      </c>
      <c r="N19" s="442">
        <v>9</v>
      </c>
      <c r="O19" s="321">
        <v>10</v>
      </c>
      <c r="P19" s="442">
        <v>11</v>
      </c>
      <c r="Q19" s="442">
        <v>12</v>
      </c>
      <c r="R19" s="442">
        <v>13</v>
      </c>
      <c r="S19" s="442">
        <v>14</v>
      </c>
      <c r="T19" s="470">
        <v>15</v>
      </c>
      <c r="U19" s="181">
        <v>16</v>
      </c>
      <c r="V19" s="442">
        <v>17</v>
      </c>
      <c r="W19" s="442">
        <v>18</v>
      </c>
      <c r="X19" s="442">
        <v>19</v>
      </c>
      <c r="Y19" s="442">
        <v>20</v>
      </c>
      <c r="Z19" s="321">
        <v>21</v>
      </c>
      <c r="AA19" s="442">
        <v>22</v>
      </c>
      <c r="AB19" s="43">
        <v>0</v>
      </c>
    </row>
    <row r="20" spans="1:28" s="238" customFormat="1" ht="45.75" customHeight="1" x14ac:dyDescent="0.25">
      <c r="A20" s="270" t="s">
        <v>31</v>
      </c>
      <c r="B20" s="271"/>
      <c r="C20" s="941" t="s">
        <v>32</v>
      </c>
      <c r="D20" s="941"/>
      <c r="E20" s="941"/>
      <c r="F20" s="272">
        <v>34</v>
      </c>
      <c r="G20" s="272">
        <v>79</v>
      </c>
      <c r="H20" s="272">
        <v>62</v>
      </c>
      <c r="I20" s="272">
        <v>14</v>
      </c>
      <c r="J20" s="272">
        <v>3</v>
      </c>
      <c r="K20" s="273">
        <v>61</v>
      </c>
      <c r="L20" s="273">
        <v>29</v>
      </c>
      <c r="M20" s="273">
        <v>6</v>
      </c>
      <c r="N20" s="273">
        <v>13</v>
      </c>
      <c r="O20" s="273">
        <v>13</v>
      </c>
      <c r="P20" s="273">
        <v>0</v>
      </c>
      <c r="Q20" s="273">
        <v>12</v>
      </c>
      <c r="R20" s="273">
        <v>1</v>
      </c>
      <c r="S20" s="273">
        <v>0</v>
      </c>
      <c r="T20" s="273">
        <v>61</v>
      </c>
      <c r="U20" s="273">
        <v>0</v>
      </c>
      <c r="V20" s="273">
        <v>50</v>
      </c>
      <c r="W20" s="273">
        <v>10</v>
      </c>
      <c r="X20" s="273">
        <v>0</v>
      </c>
      <c r="Y20" s="273">
        <v>2</v>
      </c>
      <c r="Z20" s="273">
        <v>35</v>
      </c>
      <c r="AA20" s="273">
        <v>20</v>
      </c>
      <c r="AB20" s="258">
        <v>0</v>
      </c>
    </row>
    <row r="21" spans="1:28" ht="33" customHeight="1" x14ac:dyDescent="0.25">
      <c r="A21" s="149">
        <v>1.1000000000000001</v>
      </c>
      <c r="B21" s="150"/>
      <c r="C21" s="619" t="s">
        <v>33</v>
      </c>
      <c r="D21" s="619"/>
      <c r="E21" s="619"/>
      <c r="F21" s="441">
        <v>2</v>
      </c>
      <c r="G21" s="441">
        <v>22</v>
      </c>
      <c r="H21" s="441">
        <v>18</v>
      </c>
      <c r="I21" s="441">
        <v>2</v>
      </c>
      <c r="J21" s="441">
        <v>2</v>
      </c>
      <c r="K21" s="385">
        <v>18</v>
      </c>
      <c r="L21" s="107">
        <v>11</v>
      </c>
      <c r="M21" s="107">
        <v>0</v>
      </c>
      <c r="N21" s="107">
        <v>5</v>
      </c>
      <c r="O21" s="385">
        <v>2</v>
      </c>
      <c r="P21" s="107">
        <v>0</v>
      </c>
      <c r="Q21" s="107">
        <v>2</v>
      </c>
      <c r="R21" s="107">
        <v>0</v>
      </c>
      <c r="S21" s="107">
        <v>0</v>
      </c>
      <c r="T21" s="385">
        <v>18</v>
      </c>
      <c r="U21" s="122">
        <v>0</v>
      </c>
      <c r="V21" s="107">
        <v>14</v>
      </c>
      <c r="W21" s="107">
        <v>2</v>
      </c>
      <c r="X21" s="107">
        <v>0</v>
      </c>
      <c r="Y21" s="107">
        <v>1</v>
      </c>
      <c r="Z21" s="385">
        <v>2</v>
      </c>
      <c r="AA21" s="107">
        <v>1</v>
      </c>
      <c r="AB21" s="43">
        <v>0</v>
      </c>
    </row>
    <row r="22" spans="1:28" x14ac:dyDescent="0.25">
      <c r="A22" s="151" t="s">
        <v>34</v>
      </c>
      <c r="B22" s="152"/>
      <c r="C22" s="677" t="s">
        <v>35</v>
      </c>
      <c r="D22" s="677"/>
      <c r="E22" s="677"/>
      <c r="F22" s="108">
        <v>2</v>
      </c>
      <c r="G22" s="108">
        <v>17</v>
      </c>
      <c r="H22" s="108">
        <v>16</v>
      </c>
      <c r="I22" s="73">
        <v>1</v>
      </c>
      <c r="J22" s="73">
        <v>0</v>
      </c>
      <c r="K22" s="385">
        <v>13</v>
      </c>
      <c r="L22" s="109">
        <v>4</v>
      </c>
      <c r="M22" s="109">
        <v>1</v>
      </c>
      <c r="N22" s="109">
        <v>6</v>
      </c>
      <c r="O22" s="385">
        <v>2</v>
      </c>
      <c r="P22" s="109">
        <v>0</v>
      </c>
      <c r="Q22" s="109">
        <v>2</v>
      </c>
      <c r="R22" s="109">
        <v>0</v>
      </c>
      <c r="S22" s="109">
        <v>0</v>
      </c>
      <c r="T22" s="385">
        <v>13</v>
      </c>
      <c r="U22" s="122">
        <v>0</v>
      </c>
      <c r="V22" s="109">
        <v>10</v>
      </c>
      <c r="W22" s="109">
        <v>3</v>
      </c>
      <c r="X22" s="109">
        <v>0</v>
      </c>
      <c r="Y22" s="109">
        <v>0</v>
      </c>
      <c r="Z22" s="385">
        <v>5</v>
      </c>
      <c r="AA22" s="109">
        <v>0</v>
      </c>
      <c r="AB22" s="43">
        <v>0</v>
      </c>
    </row>
    <row r="23" spans="1:28" ht="38.25" x14ac:dyDescent="0.25">
      <c r="A23" s="153" t="s">
        <v>36</v>
      </c>
      <c r="B23" s="445" t="s">
        <v>37</v>
      </c>
      <c r="C23" s="678" t="s">
        <v>38</v>
      </c>
      <c r="D23" s="678"/>
      <c r="E23" s="678"/>
      <c r="F23" s="108">
        <v>0</v>
      </c>
      <c r="G23" s="108">
        <v>0</v>
      </c>
      <c r="H23" s="108">
        <v>0</v>
      </c>
      <c r="I23" s="73">
        <v>0</v>
      </c>
      <c r="J23" s="73">
        <v>0</v>
      </c>
      <c r="K23" s="385">
        <v>0</v>
      </c>
      <c r="L23" s="109">
        <v>0</v>
      </c>
      <c r="M23" s="109">
        <v>0</v>
      </c>
      <c r="N23" s="109">
        <v>0</v>
      </c>
      <c r="O23" s="385">
        <v>0</v>
      </c>
      <c r="P23" s="109">
        <v>0</v>
      </c>
      <c r="Q23" s="109">
        <v>0</v>
      </c>
      <c r="R23" s="109">
        <v>0</v>
      </c>
      <c r="S23" s="109">
        <v>0</v>
      </c>
      <c r="T23" s="385">
        <v>0</v>
      </c>
      <c r="U23" s="122">
        <v>0</v>
      </c>
      <c r="V23" s="109">
        <v>0</v>
      </c>
      <c r="W23" s="109">
        <v>0</v>
      </c>
      <c r="X23" s="109">
        <v>0</v>
      </c>
      <c r="Y23" s="109">
        <v>0</v>
      </c>
      <c r="Z23" s="385">
        <v>0</v>
      </c>
      <c r="AA23" s="109">
        <v>0</v>
      </c>
      <c r="AB23" s="43">
        <v>0</v>
      </c>
    </row>
    <row r="24" spans="1:28" ht="38.25" x14ac:dyDescent="0.25">
      <c r="A24" s="155" t="s">
        <v>39</v>
      </c>
      <c r="B24" s="445" t="s">
        <v>37</v>
      </c>
      <c r="C24" s="678" t="s">
        <v>40</v>
      </c>
      <c r="D24" s="678"/>
      <c r="E24" s="678"/>
      <c r="F24" s="108">
        <v>0</v>
      </c>
      <c r="G24" s="108">
        <v>0</v>
      </c>
      <c r="H24" s="108">
        <v>0</v>
      </c>
      <c r="I24" s="73">
        <v>0</v>
      </c>
      <c r="J24" s="73">
        <v>0</v>
      </c>
      <c r="K24" s="385">
        <v>0</v>
      </c>
      <c r="L24" s="109">
        <v>0</v>
      </c>
      <c r="M24" s="109">
        <v>0</v>
      </c>
      <c r="N24" s="109">
        <v>0</v>
      </c>
      <c r="O24" s="385">
        <v>0</v>
      </c>
      <c r="P24" s="109">
        <v>0</v>
      </c>
      <c r="Q24" s="109">
        <v>0</v>
      </c>
      <c r="R24" s="109">
        <v>0</v>
      </c>
      <c r="S24" s="109">
        <v>0</v>
      </c>
      <c r="T24" s="385">
        <v>0</v>
      </c>
      <c r="U24" s="122">
        <v>0</v>
      </c>
      <c r="V24" s="109">
        <v>0</v>
      </c>
      <c r="W24" s="109">
        <v>0</v>
      </c>
      <c r="X24" s="109">
        <v>0</v>
      </c>
      <c r="Y24" s="109">
        <v>0</v>
      </c>
      <c r="Z24" s="385">
        <v>0</v>
      </c>
      <c r="AA24" s="109">
        <v>0</v>
      </c>
      <c r="AB24" s="43">
        <v>0</v>
      </c>
    </row>
    <row r="25" spans="1:28" x14ac:dyDescent="0.25">
      <c r="A25" s="149">
        <v>1.2</v>
      </c>
      <c r="B25" s="150"/>
      <c r="C25" s="619" t="s">
        <v>41</v>
      </c>
      <c r="D25" s="619"/>
      <c r="E25" s="619"/>
      <c r="F25" s="73">
        <v>1</v>
      </c>
      <c r="G25" s="73">
        <v>1</v>
      </c>
      <c r="H25" s="73">
        <v>0</v>
      </c>
      <c r="I25" s="73">
        <v>0</v>
      </c>
      <c r="J25" s="73">
        <v>1</v>
      </c>
      <c r="K25" s="385">
        <v>1</v>
      </c>
      <c r="L25" s="109">
        <v>0</v>
      </c>
      <c r="M25" s="109">
        <v>0</v>
      </c>
      <c r="N25" s="109">
        <v>0</v>
      </c>
      <c r="O25" s="385">
        <v>1</v>
      </c>
      <c r="P25" s="109">
        <v>0</v>
      </c>
      <c r="Q25" s="109">
        <v>1</v>
      </c>
      <c r="R25" s="109">
        <v>0</v>
      </c>
      <c r="S25" s="109">
        <v>0</v>
      </c>
      <c r="T25" s="385">
        <v>1</v>
      </c>
      <c r="U25" s="122">
        <v>0</v>
      </c>
      <c r="V25" s="109">
        <v>1</v>
      </c>
      <c r="W25" s="109">
        <v>0</v>
      </c>
      <c r="X25" s="109">
        <v>0</v>
      </c>
      <c r="Y25" s="109">
        <v>1</v>
      </c>
      <c r="Z25" s="385">
        <v>0</v>
      </c>
      <c r="AA25" s="109">
        <v>0</v>
      </c>
      <c r="AB25" s="43">
        <v>0</v>
      </c>
    </row>
    <row r="26" spans="1:28" x14ac:dyDescent="0.25">
      <c r="A26" s="151" t="s">
        <v>42</v>
      </c>
      <c r="B26" s="152"/>
      <c r="C26" s="619" t="s">
        <v>43</v>
      </c>
      <c r="D26" s="619"/>
      <c r="E26" s="619"/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385">
        <v>0</v>
      </c>
      <c r="L26" s="109">
        <v>0</v>
      </c>
      <c r="M26" s="109">
        <v>0</v>
      </c>
      <c r="N26" s="109">
        <v>0</v>
      </c>
      <c r="O26" s="385">
        <v>0</v>
      </c>
      <c r="P26" s="109">
        <v>0</v>
      </c>
      <c r="Q26" s="109">
        <v>0</v>
      </c>
      <c r="R26" s="109">
        <v>0</v>
      </c>
      <c r="S26" s="109">
        <v>0</v>
      </c>
      <c r="T26" s="385">
        <v>0</v>
      </c>
      <c r="U26" s="122">
        <v>0</v>
      </c>
      <c r="V26" s="109">
        <v>0</v>
      </c>
      <c r="W26" s="109">
        <v>0</v>
      </c>
      <c r="X26" s="109">
        <v>0</v>
      </c>
      <c r="Y26" s="109">
        <v>0</v>
      </c>
      <c r="Z26" s="385">
        <v>0</v>
      </c>
      <c r="AA26" s="109">
        <v>0</v>
      </c>
      <c r="AB26" s="43">
        <v>0</v>
      </c>
    </row>
    <row r="27" spans="1:28" x14ac:dyDescent="0.25">
      <c r="A27" s="151" t="s">
        <v>44</v>
      </c>
      <c r="B27" s="278"/>
      <c r="C27" s="628" t="s">
        <v>45</v>
      </c>
      <c r="D27" s="629"/>
      <c r="E27" s="630"/>
      <c r="F27" s="73">
        <v>0</v>
      </c>
      <c r="G27" s="73">
        <v>0</v>
      </c>
      <c r="H27" s="73">
        <v>0</v>
      </c>
      <c r="I27" s="73">
        <v>0</v>
      </c>
      <c r="J27" s="73">
        <v>0</v>
      </c>
      <c r="K27" s="385">
        <v>0</v>
      </c>
      <c r="L27" s="109">
        <v>0</v>
      </c>
      <c r="M27" s="109">
        <v>0</v>
      </c>
      <c r="N27" s="109">
        <v>0</v>
      </c>
      <c r="O27" s="385">
        <v>0</v>
      </c>
      <c r="P27" s="109">
        <v>0</v>
      </c>
      <c r="Q27" s="109">
        <v>0</v>
      </c>
      <c r="R27" s="109">
        <v>0</v>
      </c>
      <c r="S27" s="109">
        <v>0</v>
      </c>
      <c r="T27" s="385">
        <v>0</v>
      </c>
      <c r="U27" s="122">
        <v>0</v>
      </c>
      <c r="V27" s="109">
        <v>0</v>
      </c>
      <c r="W27" s="109">
        <v>0</v>
      </c>
      <c r="X27" s="109">
        <v>0</v>
      </c>
      <c r="Y27" s="109">
        <v>0</v>
      </c>
      <c r="Z27" s="385">
        <v>0</v>
      </c>
      <c r="AA27" s="109">
        <v>0</v>
      </c>
      <c r="AB27" s="43">
        <v>0</v>
      </c>
    </row>
    <row r="28" spans="1:28" x14ac:dyDescent="0.25">
      <c r="A28" s="151" t="s">
        <v>46</v>
      </c>
      <c r="B28" s="278"/>
      <c r="C28" s="628" t="s">
        <v>47</v>
      </c>
      <c r="D28" s="629"/>
      <c r="E28" s="630"/>
      <c r="F28" s="441">
        <v>0</v>
      </c>
      <c r="G28" s="441">
        <v>0</v>
      </c>
      <c r="H28" s="441">
        <v>0</v>
      </c>
      <c r="I28" s="441">
        <v>0</v>
      </c>
      <c r="J28" s="441">
        <v>0</v>
      </c>
      <c r="K28" s="385">
        <v>0</v>
      </c>
      <c r="L28" s="107">
        <v>0</v>
      </c>
      <c r="M28" s="107">
        <v>0</v>
      </c>
      <c r="N28" s="107">
        <v>0</v>
      </c>
      <c r="O28" s="385">
        <v>0</v>
      </c>
      <c r="P28" s="107">
        <v>0</v>
      </c>
      <c r="Q28" s="107">
        <v>0</v>
      </c>
      <c r="R28" s="107">
        <v>0</v>
      </c>
      <c r="S28" s="107">
        <v>0</v>
      </c>
      <c r="T28" s="385">
        <v>0</v>
      </c>
      <c r="U28" s="122">
        <v>0</v>
      </c>
      <c r="V28" s="107">
        <v>0</v>
      </c>
      <c r="W28" s="107">
        <v>0</v>
      </c>
      <c r="X28" s="107">
        <v>0</v>
      </c>
      <c r="Y28" s="107">
        <v>0</v>
      </c>
      <c r="Z28" s="385">
        <v>0</v>
      </c>
      <c r="AA28" s="107">
        <v>0</v>
      </c>
      <c r="AB28" s="43">
        <v>0</v>
      </c>
    </row>
    <row r="29" spans="1:28" x14ac:dyDescent="0.25">
      <c r="A29" s="151" t="s">
        <v>48</v>
      </c>
      <c r="B29" s="152"/>
      <c r="C29" s="619" t="s">
        <v>49</v>
      </c>
      <c r="D29" s="619"/>
      <c r="E29" s="619"/>
      <c r="F29" s="441">
        <v>1</v>
      </c>
      <c r="G29" s="441">
        <v>1</v>
      </c>
      <c r="H29" s="441">
        <v>1</v>
      </c>
      <c r="I29" s="441">
        <v>0</v>
      </c>
      <c r="J29" s="441">
        <v>0</v>
      </c>
      <c r="K29" s="385">
        <v>2</v>
      </c>
      <c r="L29" s="107">
        <v>1</v>
      </c>
      <c r="M29" s="107">
        <v>0</v>
      </c>
      <c r="N29" s="107">
        <v>1</v>
      </c>
      <c r="O29" s="385">
        <v>0</v>
      </c>
      <c r="P29" s="107">
        <v>0</v>
      </c>
      <c r="Q29" s="107">
        <v>0</v>
      </c>
      <c r="R29" s="107">
        <v>0</v>
      </c>
      <c r="S29" s="107">
        <v>0</v>
      </c>
      <c r="T29" s="385">
        <v>2</v>
      </c>
      <c r="U29" s="122">
        <v>0</v>
      </c>
      <c r="V29" s="107">
        <v>2</v>
      </c>
      <c r="W29" s="107">
        <v>1</v>
      </c>
      <c r="X29" s="107">
        <v>0</v>
      </c>
      <c r="Y29" s="107">
        <v>0</v>
      </c>
      <c r="Z29" s="385">
        <v>0</v>
      </c>
      <c r="AA29" s="107">
        <v>0</v>
      </c>
      <c r="AB29" s="43">
        <v>0</v>
      </c>
    </row>
    <row r="30" spans="1:28" x14ac:dyDescent="0.25">
      <c r="A30" s="151" t="s">
        <v>50</v>
      </c>
      <c r="B30" s="152"/>
      <c r="C30" s="619" t="s">
        <v>51</v>
      </c>
      <c r="D30" s="619"/>
      <c r="E30" s="619"/>
      <c r="F30" s="441">
        <v>2</v>
      </c>
      <c r="G30" s="441">
        <v>0</v>
      </c>
      <c r="H30" s="441">
        <v>0</v>
      </c>
      <c r="I30" s="441">
        <v>0</v>
      </c>
      <c r="J30" s="441">
        <v>0</v>
      </c>
      <c r="K30" s="385">
        <v>1</v>
      </c>
      <c r="L30" s="107">
        <v>0</v>
      </c>
      <c r="M30" s="107">
        <v>1</v>
      </c>
      <c r="N30" s="107">
        <v>0</v>
      </c>
      <c r="O30" s="385">
        <v>0</v>
      </c>
      <c r="P30" s="107">
        <v>0</v>
      </c>
      <c r="Q30" s="107">
        <v>0</v>
      </c>
      <c r="R30" s="107">
        <v>0</v>
      </c>
      <c r="S30" s="107">
        <v>0</v>
      </c>
      <c r="T30" s="385">
        <v>1</v>
      </c>
      <c r="U30" s="122">
        <v>0</v>
      </c>
      <c r="V30" s="107">
        <v>1</v>
      </c>
      <c r="W30" s="107">
        <v>0</v>
      </c>
      <c r="X30" s="107">
        <v>0</v>
      </c>
      <c r="Y30" s="107">
        <v>0</v>
      </c>
      <c r="Z30" s="385">
        <v>1</v>
      </c>
      <c r="AA30" s="107">
        <v>1</v>
      </c>
      <c r="AB30" s="43">
        <v>0</v>
      </c>
    </row>
    <row r="31" spans="1:28" x14ac:dyDescent="0.25">
      <c r="A31" s="151" t="s">
        <v>52</v>
      </c>
      <c r="B31" s="278"/>
      <c r="C31" s="628" t="s">
        <v>53</v>
      </c>
      <c r="D31" s="629"/>
      <c r="E31" s="630"/>
      <c r="F31" s="441">
        <v>1</v>
      </c>
      <c r="G31" s="441">
        <v>0</v>
      </c>
      <c r="H31" s="441">
        <v>0</v>
      </c>
      <c r="I31" s="441">
        <v>0</v>
      </c>
      <c r="J31" s="441">
        <v>0</v>
      </c>
      <c r="K31" s="385">
        <v>0</v>
      </c>
      <c r="L31" s="107">
        <v>0</v>
      </c>
      <c r="M31" s="109">
        <v>0</v>
      </c>
      <c r="N31" s="109">
        <v>0</v>
      </c>
      <c r="O31" s="385">
        <v>0</v>
      </c>
      <c r="P31" s="109">
        <v>0</v>
      </c>
      <c r="Q31" s="109">
        <v>0</v>
      </c>
      <c r="R31" s="109">
        <v>0</v>
      </c>
      <c r="S31" s="109">
        <v>0</v>
      </c>
      <c r="T31" s="385">
        <v>0</v>
      </c>
      <c r="U31" s="122">
        <v>0</v>
      </c>
      <c r="V31" s="109">
        <v>0</v>
      </c>
      <c r="W31" s="109">
        <v>0</v>
      </c>
      <c r="X31" s="109">
        <v>0</v>
      </c>
      <c r="Y31" s="109">
        <v>0</v>
      </c>
      <c r="Z31" s="385">
        <v>1</v>
      </c>
      <c r="AA31" s="109">
        <v>1</v>
      </c>
      <c r="AB31" s="43">
        <v>0</v>
      </c>
    </row>
    <row r="32" spans="1:28" x14ac:dyDescent="0.25">
      <c r="A32" s="151" t="s">
        <v>54</v>
      </c>
      <c r="B32" s="278"/>
      <c r="C32" s="628" t="s">
        <v>55</v>
      </c>
      <c r="D32" s="629"/>
      <c r="E32" s="630"/>
      <c r="F32" s="441">
        <v>1</v>
      </c>
      <c r="G32" s="441">
        <v>4</v>
      </c>
      <c r="H32" s="441">
        <v>4</v>
      </c>
      <c r="I32" s="441">
        <v>0</v>
      </c>
      <c r="J32" s="441">
        <v>0</v>
      </c>
      <c r="K32" s="385">
        <v>2</v>
      </c>
      <c r="L32" s="107">
        <v>1</v>
      </c>
      <c r="M32" s="109">
        <v>0</v>
      </c>
      <c r="N32" s="109">
        <v>0</v>
      </c>
      <c r="O32" s="385">
        <v>1</v>
      </c>
      <c r="P32" s="109">
        <v>0</v>
      </c>
      <c r="Q32" s="109">
        <v>1</v>
      </c>
      <c r="R32" s="109">
        <v>0</v>
      </c>
      <c r="S32" s="109">
        <v>0</v>
      </c>
      <c r="T32" s="385">
        <v>2</v>
      </c>
      <c r="U32" s="122">
        <v>0</v>
      </c>
      <c r="V32" s="109">
        <v>1</v>
      </c>
      <c r="W32" s="109">
        <v>0</v>
      </c>
      <c r="X32" s="109">
        <v>0</v>
      </c>
      <c r="Y32" s="109">
        <v>0</v>
      </c>
      <c r="Z32" s="385">
        <v>3</v>
      </c>
      <c r="AA32" s="109">
        <v>0</v>
      </c>
      <c r="AB32" s="43">
        <v>0</v>
      </c>
    </row>
    <row r="33" spans="1:28" x14ac:dyDescent="0.25">
      <c r="A33" s="156" t="s">
        <v>56</v>
      </c>
      <c r="B33" s="279"/>
      <c r="C33" s="628" t="s">
        <v>57</v>
      </c>
      <c r="D33" s="629"/>
      <c r="E33" s="630"/>
      <c r="F33" s="444">
        <v>2</v>
      </c>
      <c r="G33" s="444">
        <v>4</v>
      </c>
      <c r="H33" s="444">
        <v>3</v>
      </c>
      <c r="I33" s="444">
        <v>1</v>
      </c>
      <c r="J33" s="444">
        <v>0</v>
      </c>
      <c r="K33" s="321">
        <v>4</v>
      </c>
      <c r="L33" s="86">
        <v>2</v>
      </c>
      <c r="M33" s="87">
        <v>1</v>
      </c>
      <c r="N33" s="87">
        <v>0</v>
      </c>
      <c r="O33" s="321">
        <v>1</v>
      </c>
      <c r="P33" s="87">
        <v>0</v>
      </c>
      <c r="Q33" s="87">
        <v>1</v>
      </c>
      <c r="R33" s="87">
        <v>0</v>
      </c>
      <c r="S33" s="87">
        <v>0</v>
      </c>
      <c r="T33" s="321">
        <v>4</v>
      </c>
      <c r="U33" s="181">
        <v>0</v>
      </c>
      <c r="V33" s="87">
        <v>4</v>
      </c>
      <c r="W33" s="87">
        <v>2</v>
      </c>
      <c r="X33" s="87">
        <v>0</v>
      </c>
      <c r="Y33" s="87">
        <v>0</v>
      </c>
      <c r="Z33" s="321">
        <v>1</v>
      </c>
      <c r="AA33" s="87">
        <v>0</v>
      </c>
      <c r="AB33" s="43">
        <v>0</v>
      </c>
    </row>
    <row r="34" spans="1:28" x14ac:dyDescent="0.25">
      <c r="A34" s="158" t="s">
        <v>58</v>
      </c>
      <c r="B34" s="159" t="s">
        <v>59</v>
      </c>
      <c r="C34" s="631" t="s">
        <v>60</v>
      </c>
      <c r="D34" s="631"/>
      <c r="E34" s="631"/>
      <c r="F34" s="91">
        <v>0</v>
      </c>
      <c r="G34" s="91">
        <v>0</v>
      </c>
      <c r="H34" s="91">
        <v>0</v>
      </c>
      <c r="I34" s="91">
        <v>0</v>
      </c>
      <c r="J34" s="91">
        <v>0</v>
      </c>
      <c r="K34" s="333">
        <v>0</v>
      </c>
      <c r="L34" s="91">
        <v>0</v>
      </c>
      <c r="M34" s="90">
        <v>0</v>
      </c>
      <c r="N34" s="90">
        <v>0</v>
      </c>
      <c r="O34" s="382">
        <v>0</v>
      </c>
      <c r="P34" s="90">
        <v>0</v>
      </c>
      <c r="Q34" s="90">
        <v>0</v>
      </c>
      <c r="R34" s="90">
        <v>0</v>
      </c>
      <c r="S34" s="90">
        <v>0</v>
      </c>
      <c r="T34" s="382">
        <v>0</v>
      </c>
      <c r="U34" s="388">
        <v>0</v>
      </c>
      <c r="V34" s="90">
        <v>0</v>
      </c>
      <c r="W34" s="90">
        <v>0</v>
      </c>
      <c r="X34" s="90">
        <v>0</v>
      </c>
      <c r="Y34" s="90">
        <v>0</v>
      </c>
      <c r="Z34" s="382">
        <v>0</v>
      </c>
      <c r="AA34" s="90">
        <v>0</v>
      </c>
      <c r="AB34" s="43">
        <v>0</v>
      </c>
    </row>
    <row r="35" spans="1:28" x14ac:dyDescent="0.25">
      <c r="A35" s="151" t="s">
        <v>61</v>
      </c>
      <c r="B35" s="278"/>
      <c r="C35" s="628" t="s">
        <v>62</v>
      </c>
      <c r="D35" s="629"/>
      <c r="E35" s="630"/>
      <c r="F35" s="441">
        <v>0</v>
      </c>
      <c r="G35" s="441">
        <v>0</v>
      </c>
      <c r="H35" s="441">
        <v>0</v>
      </c>
      <c r="I35" s="441">
        <v>0</v>
      </c>
      <c r="J35" s="441">
        <v>0</v>
      </c>
      <c r="K35" s="385">
        <v>0</v>
      </c>
      <c r="L35" s="107">
        <v>0</v>
      </c>
      <c r="M35" s="109">
        <v>0</v>
      </c>
      <c r="N35" s="109">
        <v>0</v>
      </c>
      <c r="O35" s="385">
        <v>0</v>
      </c>
      <c r="P35" s="109">
        <v>0</v>
      </c>
      <c r="Q35" s="109">
        <v>0</v>
      </c>
      <c r="R35" s="109">
        <v>0</v>
      </c>
      <c r="S35" s="109">
        <v>0</v>
      </c>
      <c r="T35" s="385">
        <v>0</v>
      </c>
      <c r="U35" s="122">
        <v>0</v>
      </c>
      <c r="V35" s="109">
        <v>0</v>
      </c>
      <c r="W35" s="109">
        <v>0</v>
      </c>
      <c r="X35" s="109">
        <v>0</v>
      </c>
      <c r="Y35" s="109">
        <v>0</v>
      </c>
      <c r="Z35" s="385">
        <v>0</v>
      </c>
      <c r="AA35" s="109">
        <v>0</v>
      </c>
      <c r="AB35" s="43">
        <v>0</v>
      </c>
    </row>
    <row r="36" spans="1:28" x14ac:dyDescent="0.25">
      <c r="A36" s="151" t="s">
        <v>63</v>
      </c>
      <c r="B36" s="152"/>
      <c r="C36" s="619" t="s">
        <v>64</v>
      </c>
      <c r="D36" s="619"/>
      <c r="E36" s="619"/>
      <c r="F36" s="441">
        <v>5</v>
      </c>
      <c r="G36" s="441">
        <v>10</v>
      </c>
      <c r="H36" s="441">
        <v>7</v>
      </c>
      <c r="I36" s="441">
        <v>3</v>
      </c>
      <c r="J36" s="441">
        <v>0</v>
      </c>
      <c r="K36" s="385">
        <v>6</v>
      </c>
      <c r="L36" s="107">
        <v>2</v>
      </c>
      <c r="M36" s="109">
        <v>1</v>
      </c>
      <c r="N36" s="109">
        <v>0</v>
      </c>
      <c r="O36" s="385">
        <v>3</v>
      </c>
      <c r="P36" s="109">
        <v>0</v>
      </c>
      <c r="Q36" s="109">
        <v>3</v>
      </c>
      <c r="R36" s="109">
        <v>0</v>
      </c>
      <c r="S36" s="109">
        <v>0</v>
      </c>
      <c r="T36" s="385">
        <v>6</v>
      </c>
      <c r="U36" s="122">
        <v>0</v>
      </c>
      <c r="V36" s="109">
        <v>6</v>
      </c>
      <c r="W36" s="109">
        <v>0</v>
      </c>
      <c r="X36" s="109">
        <v>0</v>
      </c>
      <c r="Y36" s="109">
        <v>0</v>
      </c>
      <c r="Z36" s="385">
        <v>6</v>
      </c>
      <c r="AA36" s="109">
        <v>4</v>
      </c>
      <c r="AB36" s="43">
        <v>0</v>
      </c>
    </row>
    <row r="37" spans="1:28" x14ac:dyDescent="0.25">
      <c r="A37" s="158" t="s">
        <v>65</v>
      </c>
      <c r="B37" s="159" t="s">
        <v>59</v>
      </c>
      <c r="C37" s="631" t="s">
        <v>66</v>
      </c>
      <c r="D37" s="631"/>
      <c r="E37" s="631"/>
      <c r="F37" s="91">
        <v>9</v>
      </c>
      <c r="G37" s="446">
        <v>14</v>
      </c>
      <c r="H37" s="446">
        <v>8</v>
      </c>
      <c r="I37" s="446">
        <v>6</v>
      </c>
      <c r="J37" s="446">
        <v>0</v>
      </c>
      <c r="K37" s="386">
        <v>7</v>
      </c>
      <c r="L37" s="446">
        <v>7</v>
      </c>
      <c r="M37" s="111">
        <v>0</v>
      </c>
      <c r="N37" s="111">
        <v>0</v>
      </c>
      <c r="O37" s="387">
        <v>0</v>
      </c>
      <c r="P37" s="111">
        <v>0</v>
      </c>
      <c r="Q37" s="111">
        <v>0</v>
      </c>
      <c r="R37" s="111">
        <v>0</v>
      </c>
      <c r="S37" s="111">
        <v>0</v>
      </c>
      <c r="T37" s="387">
        <v>7</v>
      </c>
      <c r="U37" s="224">
        <v>0</v>
      </c>
      <c r="V37" s="111">
        <v>5</v>
      </c>
      <c r="W37" s="111">
        <v>0</v>
      </c>
      <c r="X37" s="111">
        <v>0</v>
      </c>
      <c r="Y37" s="111">
        <v>0</v>
      </c>
      <c r="Z37" s="387">
        <v>10</v>
      </c>
      <c r="AA37" s="111">
        <v>8</v>
      </c>
      <c r="AB37" s="43">
        <v>0</v>
      </c>
    </row>
    <row r="38" spans="1:28" x14ac:dyDescent="0.25">
      <c r="A38" s="158" t="s">
        <v>67</v>
      </c>
      <c r="B38" s="159" t="s">
        <v>59</v>
      </c>
      <c r="C38" s="638" t="s">
        <v>68</v>
      </c>
      <c r="D38" s="631"/>
      <c r="E38" s="631"/>
      <c r="F38" s="269">
        <v>0</v>
      </c>
      <c r="G38" s="91">
        <v>1</v>
      </c>
      <c r="H38" s="91">
        <v>1</v>
      </c>
      <c r="I38" s="91">
        <v>0</v>
      </c>
      <c r="J38" s="269">
        <v>0</v>
      </c>
      <c r="K38" s="471">
        <v>0</v>
      </c>
      <c r="L38" s="269">
        <v>0</v>
      </c>
      <c r="M38" s="111">
        <v>0</v>
      </c>
      <c r="N38" s="111">
        <v>0</v>
      </c>
      <c r="O38" s="387">
        <v>0</v>
      </c>
      <c r="P38" s="111">
        <v>0</v>
      </c>
      <c r="Q38" s="111">
        <v>0</v>
      </c>
      <c r="R38" s="111">
        <v>0</v>
      </c>
      <c r="S38" s="111">
        <v>0</v>
      </c>
      <c r="T38" s="387">
        <v>0</v>
      </c>
      <c r="U38" s="224">
        <v>0</v>
      </c>
      <c r="V38" s="111">
        <v>0</v>
      </c>
      <c r="W38" s="111">
        <v>0</v>
      </c>
      <c r="X38" s="111">
        <v>0</v>
      </c>
      <c r="Y38" s="111">
        <v>0</v>
      </c>
      <c r="Z38" s="387">
        <v>1</v>
      </c>
      <c r="AA38" s="111">
        <v>1</v>
      </c>
      <c r="AB38" s="43">
        <v>0</v>
      </c>
    </row>
    <row r="39" spans="1:28" x14ac:dyDescent="0.25">
      <c r="A39" s="160" t="s">
        <v>69</v>
      </c>
      <c r="B39" s="112"/>
      <c r="C39" s="683" t="s">
        <v>70</v>
      </c>
      <c r="D39" s="683"/>
      <c r="E39" s="683"/>
      <c r="F39" s="446">
        <v>8</v>
      </c>
      <c r="G39" s="446">
        <v>5</v>
      </c>
      <c r="H39" s="446">
        <v>4</v>
      </c>
      <c r="I39" s="446">
        <v>1</v>
      </c>
      <c r="J39" s="446">
        <v>0</v>
      </c>
      <c r="K39" s="387">
        <v>7</v>
      </c>
      <c r="L39" s="112">
        <v>1</v>
      </c>
      <c r="M39" s="112">
        <v>2</v>
      </c>
      <c r="N39" s="112">
        <v>1</v>
      </c>
      <c r="O39" s="387">
        <v>3</v>
      </c>
      <c r="P39" s="112">
        <v>0</v>
      </c>
      <c r="Q39" s="112">
        <v>2</v>
      </c>
      <c r="R39" s="112">
        <v>1</v>
      </c>
      <c r="S39" s="112">
        <v>0</v>
      </c>
      <c r="T39" s="387">
        <v>7</v>
      </c>
      <c r="U39" s="224">
        <v>0</v>
      </c>
      <c r="V39" s="112">
        <v>6</v>
      </c>
      <c r="W39" s="112">
        <v>2</v>
      </c>
      <c r="X39" s="112">
        <v>0</v>
      </c>
      <c r="Y39" s="112">
        <v>0</v>
      </c>
      <c r="Z39" s="387">
        <v>5</v>
      </c>
      <c r="AA39" s="112">
        <v>4</v>
      </c>
      <c r="AB39" s="43">
        <v>0</v>
      </c>
    </row>
    <row r="40" spans="1:28" s="238" customFormat="1" ht="36" customHeight="1" x14ac:dyDescent="0.25">
      <c r="A40" s="275" t="s">
        <v>71</v>
      </c>
      <c r="B40" s="282"/>
      <c r="C40" s="941" t="s">
        <v>72</v>
      </c>
      <c r="D40" s="941"/>
      <c r="E40" s="941"/>
      <c r="F40" s="277">
        <v>4</v>
      </c>
      <c r="G40" s="277">
        <v>21</v>
      </c>
      <c r="H40" s="277">
        <v>17</v>
      </c>
      <c r="I40" s="277">
        <v>3</v>
      </c>
      <c r="J40" s="277">
        <v>1</v>
      </c>
      <c r="K40" s="283">
        <v>12</v>
      </c>
      <c r="L40" s="283">
        <v>2</v>
      </c>
      <c r="M40" s="283">
        <v>0</v>
      </c>
      <c r="N40" s="283">
        <v>5</v>
      </c>
      <c r="O40" s="283">
        <v>5</v>
      </c>
      <c r="P40" s="283">
        <v>0</v>
      </c>
      <c r="Q40" s="283">
        <v>4</v>
      </c>
      <c r="R40" s="283">
        <v>1</v>
      </c>
      <c r="S40" s="283">
        <v>0</v>
      </c>
      <c r="T40" s="283">
        <v>12</v>
      </c>
      <c r="U40" s="283">
        <v>0</v>
      </c>
      <c r="V40" s="283">
        <v>11</v>
      </c>
      <c r="W40" s="283">
        <v>4</v>
      </c>
      <c r="X40" s="283">
        <v>0</v>
      </c>
      <c r="Y40" s="283">
        <v>1</v>
      </c>
      <c r="Z40" s="283">
        <v>9</v>
      </c>
      <c r="AA40" s="283">
        <v>2</v>
      </c>
      <c r="AB40" s="258">
        <v>0</v>
      </c>
    </row>
    <row r="41" spans="1:28" x14ac:dyDescent="0.25">
      <c r="A41" s="151" t="s">
        <v>73</v>
      </c>
      <c r="B41" s="152"/>
      <c r="C41" s="818" t="s">
        <v>74</v>
      </c>
      <c r="D41" s="819"/>
      <c r="E41" s="819"/>
      <c r="F41" s="91">
        <v>0</v>
      </c>
      <c r="G41" s="91">
        <v>7</v>
      </c>
      <c r="H41" s="91">
        <v>6</v>
      </c>
      <c r="I41" s="441">
        <v>1</v>
      </c>
      <c r="J41" s="441">
        <v>0</v>
      </c>
      <c r="K41" s="385">
        <v>4</v>
      </c>
      <c r="L41" s="107">
        <v>1</v>
      </c>
      <c r="M41" s="107">
        <v>0</v>
      </c>
      <c r="N41" s="107">
        <v>2</v>
      </c>
      <c r="O41" s="385">
        <v>1</v>
      </c>
      <c r="P41" s="107">
        <v>0</v>
      </c>
      <c r="Q41" s="107">
        <v>0</v>
      </c>
      <c r="R41" s="107">
        <v>1</v>
      </c>
      <c r="S41" s="107">
        <v>0</v>
      </c>
      <c r="T41" s="385">
        <v>4</v>
      </c>
      <c r="U41" s="122">
        <v>0</v>
      </c>
      <c r="V41" s="107">
        <v>3</v>
      </c>
      <c r="W41" s="107">
        <v>3</v>
      </c>
      <c r="X41" s="107">
        <v>0</v>
      </c>
      <c r="Y41" s="107">
        <v>1</v>
      </c>
      <c r="Z41" s="385">
        <v>2</v>
      </c>
      <c r="AA41" s="107">
        <v>2</v>
      </c>
      <c r="AB41" s="43">
        <v>0</v>
      </c>
    </row>
    <row r="42" spans="1:28" x14ac:dyDescent="0.25">
      <c r="A42" s="151" t="s">
        <v>75</v>
      </c>
      <c r="B42" s="152"/>
      <c r="C42" s="619" t="s">
        <v>76</v>
      </c>
      <c r="D42" s="619"/>
      <c r="E42" s="619"/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385">
        <v>0</v>
      </c>
      <c r="L42" s="107">
        <v>0</v>
      </c>
      <c r="M42" s="107">
        <v>0</v>
      </c>
      <c r="N42" s="107">
        <v>0</v>
      </c>
      <c r="O42" s="385">
        <v>0</v>
      </c>
      <c r="P42" s="107">
        <v>0</v>
      </c>
      <c r="Q42" s="107">
        <v>0</v>
      </c>
      <c r="R42" s="107">
        <v>0</v>
      </c>
      <c r="S42" s="107">
        <v>0</v>
      </c>
      <c r="T42" s="385">
        <v>0</v>
      </c>
      <c r="U42" s="122">
        <v>0</v>
      </c>
      <c r="V42" s="107">
        <v>0</v>
      </c>
      <c r="W42" s="107">
        <v>0</v>
      </c>
      <c r="X42" s="107">
        <v>0</v>
      </c>
      <c r="Y42" s="107">
        <v>0</v>
      </c>
      <c r="Z42" s="385">
        <v>0</v>
      </c>
      <c r="AA42" s="107">
        <v>0</v>
      </c>
      <c r="AB42" s="43">
        <v>0</v>
      </c>
    </row>
    <row r="43" spans="1:28" x14ac:dyDescent="0.25">
      <c r="A43" s="151" t="s">
        <v>77</v>
      </c>
      <c r="B43" s="278"/>
      <c r="C43" s="628" t="s">
        <v>78</v>
      </c>
      <c r="D43" s="629"/>
      <c r="E43" s="630"/>
      <c r="F43" s="441">
        <v>1</v>
      </c>
      <c r="G43" s="441">
        <v>0</v>
      </c>
      <c r="H43" s="441">
        <v>0</v>
      </c>
      <c r="I43" s="441">
        <v>0</v>
      </c>
      <c r="J43" s="441">
        <v>0</v>
      </c>
      <c r="K43" s="385">
        <v>1</v>
      </c>
      <c r="L43" s="107">
        <v>0</v>
      </c>
      <c r="M43" s="107">
        <v>0</v>
      </c>
      <c r="N43" s="107">
        <v>0</v>
      </c>
      <c r="O43" s="385">
        <v>1</v>
      </c>
      <c r="P43" s="107">
        <v>0</v>
      </c>
      <c r="Q43" s="107">
        <v>1</v>
      </c>
      <c r="R43" s="107">
        <v>0</v>
      </c>
      <c r="S43" s="107">
        <v>0</v>
      </c>
      <c r="T43" s="385">
        <v>1</v>
      </c>
      <c r="U43" s="122">
        <v>0</v>
      </c>
      <c r="V43" s="107">
        <v>1</v>
      </c>
      <c r="W43" s="107">
        <v>0</v>
      </c>
      <c r="X43" s="107">
        <v>0</v>
      </c>
      <c r="Y43" s="107">
        <v>0</v>
      </c>
      <c r="Z43" s="385">
        <v>0</v>
      </c>
      <c r="AA43" s="107">
        <v>0</v>
      </c>
      <c r="AB43" s="43">
        <v>0</v>
      </c>
    </row>
    <row r="44" spans="1:28" x14ac:dyDescent="0.25">
      <c r="A44" s="156" t="s">
        <v>79</v>
      </c>
      <c r="B44" s="279"/>
      <c r="C44" s="628" t="s">
        <v>80</v>
      </c>
      <c r="D44" s="629"/>
      <c r="E44" s="630"/>
      <c r="F44" s="444">
        <v>1</v>
      </c>
      <c r="G44" s="444">
        <v>0</v>
      </c>
      <c r="H44" s="444">
        <v>0</v>
      </c>
      <c r="I44" s="444">
        <v>0</v>
      </c>
      <c r="J44" s="444">
        <v>0</v>
      </c>
      <c r="K44" s="321">
        <v>1</v>
      </c>
      <c r="L44" s="86">
        <v>0</v>
      </c>
      <c r="M44" s="86">
        <v>0</v>
      </c>
      <c r="N44" s="86">
        <v>1</v>
      </c>
      <c r="O44" s="321">
        <v>0</v>
      </c>
      <c r="P44" s="86">
        <v>0</v>
      </c>
      <c r="Q44" s="86">
        <v>0</v>
      </c>
      <c r="R44" s="86">
        <v>0</v>
      </c>
      <c r="S44" s="86">
        <v>0</v>
      </c>
      <c r="T44" s="321">
        <v>1</v>
      </c>
      <c r="U44" s="181">
        <v>0</v>
      </c>
      <c r="V44" s="86">
        <v>1</v>
      </c>
      <c r="W44" s="86">
        <v>1</v>
      </c>
      <c r="X44" s="86">
        <v>0</v>
      </c>
      <c r="Y44" s="86">
        <v>0</v>
      </c>
      <c r="Z44" s="321">
        <v>0</v>
      </c>
      <c r="AA44" s="86">
        <v>0</v>
      </c>
      <c r="AB44" s="43">
        <v>0</v>
      </c>
    </row>
    <row r="45" spans="1:28" x14ac:dyDescent="0.25">
      <c r="A45" s="156" t="s">
        <v>81</v>
      </c>
      <c r="B45" s="279"/>
      <c r="C45" s="628" t="s">
        <v>82</v>
      </c>
      <c r="D45" s="629"/>
      <c r="E45" s="630"/>
      <c r="F45" s="444">
        <v>0</v>
      </c>
      <c r="G45" s="444">
        <v>0</v>
      </c>
      <c r="H45" s="444">
        <v>0</v>
      </c>
      <c r="I45" s="444">
        <v>0</v>
      </c>
      <c r="J45" s="444">
        <v>0</v>
      </c>
      <c r="K45" s="321">
        <v>0</v>
      </c>
      <c r="L45" s="86">
        <v>0</v>
      </c>
      <c r="M45" s="86">
        <v>0</v>
      </c>
      <c r="N45" s="86">
        <v>0</v>
      </c>
      <c r="O45" s="321">
        <v>0</v>
      </c>
      <c r="P45" s="86">
        <v>0</v>
      </c>
      <c r="Q45" s="86">
        <v>0</v>
      </c>
      <c r="R45" s="86">
        <v>0</v>
      </c>
      <c r="S45" s="86">
        <v>0</v>
      </c>
      <c r="T45" s="321">
        <v>0</v>
      </c>
      <c r="U45" s="181">
        <v>0</v>
      </c>
      <c r="V45" s="86">
        <v>0</v>
      </c>
      <c r="W45" s="86">
        <v>0</v>
      </c>
      <c r="X45" s="86">
        <v>0</v>
      </c>
      <c r="Y45" s="86">
        <v>0</v>
      </c>
      <c r="Z45" s="321">
        <v>0</v>
      </c>
      <c r="AA45" s="86">
        <v>0</v>
      </c>
      <c r="AB45" s="43">
        <v>0</v>
      </c>
    </row>
    <row r="46" spans="1:28" x14ac:dyDescent="0.25">
      <c r="A46" s="151" t="s">
        <v>83</v>
      </c>
      <c r="B46" s="278"/>
      <c r="C46" s="628" t="s">
        <v>84</v>
      </c>
      <c r="D46" s="629"/>
      <c r="E46" s="630"/>
      <c r="F46" s="441">
        <v>0</v>
      </c>
      <c r="G46" s="441">
        <v>3</v>
      </c>
      <c r="H46" s="441">
        <v>3</v>
      </c>
      <c r="I46" s="441">
        <v>0</v>
      </c>
      <c r="J46" s="441">
        <v>0</v>
      </c>
      <c r="K46" s="385">
        <v>1</v>
      </c>
      <c r="L46" s="107">
        <v>0</v>
      </c>
      <c r="M46" s="107">
        <v>0</v>
      </c>
      <c r="N46" s="107">
        <v>1</v>
      </c>
      <c r="O46" s="385">
        <v>0</v>
      </c>
      <c r="P46" s="107">
        <v>0</v>
      </c>
      <c r="Q46" s="107">
        <v>0</v>
      </c>
      <c r="R46" s="107">
        <v>0</v>
      </c>
      <c r="S46" s="107">
        <v>0</v>
      </c>
      <c r="T46" s="385">
        <v>1</v>
      </c>
      <c r="U46" s="122">
        <v>0</v>
      </c>
      <c r="V46" s="107">
        <v>1</v>
      </c>
      <c r="W46" s="107">
        <v>0</v>
      </c>
      <c r="X46" s="107">
        <v>0</v>
      </c>
      <c r="Y46" s="107">
        <v>0</v>
      </c>
      <c r="Z46" s="385">
        <v>2</v>
      </c>
      <c r="AA46" s="107">
        <v>0</v>
      </c>
      <c r="AB46" s="43">
        <v>0</v>
      </c>
    </row>
    <row r="47" spans="1:28" x14ac:dyDescent="0.25">
      <c r="A47" s="151" t="s">
        <v>85</v>
      </c>
      <c r="B47" s="278"/>
      <c r="C47" s="628" t="s">
        <v>86</v>
      </c>
      <c r="D47" s="629"/>
      <c r="E47" s="630"/>
      <c r="F47" s="441">
        <v>0</v>
      </c>
      <c r="G47" s="441">
        <v>3</v>
      </c>
      <c r="H47" s="441">
        <v>3</v>
      </c>
      <c r="I47" s="441">
        <v>0</v>
      </c>
      <c r="J47" s="441">
        <v>0</v>
      </c>
      <c r="K47" s="385">
        <v>0</v>
      </c>
      <c r="L47" s="107">
        <v>0</v>
      </c>
      <c r="M47" s="107">
        <v>0</v>
      </c>
      <c r="N47" s="107">
        <v>0</v>
      </c>
      <c r="O47" s="385">
        <v>0</v>
      </c>
      <c r="P47" s="107">
        <v>0</v>
      </c>
      <c r="Q47" s="107">
        <v>0</v>
      </c>
      <c r="R47" s="107">
        <v>0</v>
      </c>
      <c r="S47" s="107">
        <v>0</v>
      </c>
      <c r="T47" s="385">
        <v>0</v>
      </c>
      <c r="U47" s="122">
        <v>0</v>
      </c>
      <c r="V47" s="107">
        <v>0</v>
      </c>
      <c r="W47" s="107">
        <v>0</v>
      </c>
      <c r="X47" s="107">
        <v>0</v>
      </c>
      <c r="Y47" s="107">
        <v>0</v>
      </c>
      <c r="Z47" s="385">
        <v>3</v>
      </c>
      <c r="AA47" s="107">
        <v>0</v>
      </c>
      <c r="AB47" s="43">
        <v>0</v>
      </c>
    </row>
    <row r="48" spans="1:28" ht="38.25" x14ac:dyDescent="0.25">
      <c r="A48" s="155" t="s">
        <v>87</v>
      </c>
      <c r="B48" s="284" t="s">
        <v>37</v>
      </c>
      <c r="C48" s="635" t="s">
        <v>88</v>
      </c>
      <c r="D48" s="636"/>
      <c r="E48" s="637"/>
      <c r="F48" s="441">
        <v>0</v>
      </c>
      <c r="G48" s="441">
        <v>0</v>
      </c>
      <c r="H48" s="441">
        <v>0</v>
      </c>
      <c r="I48" s="441">
        <v>0</v>
      </c>
      <c r="J48" s="441">
        <v>0</v>
      </c>
      <c r="K48" s="385">
        <v>0</v>
      </c>
      <c r="L48" s="107">
        <v>0</v>
      </c>
      <c r="M48" s="107">
        <v>0</v>
      </c>
      <c r="N48" s="107">
        <v>0</v>
      </c>
      <c r="O48" s="385">
        <v>0</v>
      </c>
      <c r="P48" s="107">
        <v>0</v>
      </c>
      <c r="Q48" s="107">
        <v>0</v>
      </c>
      <c r="R48" s="107">
        <v>0</v>
      </c>
      <c r="S48" s="107">
        <v>0</v>
      </c>
      <c r="T48" s="385">
        <v>0</v>
      </c>
      <c r="U48" s="122">
        <v>0</v>
      </c>
      <c r="V48" s="107">
        <v>0</v>
      </c>
      <c r="W48" s="107">
        <v>0</v>
      </c>
      <c r="X48" s="107">
        <v>0</v>
      </c>
      <c r="Y48" s="107">
        <v>0</v>
      </c>
      <c r="Z48" s="385">
        <v>0</v>
      </c>
      <c r="AA48" s="107">
        <v>0</v>
      </c>
      <c r="AB48" s="43">
        <v>0</v>
      </c>
    </row>
    <row r="49" spans="1:28" x14ac:dyDescent="0.25">
      <c r="A49" s="151" t="s">
        <v>89</v>
      </c>
      <c r="B49" s="278"/>
      <c r="C49" s="628" t="s">
        <v>90</v>
      </c>
      <c r="D49" s="629"/>
      <c r="E49" s="630"/>
      <c r="F49" s="441">
        <v>2</v>
      </c>
      <c r="G49" s="441">
        <v>3</v>
      </c>
      <c r="H49" s="441">
        <v>3</v>
      </c>
      <c r="I49" s="441">
        <v>0</v>
      </c>
      <c r="J49" s="441">
        <v>0</v>
      </c>
      <c r="K49" s="385">
        <v>4</v>
      </c>
      <c r="L49" s="107">
        <v>0</v>
      </c>
      <c r="M49" s="107">
        <v>0</v>
      </c>
      <c r="N49" s="107">
        <v>1</v>
      </c>
      <c r="O49" s="385">
        <v>3</v>
      </c>
      <c r="P49" s="107">
        <v>0</v>
      </c>
      <c r="Q49" s="107">
        <v>3</v>
      </c>
      <c r="R49" s="107">
        <v>0</v>
      </c>
      <c r="S49" s="107">
        <v>0</v>
      </c>
      <c r="T49" s="385">
        <v>4</v>
      </c>
      <c r="U49" s="122">
        <v>0</v>
      </c>
      <c r="V49" s="107">
        <v>4</v>
      </c>
      <c r="W49" s="107">
        <v>0</v>
      </c>
      <c r="X49" s="107">
        <v>0</v>
      </c>
      <c r="Y49" s="107">
        <v>0</v>
      </c>
      <c r="Z49" s="385">
        <v>1</v>
      </c>
      <c r="AA49" s="107">
        <v>0</v>
      </c>
      <c r="AB49" s="43">
        <v>0</v>
      </c>
    </row>
    <row r="50" spans="1:28" x14ac:dyDescent="0.25">
      <c r="A50" s="151" t="s">
        <v>91</v>
      </c>
      <c r="B50" s="278"/>
      <c r="C50" s="628" t="s">
        <v>92</v>
      </c>
      <c r="D50" s="629"/>
      <c r="E50" s="630"/>
      <c r="F50" s="441">
        <v>0</v>
      </c>
      <c r="G50" s="441">
        <v>2</v>
      </c>
      <c r="H50" s="441">
        <v>2</v>
      </c>
      <c r="I50" s="441">
        <v>0</v>
      </c>
      <c r="J50" s="441">
        <v>0</v>
      </c>
      <c r="K50" s="385">
        <v>1</v>
      </c>
      <c r="L50" s="107">
        <v>1</v>
      </c>
      <c r="M50" s="107">
        <v>0</v>
      </c>
      <c r="N50" s="107">
        <v>0</v>
      </c>
      <c r="O50" s="385">
        <v>0</v>
      </c>
      <c r="P50" s="107">
        <v>0</v>
      </c>
      <c r="Q50" s="107">
        <v>0</v>
      </c>
      <c r="R50" s="107">
        <v>0</v>
      </c>
      <c r="S50" s="107">
        <v>0</v>
      </c>
      <c r="T50" s="385">
        <v>1</v>
      </c>
      <c r="U50" s="122">
        <v>0</v>
      </c>
      <c r="V50" s="107">
        <v>1</v>
      </c>
      <c r="W50" s="107">
        <v>0</v>
      </c>
      <c r="X50" s="107">
        <v>0</v>
      </c>
      <c r="Y50" s="107">
        <v>0</v>
      </c>
      <c r="Z50" s="385">
        <v>1</v>
      </c>
      <c r="AA50" s="107">
        <v>0</v>
      </c>
      <c r="AB50" s="43">
        <v>0</v>
      </c>
    </row>
    <row r="51" spans="1:28" x14ac:dyDescent="0.25">
      <c r="A51" s="151" t="s">
        <v>93</v>
      </c>
      <c r="B51" s="278"/>
      <c r="C51" s="628" t="s">
        <v>70</v>
      </c>
      <c r="D51" s="629"/>
      <c r="E51" s="630"/>
      <c r="F51" s="441">
        <v>0</v>
      </c>
      <c r="G51" s="441">
        <v>3</v>
      </c>
      <c r="H51" s="441">
        <v>0</v>
      </c>
      <c r="I51" s="441">
        <v>2</v>
      </c>
      <c r="J51" s="441">
        <v>1</v>
      </c>
      <c r="K51" s="385">
        <v>0</v>
      </c>
      <c r="L51" s="107">
        <v>0</v>
      </c>
      <c r="M51" s="107">
        <v>0</v>
      </c>
      <c r="N51" s="107">
        <v>0</v>
      </c>
      <c r="O51" s="385">
        <v>0</v>
      </c>
      <c r="P51" s="107">
        <v>0</v>
      </c>
      <c r="Q51" s="107">
        <v>0</v>
      </c>
      <c r="R51" s="107">
        <v>0</v>
      </c>
      <c r="S51" s="107">
        <v>0</v>
      </c>
      <c r="T51" s="385">
        <v>0</v>
      </c>
      <c r="U51" s="122">
        <v>0</v>
      </c>
      <c r="V51" s="107">
        <v>0</v>
      </c>
      <c r="W51" s="107">
        <v>0</v>
      </c>
      <c r="X51" s="107">
        <v>0</v>
      </c>
      <c r="Y51" s="107">
        <v>0</v>
      </c>
      <c r="Z51" s="385">
        <v>0</v>
      </c>
      <c r="AA51" s="107">
        <v>0</v>
      </c>
      <c r="AB51" s="43">
        <v>0</v>
      </c>
    </row>
    <row r="52" spans="1:28" s="238" customFormat="1" ht="39.75" customHeight="1" x14ac:dyDescent="0.25">
      <c r="A52" s="270" t="s">
        <v>94</v>
      </c>
      <c r="B52" s="274"/>
      <c r="C52" s="928" t="s">
        <v>95</v>
      </c>
      <c r="D52" s="929"/>
      <c r="E52" s="930"/>
      <c r="F52" s="272">
        <v>1</v>
      </c>
      <c r="G52" s="272">
        <v>16</v>
      </c>
      <c r="H52" s="272">
        <v>10</v>
      </c>
      <c r="I52" s="272">
        <v>4</v>
      </c>
      <c r="J52" s="272">
        <v>2</v>
      </c>
      <c r="K52" s="273">
        <v>6</v>
      </c>
      <c r="L52" s="273">
        <v>1</v>
      </c>
      <c r="M52" s="273">
        <v>2</v>
      </c>
      <c r="N52" s="273">
        <v>1</v>
      </c>
      <c r="O52" s="273">
        <v>2</v>
      </c>
      <c r="P52" s="273">
        <v>0</v>
      </c>
      <c r="Q52" s="273">
        <v>1</v>
      </c>
      <c r="R52" s="273">
        <v>1</v>
      </c>
      <c r="S52" s="273">
        <v>1</v>
      </c>
      <c r="T52" s="273">
        <v>7</v>
      </c>
      <c r="U52" s="273">
        <v>0</v>
      </c>
      <c r="V52" s="273">
        <v>5</v>
      </c>
      <c r="W52" s="273">
        <v>2</v>
      </c>
      <c r="X52" s="273">
        <v>0</v>
      </c>
      <c r="Y52" s="273">
        <v>0</v>
      </c>
      <c r="Z52" s="273">
        <v>4</v>
      </c>
      <c r="AA52" s="273">
        <v>1</v>
      </c>
      <c r="AB52" s="258">
        <v>0</v>
      </c>
    </row>
    <row r="53" spans="1:28" x14ac:dyDescent="0.25">
      <c r="A53" s="151" t="s">
        <v>96</v>
      </c>
      <c r="B53" s="278"/>
      <c r="C53" s="628" t="s">
        <v>97</v>
      </c>
      <c r="D53" s="629"/>
      <c r="E53" s="630"/>
      <c r="F53" s="441">
        <v>0</v>
      </c>
      <c r="G53" s="441">
        <v>0</v>
      </c>
      <c r="H53" s="441">
        <v>0</v>
      </c>
      <c r="I53" s="441">
        <v>0</v>
      </c>
      <c r="J53" s="441">
        <v>0</v>
      </c>
      <c r="K53" s="385">
        <v>0</v>
      </c>
      <c r="L53" s="107">
        <v>0</v>
      </c>
      <c r="M53" s="107">
        <v>0</v>
      </c>
      <c r="N53" s="107">
        <v>0</v>
      </c>
      <c r="O53" s="385">
        <v>0</v>
      </c>
      <c r="P53" s="107">
        <v>0</v>
      </c>
      <c r="Q53" s="107">
        <v>0</v>
      </c>
      <c r="R53" s="107">
        <v>0</v>
      </c>
      <c r="S53" s="107">
        <v>0</v>
      </c>
      <c r="T53" s="385">
        <v>0</v>
      </c>
      <c r="U53" s="122">
        <v>0</v>
      </c>
      <c r="V53" s="107">
        <v>0</v>
      </c>
      <c r="W53" s="107">
        <v>0</v>
      </c>
      <c r="X53" s="107">
        <v>0</v>
      </c>
      <c r="Y53" s="107">
        <v>0</v>
      </c>
      <c r="Z53" s="385">
        <v>0</v>
      </c>
      <c r="AA53" s="107">
        <v>0</v>
      </c>
      <c r="AB53" s="43">
        <v>0</v>
      </c>
    </row>
    <row r="54" spans="1:28" x14ac:dyDescent="0.25">
      <c r="A54" s="151" t="s">
        <v>98</v>
      </c>
      <c r="B54" s="278"/>
      <c r="C54" s="628" t="s">
        <v>99</v>
      </c>
      <c r="D54" s="629"/>
      <c r="E54" s="630"/>
      <c r="F54" s="441">
        <v>0</v>
      </c>
      <c r="G54" s="441">
        <v>0</v>
      </c>
      <c r="H54" s="441">
        <v>0</v>
      </c>
      <c r="I54" s="441">
        <v>0</v>
      </c>
      <c r="J54" s="441">
        <v>0</v>
      </c>
      <c r="K54" s="385">
        <v>0</v>
      </c>
      <c r="L54" s="107">
        <v>0</v>
      </c>
      <c r="M54" s="107">
        <v>0</v>
      </c>
      <c r="N54" s="107">
        <v>0</v>
      </c>
      <c r="O54" s="385">
        <v>0</v>
      </c>
      <c r="P54" s="107">
        <v>0</v>
      </c>
      <c r="Q54" s="107">
        <v>0</v>
      </c>
      <c r="R54" s="107">
        <v>0</v>
      </c>
      <c r="S54" s="107">
        <v>0</v>
      </c>
      <c r="T54" s="385">
        <v>0</v>
      </c>
      <c r="U54" s="122">
        <v>0</v>
      </c>
      <c r="V54" s="107">
        <v>0</v>
      </c>
      <c r="W54" s="107">
        <v>0</v>
      </c>
      <c r="X54" s="107">
        <v>0</v>
      </c>
      <c r="Y54" s="107">
        <v>0</v>
      </c>
      <c r="Z54" s="385">
        <v>0</v>
      </c>
      <c r="AA54" s="107">
        <v>0</v>
      </c>
      <c r="AB54" s="43">
        <v>0</v>
      </c>
    </row>
    <row r="55" spans="1:28" x14ac:dyDescent="0.25">
      <c r="A55" s="151" t="s">
        <v>100</v>
      </c>
      <c r="B55" s="278"/>
      <c r="C55" s="628" t="s">
        <v>101</v>
      </c>
      <c r="D55" s="629"/>
      <c r="E55" s="630"/>
      <c r="F55" s="441">
        <v>0</v>
      </c>
      <c r="G55" s="441">
        <v>1</v>
      </c>
      <c r="H55" s="441">
        <v>0</v>
      </c>
      <c r="I55" s="441">
        <v>1</v>
      </c>
      <c r="J55" s="441">
        <v>0</v>
      </c>
      <c r="K55" s="385">
        <v>0</v>
      </c>
      <c r="L55" s="107">
        <v>0</v>
      </c>
      <c r="M55" s="107">
        <v>0</v>
      </c>
      <c r="N55" s="107">
        <v>0</v>
      </c>
      <c r="O55" s="385">
        <v>0</v>
      </c>
      <c r="P55" s="107">
        <v>0</v>
      </c>
      <c r="Q55" s="107">
        <v>0</v>
      </c>
      <c r="R55" s="107">
        <v>0</v>
      </c>
      <c r="S55" s="107">
        <v>0</v>
      </c>
      <c r="T55" s="385">
        <v>0</v>
      </c>
      <c r="U55" s="122">
        <v>0</v>
      </c>
      <c r="V55" s="107">
        <v>0</v>
      </c>
      <c r="W55" s="107">
        <v>0</v>
      </c>
      <c r="X55" s="107">
        <v>0</v>
      </c>
      <c r="Y55" s="107">
        <v>0</v>
      </c>
      <c r="Z55" s="385">
        <v>0</v>
      </c>
      <c r="AA55" s="107">
        <v>0</v>
      </c>
      <c r="AB55" s="43">
        <v>0</v>
      </c>
    </row>
    <row r="56" spans="1:28" x14ac:dyDescent="0.25">
      <c r="A56" s="156" t="s">
        <v>102</v>
      </c>
      <c r="B56" s="279"/>
      <c r="C56" s="628" t="s">
        <v>103</v>
      </c>
      <c r="D56" s="629"/>
      <c r="E56" s="630"/>
      <c r="F56" s="444">
        <v>0</v>
      </c>
      <c r="G56" s="443">
        <v>0</v>
      </c>
      <c r="H56" s="443">
        <v>0</v>
      </c>
      <c r="I56" s="443">
        <v>0</v>
      </c>
      <c r="J56" s="443">
        <v>0</v>
      </c>
      <c r="K56" s="385">
        <v>0</v>
      </c>
      <c r="L56" s="114">
        <v>0</v>
      </c>
      <c r="M56" s="114">
        <v>0</v>
      </c>
      <c r="N56" s="114">
        <v>0</v>
      </c>
      <c r="O56" s="385">
        <v>0</v>
      </c>
      <c r="P56" s="114">
        <v>0</v>
      </c>
      <c r="Q56" s="114">
        <v>0</v>
      </c>
      <c r="R56" s="114">
        <v>0</v>
      </c>
      <c r="S56" s="114">
        <v>0</v>
      </c>
      <c r="T56" s="385">
        <v>0</v>
      </c>
      <c r="U56" s="122">
        <v>0</v>
      </c>
      <c r="V56" s="114">
        <v>0</v>
      </c>
      <c r="W56" s="114">
        <v>0</v>
      </c>
      <c r="X56" s="114">
        <v>0</v>
      </c>
      <c r="Y56" s="114">
        <v>0</v>
      </c>
      <c r="Z56" s="385">
        <v>0</v>
      </c>
      <c r="AA56" s="114">
        <v>0</v>
      </c>
      <c r="AB56" s="43">
        <v>0</v>
      </c>
    </row>
    <row r="57" spans="1:28" ht="38.25" x14ac:dyDescent="0.25">
      <c r="A57" s="155" t="s">
        <v>104</v>
      </c>
      <c r="B57" s="284" t="s">
        <v>37</v>
      </c>
      <c r="C57" s="635" t="s">
        <v>105</v>
      </c>
      <c r="D57" s="636"/>
      <c r="E57" s="637"/>
      <c r="F57" s="443">
        <v>0</v>
      </c>
      <c r="G57" s="443">
        <v>0</v>
      </c>
      <c r="H57" s="443">
        <v>0</v>
      </c>
      <c r="I57" s="443">
        <v>0</v>
      </c>
      <c r="J57" s="443">
        <v>0</v>
      </c>
      <c r="K57" s="385">
        <v>0</v>
      </c>
      <c r="L57" s="114">
        <v>0</v>
      </c>
      <c r="M57" s="114">
        <v>0</v>
      </c>
      <c r="N57" s="114">
        <v>0</v>
      </c>
      <c r="O57" s="385">
        <v>0</v>
      </c>
      <c r="P57" s="114">
        <v>0</v>
      </c>
      <c r="Q57" s="114">
        <v>0</v>
      </c>
      <c r="R57" s="114">
        <v>0</v>
      </c>
      <c r="S57" s="114">
        <v>0</v>
      </c>
      <c r="T57" s="385">
        <v>0</v>
      </c>
      <c r="U57" s="122">
        <v>0</v>
      </c>
      <c r="V57" s="114">
        <v>0</v>
      </c>
      <c r="W57" s="114">
        <v>0</v>
      </c>
      <c r="X57" s="114">
        <v>0</v>
      </c>
      <c r="Y57" s="114">
        <v>0</v>
      </c>
      <c r="Z57" s="385">
        <v>0</v>
      </c>
      <c r="AA57" s="114">
        <v>0</v>
      </c>
      <c r="AB57" s="43">
        <v>0</v>
      </c>
    </row>
    <row r="58" spans="1:28" x14ac:dyDescent="0.25">
      <c r="A58" s="151" t="s">
        <v>106</v>
      </c>
      <c r="B58" s="278"/>
      <c r="C58" s="628" t="s">
        <v>107</v>
      </c>
      <c r="D58" s="629"/>
      <c r="E58" s="630"/>
      <c r="F58" s="441">
        <v>0</v>
      </c>
      <c r="G58" s="441">
        <v>3</v>
      </c>
      <c r="H58" s="441">
        <v>2</v>
      </c>
      <c r="I58" s="441">
        <v>1</v>
      </c>
      <c r="J58" s="441">
        <v>0</v>
      </c>
      <c r="K58" s="385">
        <v>2</v>
      </c>
      <c r="L58" s="107">
        <v>1</v>
      </c>
      <c r="M58" s="107">
        <v>0</v>
      </c>
      <c r="N58" s="107">
        <v>1</v>
      </c>
      <c r="O58" s="385">
        <v>0</v>
      </c>
      <c r="P58" s="107">
        <v>0</v>
      </c>
      <c r="Q58" s="107">
        <v>0</v>
      </c>
      <c r="R58" s="107">
        <v>0</v>
      </c>
      <c r="S58" s="107">
        <v>0</v>
      </c>
      <c r="T58" s="385">
        <v>2</v>
      </c>
      <c r="U58" s="122">
        <v>0</v>
      </c>
      <c r="V58" s="107">
        <v>1</v>
      </c>
      <c r="W58" s="107">
        <v>1</v>
      </c>
      <c r="X58" s="107">
        <v>0</v>
      </c>
      <c r="Y58" s="107">
        <v>0</v>
      </c>
      <c r="Z58" s="385">
        <v>0</v>
      </c>
      <c r="AA58" s="107">
        <v>0</v>
      </c>
      <c r="AB58" s="43">
        <v>0</v>
      </c>
    </row>
    <row r="59" spans="1:28" x14ac:dyDescent="0.25">
      <c r="A59" s="151" t="s">
        <v>108</v>
      </c>
      <c r="B59" s="278"/>
      <c r="C59" s="628" t="s">
        <v>70</v>
      </c>
      <c r="D59" s="629"/>
      <c r="E59" s="630"/>
      <c r="F59" s="441">
        <v>1</v>
      </c>
      <c r="G59" s="441">
        <v>12</v>
      </c>
      <c r="H59" s="441">
        <v>8</v>
      </c>
      <c r="I59" s="441">
        <v>2</v>
      </c>
      <c r="J59" s="441">
        <v>2</v>
      </c>
      <c r="K59" s="385">
        <v>4</v>
      </c>
      <c r="L59" s="107">
        <v>0</v>
      </c>
      <c r="M59" s="107">
        <v>2</v>
      </c>
      <c r="N59" s="107">
        <v>0</v>
      </c>
      <c r="O59" s="385">
        <v>2</v>
      </c>
      <c r="P59" s="107">
        <v>0</v>
      </c>
      <c r="Q59" s="107">
        <v>1</v>
      </c>
      <c r="R59" s="107">
        <v>1</v>
      </c>
      <c r="S59" s="107">
        <v>1</v>
      </c>
      <c r="T59" s="385">
        <v>5</v>
      </c>
      <c r="U59" s="122">
        <v>0</v>
      </c>
      <c r="V59" s="107">
        <v>4</v>
      </c>
      <c r="W59" s="107">
        <v>1</v>
      </c>
      <c r="X59" s="107">
        <v>0</v>
      </c>
      <c r="Y59" s="107">
        <v>0</v>
      </c>
      <c r="Z59" s="385">
        <v>4</v>
      </c>
      <c r="AA59" s="107">
        <v>1</v>
      </c>
      <c r="AB59" s="43">
        <v>0</v>
      </c>
    </row>
    <row r="60" spans="1:28" s="238" customFormat="1" ht="45.75" customHeight="1" x14ac:dyDescent="0.25">
      <c r="A60" s="270" t="s">
        <v>109</v>
      </c>
      <c r="B60" s="274"/>
      <c r="C60" s="928" t="s">
        <v>110</v>
      </c>
      <c r="D60" s="929"/>
      <c r="E60" s="930"/>
      <c r="F60" s="277">
        <v>9</v>
      </c>
      <c r="G60" s="277">
        <v>92</v>
      </c>
      <c r="H60" s="277">
        <v>82</v>
      </c>
      <c r="I60" s="277">
        <v>9</v>
      </c>
      <c r="J60" s="277">
        <v>1</v>
      </c>
      <c r="K60" s="283">
        <v>74</v>
      </c>
      <c r="L60" s="283">
        <v>49</v>
      </c>
      <c r="M60" s="283">
        <v>19</v>
      </c>
      <c r="N60" s="283">
        <v>0</v>
      </c>
      <c r="O60" s="283">
        <v>6</v>
      </c>
      <c r="P60" s="283">
        <v>0</v>
      </c>
      <c r="Q60" s="283">
        <v>6</v>
      </c>
      <c r="R60" s="283">
        <v>0</v>
      </c>
      <c r="S60" s="283">
        <v>0</v>
      </c>
      <c r="T60" s="283">
        <v>74</v>
      </c>
      <c r="U60" s="283">
        <v>1</v>
      </c>
      <c r="V60" s="283">
        <v>64</v>
      </c>
      <c r="W60" s="283">
        <v>0</v>
      </c>
      <c r="X60" s="283">
        <v>0</v>
      </c>
      <c r="Y60" s="283">
        <v>1</v>
      </c>
      <c r="Z60" s="283">
        <v>16</v>
      </c>
      <c r="AA60" s="283">
        <v>2</v>
      </c>
      <c r="AB60" s="258">
        <v>0</v>
      </c>
    </row>
    <row r="61" spans="1:28" x14ac:dyDescent="0.25">
      <c r="A61" s="151" t="s">
        <v>111</v>
      </c>
      <c r="B61" s="278"/>
      <c r="C61" s="628" t="s">
        <v>112</v>
      </c>
      <c r="D61" s="629"/>
      <c r="E61" s="630"/>
      <c r="F61" s="441">
        <v>5</v>
      </c>
      <c r="G61" s="441">
        <v>50</v>
      </c>
      <c r="H61" s="441">
        <v>45</v>
      </c>
      <c r="I61" s="441">
        <v>5</v>
      </c>
      <c r="J61" s="441">
        <v>0</v>
      </c>
      <c r="K61" s="385">
        <v>42</v>
      </c>
      <c r="L61" s="107">
        <v>32</v>
      </c>
      <c r="M61" s="107">
        <v>7</v>
      </c>
      <c r="N61" s="107">
        <v>0</v>
      </c>
      <c r="O61" s="385">
        <v>3</v>
      </c>
      <c r="P61" s="107">
        <v>0</v>
      </c>
      <c r="Q61" s="107">
        <v>3</v>
      </c>
      <c r="R61" s="107">
        <v>0</v>
      </c>
      <c r="S61" s="107">
        <v>0</v>
      </c>
      <c r="T61" s="385">
        <v>42</v>
      </c>
      <c r="U61" s="122">
        <v>1</v>
      </c>
      <c r="V61" s="107">
        <v>36</v>
      </c>
      <c r="W61" s="107">
        <v>0</v>
      </c>
      <c r="X61" s="107">
        <v>0</v>
      </c>
      <c r="Y61" s="107">
        <v>0</v>
      </c>
      <c r="Z61" s="385">
        <v>7</v>
      </c>
      <c r="AA61" s="107">
        <v>0</v>
      </c>
      <c r="AB61" s="43">
        <v>0</v>
      </c>
    </row>
    <row r="62" spans="1:28" x14ac:dyDescent="0.25">
      <c r="A62" s="151" t="s">
        <v>113</v>
      </c>
      <c r="B62" s="278"/>
      <c r="C62" s="628" t="s">
        <v>114</v>
      </c>
      <c r="D62" s="629"/>
      <c r="E62" s="630"/>
      <c r="F62" s="441">
        <v>1</v>
      </c>
      <c r="G62" s="441">
        <v>20</v>
      </c>
      <c r="H62" s="441">
        <v>19</v>
      </c>
      <c r="I62" s="441">
        <v>1</v>
      </c>
      <c r="J62" s="441">
        <v>0</v>
      </c>
      <c r="K62" s="385">
        <v>15</v>
      </c>
      <c r="L62" s="107">
        <v>3</v>
      </c>
      <c r="M62" s="107">
        <v>9</v>
      </c>
      <c r="N62" s="107">
        <v>0</v>
      </c>
      <c r="O62" s="385">
        <v>3</v>
      </c>
      <c r="P62" s="107">
        <v>0</v>
      </c>
      <c r="Q62" s="107">
        <v>3</v>
      </c>
      <c r="R62" s="107">
        <v>0</v>
      </c>
      <c r="S62" s="107">
        <v>0</v>
      </c>
      <c r="T62" s="385">
        <v>15</v>
      </c>
      <c r="U62" s="122">
        <v>0</v>
      </c>
      <c r="V62" s="107">
        <v>14</v>
      </c>
      <c r="W62" s="107">
        <v>0</v>
      </c>
      <c r="X62" s="107">
        <v>0</v>
      </c>
      <c r="Y62" s="107">
        <v>0</v>
      </c>
      <c r="Z62" s="385">
        <v>5</v>
      </c>
      <c r="AA62" s="107">
        <v>1</v>
      </c>
      <c r="AB62" s="43">
        <v>0</v>
      </c>
    </row>
    <row r="63" spans="1:28" x14ac:dyDescent="0.25">
      <c r="A63" s="151" t="s">
        <v>115</v>
      </c>
      <c r="B63" s="278"/>
      <c r="C63" s="628" t="s">
        <v>116</v>
      </c>
      <c r="D63" s="629"/>
      <c r="E63" s="630"/>
      <c r="F63" s="441">
        <v>0</v>
      </c>
      <c r="G63" s="441">
        <v>1</v>
      </c>
      <c r="H63" s="441">
        <v>1</v>
      </c>
      <c r="I63" s="441">
        <v>0</v>
      </c>
      <c r="J63" s="441">
        <v>0</v>
      </c>
      <c r="K63" s="385">
        <v>1</v>
      </c>
      <c r="L63" s="107">
        <v>1</v>
      </c>
      <c r="M63" s="107">
        <v>0</v>
      </c>
      <c r="N63" s="107">
        <v>0</v>
      </c>
      <c r="O63" s="385">
        <v>0</v>
      </c>
      <c r="P63" s="107">
        <v>0</v>
      </c>
      <c r="Q63" s="107">
        <v>0</v>
      </c>
      <c r="R63" s="107">
        <v>0</v>
      </c>
      <c r="S63" s="107">
        <v>0</v>
      </c>
      <c r="T63" s="385">
        <v>1</v>
      </c>
      <c r="U63" s="122">
        <v>0</v>
      </c>
      <c r="V63" s="107">
        <v>1</v>
      </c>
      <c r="W63" s="107">
        <v>0</v>
      </c>
      <c r="X63" s="107">
        <v>0</v>
      </c>
      <c r="Y63" s="107">
        <v>0</v>
      </c>
      <c r="Z63" s="385">
        <v>0</v>
      </c>
      <c r="AA63" s="107">
        <v>0</v>
      </c>
      <c r="AB63" s="43">
        <v>0</v>
      </c>
    </row>
    <row r="64" spans="1:28" x14ac:dyDescent="0.25">
      <c r="A64" s="151" t="s">
        <v>117</v>
      </c>
      <c r="B64" s="278"/>
      <c r="C64" s="628" t="s">
        <v>118</v>
      </c>
      <c r="D64" s="629"/>
      <c r="E64" s="630"/>
      <c r="F64" s="441">
        <v>0</v>
      </c>
      <c r="G64" s="441">
        <v>0</v>
      </c>
      <c r="H64" s="441">
        <v>0</v>
      </c>
      <c r="I64" s="441">
        <v>0</v>
      </c>
      <c r="J64" s="441">
        <v>0</v>
      </c>
      <c r="K64" s="385">
        <v>0</v>
      </c>
      <c r="L64" s="107">
        <v>0</v>
      </c>
      <c r="M64" s="107">
        <v>0</v>
      </c>
      <c r="N64" s="107">
        <v>0</v>
      </c>
      <c r="O64" s="385">
        <v>0</v>
      </c>
      <c r="P64" s="107">
        <v>0</v>
      </c>
      <c r="Q64" s="107">
        <v>0</v>
      </c>
      <c r="R64" s="107">
        <v>0</v>
      </c>
      <c r="S64" s="107">
        <v>0</v>
      </c>
      <c r="T64" s="385">
        <v>0</v>
      </c>
      <c r="U64" s="122">
        <v>0</v>
      </c>
      <c r="V64" s="107">
        <v>0</v>
      </c>
      <c r="W64" s="107">
        <v>0</v>
      </c>
      <c r="X64" s="107">
        <v>0</v>
      </c>
      <c r="Y64" s="107">
        <v>0</v>
      </c>
      <c r="Z64" s="385">
        <v>0</v>
      </c>
      <c r="AA64" s="107">
        <v>0</v>
      </c>
      <c r="AB64" s="43">
        <v>0</v>
      </c>
    </row>
    <row r="65" spans="1:28" x14ac:dyDescent="0.25">
      <c r="A65" s="151" t="s">
        <v>119</v>
      </c>
      <c r="B65" s="278"/>
      <c r="C65" s="628" t="s">
        <v>120</v>
      </c>
      <c r="D65" s="629"/>
      <c r="E65" s="630"/>
      <c r="F65" s="441">
        <v>0</v>
      </c>
      <c r="G65" s="441">
        <v>0</v>
      </c>
      <c r="H65" s="441">
        <v>0</v>
      </c>
      <c r="I65" s="441">
        <v>0</v>
      </c>
      <c r="J65" s="441">
        <v>0</v>
      </c>
      <c r="K65" s="385">
        <v>0</v>
      </c>
      <c r="L65" s="107">
        <v>0</v>
      </c>
      <c r="M65" s="107">
        <v>0</v>
      </c>
      <c r="N65" s="107">
        <v>0</v>
      </c>
      <c r="O65" s="385">
        <v>0</v>
      </c>
      <c r="P65" s="107">
        <v>0</v>
      </c>
      <c r="Q65" s="107">
        <v>0</v>
      </c>
      <c r="R65" s="107">
        <v>0</v>
      </c>
      <c r="S65" s="107">
        <v>0</v>
      </c>
      <c r="T65" s="385">
        <v>0</v>
      </c>
      <c r="U65" s="122">
        <v>0</v>
      </c>
      <c r="V65" s="107">
        <v>0</v>
      </c>
      <c r="W65" s="107">
        <v>0</v>
      </c>
      <c r="X65" s="107">
        <v>0</v>
      </c>
      <c r="Y65" s="107">
        <v>0</v>
      </c>
      <c r="Z65" s="385">
        <v>0</v>
      </c>
      <c r="AA65" s="107">
        <v>0</v>
      </c>
      <c r="AB65" s="43">
        <v>0</v>
      </c>
    </row>
    <row r="66" spans="1:28" x14ac:dyDescent="0.25">
      <c r="A66" s="151" t="s">
        <v>121</v>
      </c>
      <c r="B66" s="278"/>
      <c r="C66" s="628" t="s">
        <v>122</v>
      </c>
      <c r="D66" s="629"/>
      <c r="E66" s="630"/>
      <c r="F66" s="441">
        <v>0</v>
      </c>
      <c r="G66" s="441">
        <v>3</v>
      </c>
      <c r="H66" s="441">
        <v>3</v>
      </c>
      <c r="I66" s="441">
        <v>0</v>
      </c>
      <c r="J66" s="441">
        <v>0</v>
      </c>
      <c r="K66" s="385">
        <v>2</v>
      </c>
      <c r="L66" s="107">
        <v>2</v>
      </c>
      <c r="M66" s="107">
        <v>0</v>
      </c>
      <c r="N66" s="107">
        <v>0</v>
      </c>
      <c r="O66" s="385">
        <v>0</v>
      </c>
      <c r="P66" s="107">
        <v>0</v>
      </c>
      <c r="Q66" s="107">
        <v>0</v>
      </c>
      <c r="R66" s="107">
        <v>0</v>
      </c>
      <c r="S66" s="107">
        <v>0</v>
      </c>
      <c r="T66" s="385">
        <v>2</v>
      </c>
      <c r="U66" s="122">
        <v>0</v>
      </c>
      <c r="V66" s="107">
        <v>1</v>
      </c>
      <c r="W66" s="107">
        <v>0</v>
      </c>
      <c r="X66" s="107">
        <v>0</v>
      </c>
      <c r="Y66" s="107">
        <v>0</v>
      </c>
      <c r="Z66" s="385">
        <v>1</v>
      </c>
      <c r="AA66" s="107">
        <v>0</v>
      </c>
      <c r="AB66" s="43">
        <v>0</v>
      </c>
    </row>
    <row r="67" spans="1:28" x14ac:dyDescent="0.25">
      <c r="A67" s="151" t="s">
        <v>123</v>
      </c>
      <c r="B67" s="278"/>
      <c r="C67" s="628" t="s">
        <v>124</v>
      </c>
      <c r="D67" s="629"/>
      <c r="E67" s="630"/>
      <c r="F67" s="441">
        <v>0</v>
      </c>
      <c r="G67" s="441">
        <v>0</v>
      </c>
      <c r="H67" s="441">
        <v>0</v>
      </c>
      <c r="I67" s="441">
        <v>0</v>
      </c>
      <c r="J67" s="441">
        <v>0</v>
      </c>
      <c r="K67" s="385">
        <v>0</v>
      </c>
      <c r="L67" s="107">
        <v>0</v>
      </c>
      <c r="M67" s="107">
        <v>0</v>
      </c>
      <c r="N67" s="107">
        <v>0</v>
      </c>
      <c r="O67" s="385">
        <v>0</v>
      </c>
      <c r="P67" s="107">
        <v>0</v>
      </c>
      <c r="Q67" s="107">
        <v>0</v>
      </c>
      <c r="R67" s="107">
        <v>0</v>
      </c>
      <c r="S67" s="107">
        <v>0</v>
      </c>
      <c r="T67" s="385">
        <v>0</v>
      </c>
      <c r="U67" s="122">
        <v>0</v>
      </c>
      <c r="V67" s="107">
        <v>0</v>
      </c>
      <c r="W67" s="107">
        <v>0</v>
      </c>
      <c r="X67" s="107">
        <v>0</v>
      </c>
      <c r="Y67" s="107">
        <v>0</v>
      </c>
      <c r="Z67" s="385">
        <v>0</v>
      </c>
      <c r="AA67" s="107">
        <v>0</v>
      </c>
      <c r="AB67" s="43">
        <v>0</v>
      </c>
    </row>
    <row r="68" spans="1:28" ht="36" customHeight="1" x14ac:dyDescent="0.25">
      <c r="A68" s="151" t="s">
        <v>125</v>
      </c>
      <c r="B68" s="278"/>
      <c r="C68" s="628" t="s">
        <v>126</v>
      </c>
      <c r="D68" s="629"/>
      <c r="E68" s="630"/>
      <c r="F68" s="441">
        <v>2</v>
      </c>
      <c r="G68" s="441">
        <v>9</v>
      </c>
      <c r="H68" s="441">
        <v>8</v>
      </c>
      <c r="I68" s="441">
        <v>1</v>
      </c>
      <c r="J68" s="441">
        <v>0</v>
      </c>
      <c r="K68" s="385">
        <v>8</v>
      </c>
      <c r="L68" s="107">
        <v>8</v>
      </c>
      <c r="M68" s="107">
        <v>0</v>
      </c>
      <c r="N68" s="107">
        <v>0</v>
      </c>
      <c r="O68" s="385">
        <v>0</v>
      </c>
      <c r="P68" s="107">
        <v>0</v>
      </c>
      <c r="Q68" s="107">
        <v>0</v>
      </c>
      <c r="R68" s="107">
        <v>0</v>
      </c>
      <c r="S68" s="107">
        <v>0</v>
      </c>
      <c r="T68" s="385">
        <v>8</v>
      </c>
      <c r="U68" s="122">
        <v>0</v>
      </c>
      <c r="V68" s="107">
        <v>6</v>
      </c>
      <c r="W68" s="107">
        <v>0</v>
      </c>
      <c r="X68" s="107">
        <v>0</v>
      </c>
      <c r="Y68" s="107">
        <v>0</v>
      </c>
      <c r="Z68" s="385">
        <v>2</v>
      </c>
      <c r="AA68" s="107">
        <v>1</v>
      </c>
      <c r="AB68" s="43">
        <v>0</v>
      </c>
    </row>
    <row r="69" spans="1:28" x14ac:dyDescent="0.25">
      <c r="A69" s="151" t="s">
        <v>127</v>
      </c>
      <c r="B69" s="278"/>
      <c r="C69" s="628" t="s">
        <v>128</v>
      </c>
      <c r="D69" s="629"/>
      <c r="E69" s="630"/>
      <c r="F69" s="441">
        <v>0</v>
      </c>
      <c r="G69" s="441">
        <v>1</v>
      </c>
      <c r="H69" s="441">
        <v>1</v>
      </c>
      <c r="I69" s="441">
        <v>0</v>
      </c>
      <c r="J69" s="441">
        <v>0</v>
      </c>
      <c r="K69" s="385">
        <v>0</v>
      </c>
      <c r="L69" s="107">
        <v>0</v>
      </c>
      <c r="M69" s="107">
        <v>0</v>
      </c>
      <c r="N69" s="107">
        <v>0</v>
      </c>
      <c r="O69" s="385">
        <v>0</v>
      </c>
      <c r="P69" s="107">
        <v>0</v>
      </c>
      <c r="Q69" s="107">
        <v>0</v>
      </c>
      <c r="R69" s="107">
        <v>0</v>
      </c>
      <c r="S69" s="107">
        <v>0</v>
      </c>
      <c r="T69" s="385">
        <v>0</v>
      </c>
      <c r="U69" s="122">
        <v>0</v>
      </c>
      <c r="V69" s="107">
        <v>0</v>
      </c>
      <c r="W69" s="107">
        <v>0</v>
      </c>
      <c r="X69" s="107">
        <v>0</v>
      </c>
      <c r="Y69" s="107">
        <v>0</v>
      </c>
      <c r="Z69" s="385">
        <v>1</v>
      </c>
      <c r="AA69" s="107">
        <v>0</v>
      </c>
      <c r="AB69" s="43">
        <v>0</v>
      </c>
    </row>
    <row r="70" spans="1:28" x14ac:dyDescent="0.25">
      <c r="A70" s="151" t="s">
        <v>129</v>
      </c>
      <c r="B70" s="278"/>
      <c r="C70" s="628" t="s">
        <v>130</v>
      </c>
      <c r="D70" s="629"/>
      <c r="E70" s="630"/>
      <c r="F70" s="441">
        <v>0</v>
      </c>
      <c r="G70" s="441">
        <v>4</v>
      </c>
      <c r="H70" s="441">
        <v>3</v>
      </c>
      <c r="I70" s="441">
        <v>1</v>
      </c>
      <c r="J70" s="441">
        <v>0</v>
      </c>
      <c r="K70" s="385">
        <v>3</v>
      </c>
      <c r="L70" s="107">
        <v>0</v>
      </c>
      <c r="M70" s="107">
        <v>3</v>
      </c>
      <c r="N70" s="107">
        <v>0</v>
      </c>
      <c r="O70" s="385">
        <v>0</v>
      </c>
      <c r="P70" s="107">
        <v>0</v>
      </c>
      <c r="Q70" s="107">
        <v>0</v>
      </c>
      <c r="R70" s="107">
        <v>0</v>
      </c>
      <c r="S70" s="107">
        <v>0</v>
      </c>
      <c r="T70" s="385">
        <v>3</v>
      </c>
      <c r="U70" s="122">
        <v>0</v>
      </c>
      <c r="V70" s="107">
        <v>3</v>
      </c>
      <c r="W70" s="107">
        <v>0</v>
      </c>
      <c r="X70" s="107">
        <v>0</v>
      </c>
      <c r="Y70" s="107">
        <v>0</v>
      </c>
      <c r="Z70" s="385">
        <v>0</v>
      </c>
      <c r="AA70" s="107">
        <v>0</v>
      </c>
      <c r="AB70" s="43">
        <v>0</v>
      </c>
    </row>
    <row r="71" spans="1:28" x14ac:dyDescent="0.25">
      <c r="A71" s="151" t="s">
        <v>131</v>
      </c>
      <c r="B71" s="278"/>
      <c r="C71" s="628" t="s">
        <v>132</v>
      </c>
      <c r="D71" s="629"/>
      <c r="E71" s="630"/>
      <c r="F71" s="441">
        <v>0</v>
      </c>
      <c r="G71" s="441">
        <v>0</v>
      </c>
      <c r="H71" s="441">
        <v>0</v>
      </c>
      <c r="I71" s="441">
        <v>0</v>
      </c>
      <c r="J71" s="441">
        <v>0</v>
      </c>
      <c r="K71" s="385">
        <v>0</v>
      </c>
      <c r="L71" s="107">
        <v>0</v>
      </c>
      <c r="M71" s="107">
        <v>0</v>
      </c>
      <c r="N71" s="107">
        <v>0</v>
      </c>
      <c r="O71" s="385">
        <v>0</v>
      </c>
      <c r="P71" s="107">
        <v>0</v>
      </c>
      <c r="Q71" s="107">
        <v>0</v>
      </c>
      <c r="R71" s="107">
        <v>0</v>
      </c>
      <c r="S71" s="107">
        <v>0</v>
      </c>
      <c r="T71" s="385">
        <v>0</v>
      </c>
      <c r="U71" s="122">
        <v>0</v>
      </c>
      <c r="V71" s="107">
        <v>0</v>
      </c>
      <c r="W71" s="107">
        <v>0</v>
      </c>
      <c r="X71" s="107">
        <v>0</v>
      </c>
      <c r="Y71" s="107">
        <v>0</v>
      </c>
      <c r="Z71" s="385">
        <v>0</v>
      </c>
      <c r="AA71" s="107">
        <v>0</v>
      </c>
      <c r="AB71" s="43">
        <v>0</v>
      </c>
    </row>
    <row r="72" spans="1:28" x14ac:dyDescent="0.25">
      <c r="A72" s="151" t="s">
        <v>133</v>
      </c>
      <c r="B72" s="278"/>
      <c r="C72" s="628" t="s">
        <v>134</v>
      </c>
      <c r="D72" s="629"/>
      <c r="E72" s="630"/>
      <c r="F72" s="441">
        <v>0</v>
      </c>
      <c r="G72" s="441">
        <v>0</v>
      </c>
      <c r="H72" s="441">
        <v>0</v>
      </c>
      <c r="I72" s="441">
        <v>0</v>
      </c>
      <c r="J72" s="441">
        <v>0</v>
      </c>
      <c r="K72" s="385">
        <v>0</v>
      </c>
      <c r="L72" s="107">
        <v>0</v>
      </c>
      <c r="M72" s="107">
        <v>0</v>
      </c>
      <c r="N72" s="107">
        <v>0</v>
      </c>
      <c r="O72" s="385">
        <v>0</v>
      </c>
      <c r="P72" s="107">
        <v>0</v>
      </c>
      <c r="Q72" s="107">
        <v>0</v>
      </c>
      <c r="R72" s="107">
        <v>0</v>
      </c>
      <c r="S72" s="107">
        <v>0</v>
      </c>
      <c r="T72" s="385">
        <v>0</v>
      </c>
      <c r="U72" s="122">
        <v>0</v>
      </c>
      <c r="V72" s="107">
        <v>0</v>
      </c>
      <c r="W72" s="107">
        <v>0</v>
      </c>
      <c r="X72" s="107">
        <v>0</v>
      </c>
      <c r="Y72" s="107">
        <v>0</v>
      </c>
      <c r="Z72" s="385">
        <v>0</v>
      </c>
      <c r="AA72" s="107">
        <v>0</v>
      </c>
      <c r="AB72" s="43">
        <v>0</v>
      </c>
    </row>
    <row r="73" spans="1:28" x14ac:dyDescent="0.25">
      <c r="A73" s="151" t="s">
        <v>135</v>
      </c>
      <c r="B73" s="278"/>
      <c r="C73" s="628" t="s">
        <v>70</v>
      </c>
      <c r="D73" s="629"/>
      <c r="E73" s="630"/>
      <c r="F73" s="441">
        <v>1</v>
      </c>
      <c r="G73" s="441">
        <v>4</v>
      </c>
      <c r="H73" s="441">
        <v>2</v>
      </c>
      <c r="I73" s="441">
        <v>1</v>
      </c>
      <c r="J73" s="441">
        <v>1</v>
      </c>
      <c r="K73" s="385">
        <v>3</v>
      </c>
      <c r="L73" s="107">
        <v>3</v>
      </c>
      <c r="M73" s="107">
        <v>0</v>
      </c>
      <c r="N73" s="107">
        <v>0</v>
      </c>
      <c r="O73" s="385">
        <v>0</v>
      </c>
      <c r="P73" s="107">
        <v>0</v>
      </c>
      <c r="Q73" s="107">
        <v>0</v>
      </c>
      <c r="R73" s="107">
        <v>0</v>
      </c>
      <c r="S73" s="107">
        <v>0</v>
      </c>
      <c r="T73" s="385">
        <v>3</v>
      </c>
      <c r="U73" s="122">
        <v>0</v>
      </c>
      <c r="V73" s="107">
        <v>3</v>
      </c>
      <c r="W73" s="107">
        <v>0</v>
      </c>
      <c r="X73" s="107">
        <v>0</v>
      </c>
      <c r="Y73" s="107">
        <v>1</v>
      </c>
      <c r="Z73" s="385">
        <v>0</v>
      </c>
      <c r="AA73" s="107">
        <v>0</v>
      </c>
      <c r="AB73" s="43">
        <v>0</v>
      </c>
    </row>
    <row r="74" spans="1:28" s="238" customFormat="1" ht="40.5" customHeight="1" x14ac:dyDescent="0.25">
      <c r="A74" s="270" t="s">
        <v>136</v>
      </c>
      <c r="B74" s="274"/>
      <c r="C74" s="928" t="s">
        <v>137</v>
      </c>
      <c r="D74" s="929"/>
      <c r="E74" s="930"/>
      <c r="F74" s="277">
        <v>0</v>
      </c>
      <c r="G74" s="277">
        <v>0</v>
      </c>
      <c r="H74" s="277">
        <v>0</v>
      </c>
      <c r="I74" s="277">
        <v>0</v>
      </c>
      <c r="J74" s="277">
        <v>0</v>
      </c>
      <c r="K74" s="283">
        <v>0</v>
      </c>
      <c r="L74" s="283">
        <v>0</v>
      </c>
      <c r="M74" s="283">
        <v>0</v>
      </c>
      <c r="N74" s="283">
        <v>0</v>
      </c>
      <c r="O74" s="283">
        <v>0</v>
      </c>
      <c r="P74" s="283">
        <v>0</v>
      </c>
      <c r="Q74" s="283">
        <v>0</v>
      </c>
      <c r="R74" s="283">
        <v>0</v>
      </c>
      <c r="S74" s="283">
        <v>0</v>
      </c>
      <c r="T74" s="283">
        <v>0</v>
      </c>
      <c r="U74" s="283">
        <v>0</v>
      </c>
      <c r="V74" s="283">
        <v>0</v>
      </c>
      <c r="W74" s="283">
        <v>0</v>
      </c>
      <c r="X74" s="283">
        <v>0</v>
      </c>
      <c r="Y74" s="283">
        <v>0</v>
      </c>
      <c r="Z74" s="283">
        <v>0</v>
      </c>
      <c r="AA74" s="283">
        <v>0</v>
      </c>
      <c r="AB74" s="258">
        <v>0</v>
      </c>
    </row>
    <row r="75" spans="1:28" x14ac:dyDescent="0.25">
      <c r="A75" s="151" t="s">
        <v>138</v>
      </c>
      <c r="B75" s="278"/>
      <c r="C75" s="628" t="s">
        <v>139</v>
      </c>
      <c r="D75" s="629"/>
      <c r="E75" s="630"/>
      <c r="F75" s="441">
        <v>0</v>
      </c>
      <c r="G75" s="441">
        <v>0</v>
      </c>
      <c r="H75" s="441">
        <v>0</v>
      </c>
      <c r="I75" s="441">
        <v>0</v>
      </c>
      <c r="J75" s="441">
        <v>0</v>
      </c>
      <c r="K75" s="385">
        <v>0</v>
      </c>
      <c r="L75" s="107">
        <v>0</v>
      </c>
      <c r="M75" s="107">
        <v>0</v>
      </c>
      <c r="N75" s="107">
        <v>0</v>
      </c>
      <c r="O75" s="385">
        <v>0</v>
      </c>
      <c r="P75" s="107">
        <v>0</v>
      </c>
      <c r="Q75" s="107">
        <v>0</v>
      </c>
      <c r="R75" s="107">
        <v>0</v>
      </c>
      <c r="S75" s="107">
        <v>0</v>
      </c>
      <c r="T75" s="385">
        <v>0</v>
      </c>
      <c r="U75" s="122">
        <v>0</v>
      </c>
      <c r="V75" s="107">
        <v>0</v>
      </c>
      <c r="W75" s="107">
        <v>0</v>
      </c>
      <c r="X75" s="107">
        <v>0</v>
      </c>
      <c r="Y75" s="107">
        <v>0</v>
      </c>
      <c r="Z75" s="385">
        <v>0</v>
      </c>
      <c r="AA75" s="107">
        <v>0</v>
      </c>
      <c r="AB75" s="43">
        <v>0</v>
      </c>
    </row>
    <row r="76" spans="1:28" x14ac:dyDescent="0.25">
      <c r="A76" s="151" t="s">
        <v>140</v>
      </c>
      <c r="B76" s="278"/>
      <c r="C76" s="628" t="s">
        <v>141</v>
      </c>
      <c r="D76" s="629"/>
      <c r="E76" s="630"/>
      <c r="F76" s="441">
        <v>0</v>
      </c>
      <c r="G76" s="441">
        <v>0</v>
      </c>
      <c r="H76" s="441">
        <v>0</v>
      </c>
      <c r="I76" s="441">
        <v>0</v>
      </c>
      <c r="J76" s="441">
        <v>0</v>
      </c>
      <c r="K76" s="385">
        <v>0</v>
      </c>
      <c r="L76" s="107">
        <v>0</v>
      </c>
      <c r="M76" s="107">
        <v>0</v>
      </c>
      <c r="N76" s="107">
        <v>0</v>
      </c>
      <c r="O76" s="385">
        <v>0</v>
      </c>
      <c r="P76" s="107">
        <v>0</v>
      </c>
      <c r="Q76" s="107">
        <v>0</v>
      </c>
      <c r="R76" s="107">
        <v>0</v>
      </c>
      <c r="S76" s="107">
        <v>0</v>
      </c>
      <c r="T76" s="385">
        <v>0</v>
      </c>
      <c r="U76" s="122">
        <v>0</v>
      </c>
      <c r="V76" s="107">
        <v>0</v>
      </c>
      <c r="W76" s="107">
        <v>0</v>
      </c>
      <c r="X76" s="107">
        <v>0</v>
      </c>
      <c r="Y76" s="107">
        <v>0</v>
      </c>
      <c r="Z76" s="385">
        <v>0</v>
      </c>
      <c r="AA76" s="107">
        <v>0</v>
      </c>
      <c r="AB76" s="43">
        <v>0</v>
      </c>
    </row>
    <row r="77" spans="1:28" x14ac:dyDescent="0.25">
      <c r="A77" s="151" t="s">
        <v>142</v>
      </c>
      <c r="B77" s="278"/>
      <c r="C77" s="628" t="s">
        <v>143</v>
      </c>
      <c r="D77" s="629"/>
      <c r="E77" s="630"/>
      <c r="F77" s="441">
        <v>0</v>
      </c>
      <c r="G77" s="441">
        <v>0</v>
      </c>
      <c r="H77" s="441">
        <v>0</v>
      </c>
      <c r="I77" s="441">
        <v>0</v>
      </c>
      <c r="J77" s="441">
        <v>0</v>
      </c>
      <c r="K77" s="385">
        <v>0</v>
      </c>
      <c r="L77" s="107">
        <v>0</v>
      </c>
      <c r="M77" s="107">
        <v>0</v>
      </c>
      <c r="N77" s="107">
        <v>0</v>
      </c>
      <c r="O77" s="385">
        <v>0</v>
      </c>
      <c r="P77" s="107">
        <v>0</v>
      </c>
      <c r="Q77" s="107">
        <v>0</v>
      </c>
      <c r="R77" s="107">
        <v>0</v>
      </c>
      <c r="S77" s="107">
        <v>0</v>
      </c>
      <c r="T77" s="385">
        <v>0</v>
      </c>
      <c r="U77" s="122">
        <v>0</v>
      </c>
      <c r="V77" s="107">
        <v>0</v>
      </c>
      <c r="W77" s="107">
        <v>0</v>
      </c>
      <c r="X77" s="107">
        <v>0</v>
      </c>
      <c r="Y77" s="107">
        <v>0</v>
      </c>
      <c r="Z77" s="385">
        <v>0</v>
      </c>
      <c r="AA77" s="107">
        <v>0</v>
      </c>
      <c r="AB77" s="43">
        <v>0</v>
      </c>
    </row>
    <row r="78" spans="1:28" x14ac:dyDescent="0.25">
      <c r="A78" s="151" t="s">
        <v>144</v>
      </c>
      <c r="B78" s="278"/>
      <c r="C78" s="628" t="s">
        <v>145</v>
      </c>
      <c r="D78" s="629"/>
      <c r="E78" s="630"/>
      <c r="F78" s="441">
        <v>0</v>
      </c>
      <c r="G78" s="441">
        <v>0</v>
      </c>
      <c r="H78" s="441">
        <v>0</v>
      </c>
      <c r="I78" s="441">
        <v>0</v>
      </c>
      <c r="J78" s="441">
        <v>0</v>
      </c>
      <c r="K78" s="385">
        <v>0</v>
      </c>
      <c r="L78" s="107">
        <v>0</v>
      </c>
      <c r="M78" s="107">
        <v>0</v>
      </c>
      <c r="N78" s="107">
        <v>0</v>
      </c>
      <c r="O78" s="385">
        <v>0</v>
      </c>
      <c r="P78" s="107">
        <v>0</v>
      </c>
      <c r="Q78" s="107">
        <v>0</v>
      </c>
      <c r="R78" s="107">
        <v>0</v>
      </c>
      <c r="S78" s="107">
        <v>0</v>
      </c>
      <c r="T78" s="385">
        <v>0</v>
      </c>
      <c r="U78" s="122">
        <v>0</v>
      </c>
      <c r="V78" s="107">
        <v>0</v>
      </c>
      <c r="W78" s="107">
        <v>0</v>
      </c>
      <c r="X78" s="107">
        <v>0</v>
      </c>
      <c r="Y78" s="107">
        <v>0</v>
      </c>
      <c r="Z78" s="385">
        <v>0</v>
      </c>
      <c r="AA78" s="107">
        <v>0</v>
      </c>
      <c r="AB78" s="43">
        <v>0</v>
      </c>
    </row>
    <row r="79" spans="1:28" x14ac:dyDescent="0.25">
      <c r="A79" s="151" t="s">
        <v>146</v>
      </c>
      <c r="B79" s="278"/>
      <c r="C79" s="628" t="s">
        <v>147</v>
      </c>
      <c r="D79" s="629"/>
      <c r="E79" s="630"/>
      <c r="F79" s="441">
        <v>0</v>
      </c>
      <c r="G79" s="441">
        <v>0</v>
      </c>
      <c r="H79" s="441">
        <v>0</v>
      </c>
      <c r="I79" s="441">
        <v>0</v>
      </c>
      <c r="J79" s="441">
        <v>0</v>
      </c>
      <c r="K79" s="385">
        <v>0</v>
      </c>
      <c r="L79" s="107">
        <v>0</v>
      </c>
      <c r="M79" s="107">
        <v>0</v>
      </c>
      <c r="N79" s="107">
        <v>0</v>
      </c>
      <c r="O79" s="385">
        <v>0</v>
      </c>
      <c r="P79" s="107">
        <v>0</v>
      </c>
      <c r="Q79" s="107">
        <v>0</v>
      </c>
      <c r="R79" s="107">
        <v>0</v>
      </c>
      <c r="S79" s="107">
        <v>0</v>
      </c>
      <c r="T79" s="385">
        <v>0</v>
      </c>
      <c r="U79" s="122">
        <v>0</v>
      </c>
      <c r="V79" s="107">
        <v>0</v>
      </c>
      <c r="W79" s="107">
        <v>0</v>
      </c>
      <c r="X79" s="107">
        <v>0</v>
      </c>
      <c r="Y79" s="107">
        <v>0</v>
      </c>
      <c r="Z79" s="385">
        <v>0</v>
      </c>
      <c r="AA79" s="107">
        <v>0</v>
      </c>
      <c r="AB79" s="43">
        <v>0</v>
      </c>
    </row>
    <row r="80" spans="1:28" x14ac:dyDescent="0.25">
      <c r="A80" s="151" t="s">
        <v>148</v>
      </c>
      <c r="B80" s="278"/>
      <c r="C80" s="628" t="s">
        <v>70</v>
      </c>
      <c r="D80" s="629"/>
      <c r="E80" s="630"/>
      <c r="F80" s="441">
        <v>0</v>
      </c>
      <c r="G80" s="441">
        <v>0</v>
      </c>
      <c r="H80" s="441">
        <v>0</v>
      </c>
      <c r="I80" s="441">
        <v>0</v>
      </c>
      <c r="J80" s="441">
        <v>0</v>
      </c>
      <c r="K80" s="385">
        <v>0</v>
      </c>
      <c r="L80" s="107">
        <v>0</v>
      </c>
      <c r="M80" s="107">
        <v>0</v>
      </c>
      <c r="N80" s="107">
        <v>0</v>
      </c>
      <c r="O80" s="385">
        <v>0</v>
      </c>
      <c r="P80" s="107">
        <v>0</v>
      </c>
      <c r="Q80" s="107">
        <v>0</v>
      </c>
      <c r="R80" s="107">
        <v>0</v>
      </c>
      <c r="S80" s="107">
        <v>0</v>
      </c>
      <c r="T80" s="385">
        <v>0</v>
      </c>
      <c r="U80" s="122">
        <v>0</v>
      </c>
      <c r="V80" s="107">
        <v>0</v>
      </c>
      <c r="W80" s="107">
        <v>0</v>
      </c>
      <c r="X80" s="107">
        <v>0</v>
      </c>
      <c r="Y80" s="107">
        <v>0</v>
      </c>
      <c r="Z80" s="385">
        <v>0</v>
      </c>
      <c r="AA80" s="107">
        <v>0</v>
      </c>
      <c r="AB80" s="43">
        <v>0</v>
      </c>
    </row>
    <row r="81" spans="1:28" s="238" customFormat="1" ht="37.5" customHeight="1" x14ac:dyDescent="0.25">
      <c r="A81" s="275" t="s">
        <v>149</v>
      </c>
      <c r="B81" s="276"/>
      <c r="C81" s="928" t="s">
        <v>150</v>
      </c>
      <c r="D81" s="929"/>
      <c r="E81" s="930"/>
      <c r="F81" s="272">
        <v>2</v>
      </c>
      <c r="G81" s="272">
        <v>7</v>
      </c>
      <c r="H81" s="277">
        <v>6</v>
      </c>
      <c r="I81" s="277">
        <v>1</v>
      </c>
      <c r="J81" s="272">
        <v>0</v>
      </c>
      <c r="K81" s="273">
        <v>7</v>
      </c>
      <c r="L81" s="273">
        <v>2</v>
      </c>
      <c r="M81" s="273">
        <v>1</v>
      </c>
      <c r="N81" s="273">
        <v>2</v>
      </c>
      <c r="O81" s="273">
        <v>2</v>
      </c>
      <c r="P81" s="273">
        <v>0</v>
      </c>
      <c r="Q81" s="273">
        <v>1</v>
      </c>
      <c r="R81" s="273">
        <v>1</v>
      </c>
      <c r="S81" s="273">
        <v>0</v>
      </c>
      <c r="T81" s="273">
        <v>7</v>
      </c>
      <c r="U81" s="273">
        <v>0</v>
      </c>
      <c r="V81" s="273">
        <v>4</v>
      </c>
      <c r="W81" s="273">
        <v>3</v>
      </c>
      <c r="X81" s="273">
        <v>0</v>
      </c>
      <c r="Y81" s="273">
        <v>0</v>
      </c>
      <c r="Z81" s="273">
        <v>1</v>
      </c>
      <c r="AA81" s="273">
        <v>0</v>
      </c>
      <c r="AB81" s="258">
        <v>0</v>
      </c>
    </row>
    <row r="82" spans="1:28" x14ac:dyDescent="0.25">
      <c r="A82" s="151" t="s">
        <v>151</v>
      </c>
      <c r="B82" s="278"/>
      <c r="C82" s="628" t="s">
        <v>152</v>
      </c>
      <c r="D82" s="629"/>
      <c r="E82" s="630"/>
      <c r="F82" s="441">
        <v>0</v>
      </c>
      <c r="G82" s="441">
        <v>0</v>
      </c>
      <c r="H82" s="285">
        <v>0</v>
      </c>
      <c r="I82" s="285">
        <v>0</v>
      </c>
      <c r="J82" s="441">
        <v>0</v>
      </c>
      <c r="K82" s="385">
        <v>0</v>
      </c>
      <c r="L82" s="107">
        <v>0</v>
      </c>
      <c r="M82" s="107">
        <v>0</v>
      </c>
      <c r="N82" s="107">
        <v>0</v>
      </c>
      <c r="O82" s="385">
        <v>0</v>
      </c>
      <c r="P82" s="107">
        <v>0</v>
      </c>
      <c r="Q82" s="107">
        <v>0</v>
      </c>
      <c r="R82" s="107">
        <v>0</v>
      </c>
      <c r="S82" s="107">
        <v>0</v>
      </c>
      <c r="T82" s="385">
        <v>0</v>
      </c>
      <c r="U82" s="122">
        <v>0</v>
      </c>
      <c r="V82" s="107">
        <v>0</v>
      </c>
      <c r="W82" s="107">
        <v>0</v>
      </c>
      <c r="X82" s="107">
        <v>0</v>
      </c>
      <c r="Y82" s="107">
        <v>0</v>
      </c>
      <c r="Z82" s="385">
        <v>0</v>
      </c>
      <c r="AA82" s="107">
        <v>0</v>
      </c>
      <c r="AB82" s="43">
        <v>0</v>
      </c>
    </row>
    <row r="83" spans="1:28" x14ac:dyDescent="0.25">
      <c r="A83" s="151" t="s">
        <v>153</v>
      </c>
      <c r="B83" s="278"/>
      <c r="C83" s="628" t="s">
        <v>154</v>
      </c>
      <c r="D83" s="629"/>
      <c r="E83" s="630"/>
      <c r="F83" s="441">
        <v>0</v>
      </c>
      <c r="G83" s="441">
        <v>4</v>
      </c>
      <c r="H83" s="441">
        <v>4</v>
      </c>
      <c r="I83" s="441">
        <v>0</v>
      </c>
      <c r="J83" s="441">
        <v>0</v>
      </c>
      <c r="K83" s="385">
        <v>3</v>
      </c>
      <c r="L83" s="107">
        <v>1</v>
      </c>
      <c r="M83" s="107">
        <v>0</v>
      </c>
      <c r="N83" s="107">
        <v>2</v>
      </c>
      <c r="O83" s="385">
        <v>0</v>
      </c>
      <c r="P83" s="107">
        <v>0</v>
      </c>
      <c r="Q83" s="107">
        <v>0</v>
      </c>
      <c r="R83" s="107">
        <v>0</v>
      </c>
      <c r="S83" s="107">
        <v>0</v>
      </c>
      <c r="T83" s="385">
        <v>3</v>
      </c>
      <c r="U83" s="122">
        <v>0</v>
      </c>
      <c r="V83" s="107">
        <v>0</v>
      </c>
      <c r="W83" s="107">
        <v>3</v>
      </c>
      <c r="X83" s="107">
        <v>0</v>
      </c>
      <c r="Y83" s="107">
        <v>0</v>
      </c>
      <c r="Z83" s="385">
        <v>1</v>
      </c>
      <c r="AA83" s="107">
        <v>0</v>
      </c>
      <c r="AB83" s="43">
        <v>0</v>
      </c>
    </row>
    <row r="84" spans="1:28" x14ac:dyDescent="0.25">
      <c r="A84" s="151" t="s">
        <v>155</v>
      </c>
      <c r="B84" s="278"/>
      <c r="C84" s="628" t="s">
        <v>156</v>
      </c>
      <c r="D84" s="629"/>
      <c r="E84" s="630"/>
      <c r="F84" s="441">
        <v>0</v>
      </c>
      <c r="G84" s="441">
        <v>0</v>
      </c>
      <c r="H84" s="441">
        <v>0</v>
      </c>
      <c r="I84" s="441">
        <v>0</v>
      </c>
      <c r="J84" s="441">
        <v>0</v>
      </c>
      <c r="K84" s="385">
        <v>0</v>
      </c>
      <c r="L84" s="107">
        <v>0</v>
      </c>
      <c r="M84" s="107">
        <v>0</v>
      </c>
      <c r="N84" s="107">
        <v>0</v>
      </c>
      <c r="O84" s="385">
        <v>0</v>
      </c>
      <c r="P84" s="107">
        <v>0</v>
      </c>
      <c r="Q84" s="107">
        <v>0</v>
      </c>
      <c r="R84" s="107">
        <v>0</v>
      </c>
      <c r="S84" s="107">
        <v>0</v>
      </c>
      <c r="T84" s="385">
        <v>0</v>
      </c>
      <c r="U84" s="122">
        <v>0</v>
      </c>
      <c r="V84" s="107">
        <v>0</v>
      </c>
      <c r="W84" s="107">
        <v>0</v>
      </c>
      <c r="X84" s="107">
        <v>0</v>
      </c>
      <c r="Y84" s="107">
        <v>0</v>
      </c>
      <c r="Z84" s="385">
        <v>0</v>
      </c>
      <c r="AA84" s="107">
        <v>0</v>
      </c>
      <c r="AB84" s="43">
        <v>0</v>
      </c>
    </row>
    <row r="85" spans="1:28" x14ac:dyDescent="0.25">
      <c r="A85" s="156" t="s">
        <v>157</v>
      </c>
      <c r="B85" s="279"/>
      <c r="C85" s="647" t="s">
        <v>158</v>
      </c>
      <c r="D85" s="648"/>
      <c r="E85" s="649"/>
      <c r="F85" s="443">
        <v>0</v>
      </c>
      <c r="G85" s="443">
        <v>1</v>
      </c>
      <c r="H85" s="443">
        <v>1</v>
      </c>
      <c r="I85" s="443">
        <v>0</v>
      </c>
      <c r="J85" s="443">
        <v>0</v>
      </c>
      <c r="K85" s="385">
        <v>1</v>
      </c>
      <c r="L85" s="114">
        <v>0</v>
      </c>
      <c r="M85" s="114">
        <v>1</v>
      </c>
      <c r="N85" s="114">
        <v>0</v>
      </c>
      <c r="O85" s="385">
        <v>0</v>
      </c>
      <c r="P85" s="114">
        <v>0</v>
      </c>
      <c r="Q85" s="114">
        <v>0</v>
      </c>
      <c r="R85" s="114">
        <v>0</v>
      </c>
      <c r="S85" s="114">
        <v>0</v>
      </c>
      <c r="T85" s="385">
        <v>1</v>
      </c>
      <c r="U85" s="122">
        <v>0</v>
      </c>
      <c r="V85" s="114">
        <v>1</v>
      </c>
      <c r="W85" s="114">
        <v>0</v>
      </c>
      <c r="X85" s="114">
        <v>0</v>
      </c>
      <c r="Y85" s="114">
        <v>0</v>
      </c>
      <c r="Z85" s="385">
        <v>0</v>
      </c>
      <c r="AA85" s="114">
        <v>0</v>
      </c>
      <c r="AB85" s="43">
        <v>0</v>
      </c>
    </row>
    <row r="86" spans="1:28" x14ac:dyDescent="0.25">
      <c r="A86" s="151" t="s">
        <v>159</v>
      </c>
      <c r="B86" s="278"/>
      <c r="C86" s="647" t="s">
        <v>160</v>
      </c>
      <c r="D86" s="648"/>
      <c r="E86" s="649"/>
      <c r="F86" s="441">
        <v>2</v>
      </c>
      <c r="G86" s="441">
        <v>2</v>
      </c>
      <c r="H86" s="441">
        <v>1</v>
      </c>
      <c r="I86" s="441">
        <v>1</v>
      </c>
      <c r="J86" s="441">
        <v>0</v>
      </c>
      <c r="K86" s="385">
        <v>3</v>
      </c>
      <c r="L86" s="107">
        <v>1</v>
      </c>
      <c r="M86" s="107">
        <v>0</v>
      </c>
      <c r="N86" s="107">
        <v>0</v>
      </c>
      <c r="O86" s="385">
        <v>2</v>
      </c>
      <c r="P86" s="107">
        <v>0</v>
      </c>
      <c r="Q86" s="107">
        <v>1</v>
      </c>
      <c r="R86" s="107">
        <v>1</v>
      </c>
      <c r="S86" s="107">
        <v>0</v>
      </c>
      <c r="T86" s="385">
        <v>3</v>
      </c>
      <c r="U86" s="122">
        <v>0</v>
      </c>
      <c r="V86" s="107">
        <v>3</v>
      </c>
      <c r="W86" s="107">
        <v>0</v>
      </c>
      <c r="X86" s="107">
        <v>0</v>
      </c>
      <c r="Y86" s="107">
        <v>0</v>
      </c>
      <c r="Z86" s="385">
        <v>0</v>
      </c>
      <c r="AA86" s="107">
        <v>0</v>
      </c>
      <c r="AB86" s="43">
        <v>0</v>
      </c>
    </row>
    <row r="87" spans="1:28" x14ac:dyDescent="0.25">
      <c r="A87" s="151" t="s">
        <v>161</v>
      </c>
      <c r="B87" s="278"/>
      <c r="C87" s="628" t="s">
        <v>70</v>
      </c>
      <c r="D87" s="629"/>
      <c r="E87" s="630"/>
      <c r="F87" s="441">
        <v>0</v>
      </c>
      <c r="G87" s="441">
        <v>0</v>
      </c>
      <c r="H87" s="441">
        <v>0</v>
      </c>
      <c r="I87" s="441">
        <v>0</v>
      </c>
      <c r="J87" s="441">
        <v>0</v>
      </c>
      <c r="K87" s="385">
        <v>0</v>
      </c>
      <c r="L87" s="107">
        <v>0</v>
      </c>
      <c r="M87" s="107">
        <v>0</v>
      </c>
      <c r="N87" s="107">
        <v>0</v>
      </c>
      <c r="O87" s="385">
        <v>0</v>
      </c>
      <c r="P87" s="107">
        <v>0</v>
      </c>
      <c r="Q87" s="107">
        <v>0</v>
      </c>
      <c r="R87" s="107">
        <v>0</v>
      </c>
      <c r="S87" s="107">
        <v>0</v>
      </c>
      <c r="T87" s="385">
        <v>0</v>
      </c>
      <c r="U87" s="122">
        <v>0</v>
      </c>
      <c r="V87" s="107">
        <v>0</v>
      </c>
      <c r="W87" s="107">
        <v>0</v>
      </c>
      <c r="X87" s="107">
        <v>0</v>
      </c>
      <c r="Y87" s="107">
        <v>0</v>
      </c>
      <c r="Z87" s="385">
        <v>0</v>
      </c>
      <c r="AA87" s="107">
        <v>0</v>
      </c>
      <c r="AB87" s="43">
        <v>0</v>
      </c>
    </row>
    <row r="88" spans="1:28" s="238" customFormat="1" ht="30" customHeight="1" x14ac:dyDescent="0.25">
      <c r="A88" s="275" t="s">
        <v>162</v>
      </c>
      <c r="B88" s="276"/>
      <c r="C88" s="928" t="s">
        <v>163</v>
      </c>
      <c r="D88" s="938"/>
      <c r="E88" s="939"/>
      <c r="F88" s="272">
        <v>0</v>
      </c>
      <c r="G88" s="272">
        <v>0</v>
      </c>
      <c r="H88" s="272">
        <v>0</v>
      </c>
      <c r="I88" s="272">
        <v>0</v>
      </c>
      <c r="J88" s="272">
        <v>0</v>
      </c>
      <c r="K88" s="273">
        <v>0</v>
      </c>
      <c r="L88" s="273">
        <v>0</v>
      </c>
      <c r="M88" s="273">
        <v>0</v>
      </c>
      <c r="N88" s="273">
        <v>0</v>
      </c>
      <c r="O88" s="273">
        <v>0</v>
      </c>
      <c r="P88" s="273">
        <v>0</v>
      </c>
      <c r="Q88" s="273">
        <v>0</v>
      </c>
      <c r="R88" s="273">
        <v>0</v>
      </c>
      <c r="S88" s="273">
        <v>0</v>
      </c>
      <c r="T88" s="273">
        <v>0</v>
      </c>
      <c r="U88" s="273">
        <v>0</v>
      </c>
      <c r="V88" s="273">
        <v>0</v>
      </c>
      <c r="W88" s="273">
        <v>0</v>
      </c>
      <c r="X88" s="273">
        <v>0</v>
      </c>
      <c r="Y88" s="273">
        <v>0</v>
      </c>
      <c r="Z88" s="273">
        <v>0</v>
      </c>
      <c r="AA88" s="273">
        <v>0</v>
      </c>
      <c r="AB88" s="258">
        <v>0</v>
      </c>
    </row>
    <row r="89" spans="1:28" x14ac:dyDescent="0.25">
      <c r="A89" s="151" t="s">
        <v>164</v>
      </c>
      <c r="B89" s="278"/>
      <c r="C89" s="628" t="s">
        <v>165</v>
      </c>
      <c r="D89" s="629"/>
      <c r="E89" s="630"/>
      <c r="F89" s="441">
        <v>0</v>
      </c>
      <c r="G89" s="441">
        <v>0</v>
      </c>
      <c r="H89" s="441">
        <v>0</v>
      </c>
      <c r="I89" s="441">
        <v>0</v>
      </c>
      <c r="J89" s="441">
        <v>0</v>
      </c>
      <c r="K89" s="385">
        <v>0</v>
      </c>
      <c r="L89" s="107">
        <v>0</v>
      </c>
      <c r="M89" s="107">
        <v>0</v>
      </c>
      <c r="N89" s="107">
        <v>0</v>
      </c>
      <c r="O89" s="385">
        <v>0</v>
      </c>
      <c r="P89" s="107">
        <v>0</v>
      </c>
      <c r="Q89" s="107">
        <v>0</v>
      </c>
      <c r="R89" s="107">
        <v>0</v>
      </c>
      <c r="S89" s="107">
        <v>0</v>
      </c>
      <c r="T89" s="385">
        <v>0</v>
      </c>
      <c r="U89" s="122">
        <v>0</v>
      </c>
      <c r="V89" s="107">
        <v>0</v>
      </c>
      <c r="W89" s="107">
        <v>0</v>
      </c>
      <c r="X89" s="107">
        <v>0</v>
      </c>
      <c r="Y89" s="107">
        <v>0</v>
      </c>
      <c r="Z89" s="385">
        <v>0</v>
      </c>
      <c r="AA89" s="107">
        <v>0</v>
      </c>
      <c r="AB89" s="43">
        <v>0</v>
      </c>
    </row>
    <row r="90" spans="1:28" x14ac:dyDescent="0.25">
      <c r="A90" s="151" t="s">
        <v>166</v>
      </c>
      <c r="B90" s="278"/>
      <c r="C90" s="628" t="s">
        <v>70</v>
      </c>
      <c r="D90" s="629"/>
      <c r="E90" s="630"/>
      <c r="F90" s="441">
        <v>0</v>
      </c>
      <c r="G90" s="441">
        <v>0</v>
      </c>
      <c r="H90" s="441">
        <v>0</v>
      </c>
      <c r="I90" s="441">
        <v>0</v>
      </c>
      <c r="J90" s="441">
        <v>0</v>
      </c>
      <c r="K90" s="385">
        <v>0</v>
      </c>
      <c r="L90" s="107">
        <v>0</v>
      </c>
      <c r="M90" s="107">
        <v>0</v>
      </c>
      <c r="N90" s="107">
        <v>0</v>
      </c>
      <c r="O90" s="385">
        <v>0</v>
      </c>
      <c r="P90" s="107">
        <v>0</v>
      </c>
      <c r="Q90" s="107">
        <v>0</v>
      </c>
      <c r="R90" s="107">
        <v>0</v>
      </c>
      <c r="S90" s="107">
        <v>0</v>
      </c>
      <c r="T90" s="385">
        <v>0</v>
      </c>
      <c r="U90" s="122">
        <v>0</v>
      </c>
      <c r="V90" s="107">
        <v>0</v>
      </c>
      <c r="W90" s="107">
        <v>0</v>
      </c>
      <c r="X90" s="107">
        <v>0</v>
      </c>
      <c r="Y90" s="107">
        <v>0</v>
      </c>
      <c r="Z90" s="385">
        <v>0</v>
      </c>
      <c r="AA90" s="107">
        <v>0</v>
      </c>
      <c r="AB90" s="43">
        <v>0</v>
      </c>
    </row>
    <row r="91" spans="1:28" s="238" customFormat="1" ht="39" customHeight="1" x14ac:dyDescent="0.25">
      <c r="A91" s="270" t="s">
        <v>167</v>
      </c>
      <c r="B91" s="274"/>
      <c r="C91" s="928" t="s">
        <v>168</v>
      </c>
      <c r="D91" s="938"/>
      <c r="E91" s="939"/>
      <c r="F91" s="272">
        <v>32</v>
      </c>
      <c r="G91" s="272">
        <v>201</v>
      </c>
      <c r="H91" s="272">
        <v>169</v>
      </c>
      <c r="I91" s="272">
        <v>18</v>
      </c>
      <c r="J91" s="272">
        <v>14</v>
      </c>
      <c r="K91" s="273">
        <v>177</v>
      </c>
      <c r="L91" s="273">
        <v>148</v>
      </c>
      <c r="M91" s="273">
        <v>16</v>
      </c>
      <c r="N91" s="273">
        <v>2</v>
      </c>
      <c r="O91" s="273">
        <v>11</v>
      </c>
      <c r="P91" s="273">
        <v>0</v>
      </c>
      <c r="Q91" s="273">
        <v>10</v>
      </c>
      <c r="R91" s="273">
        <v>1</v>
      </c>
      <c r="S91" s="273">
        <v>4</v>
      </c>
      <c r="T91" s="273">
        <v>181</v>
      </c>
      <c r="U91" s="273">
        <v>1</v>
      </c>
      <c r="V91" s="273">
        <v>162</v>
      </c>
      <c r="W91" s="273">
        <v>1</v>
      </c>
      <c r="X91" s="273">
        <v>0</v>
      </c>
      <c r="Y91" s="273">
        <v>1</v>
      </c>
      <c r="Z91" s="273">
        <v>19</v>
      </c>
      <c r="AA91" s="273">
        <v>7</v>
      </c>
      <c r="AB91" s="258">
        <v>0</v>
      </c>
    </row>
    <row r="92" spans="1:28" x14ac:dyDescent="0.25">
      <c r="A92" s="156" t="s">
        <v>169</v>
      </c>
      <c r="B92" s="279"/>
      <c r="C92" s="628" t="s">
        <v>170</v>
      </c>
      <c r="D92" s="629"/>
      <c r="E92" s="630"/>
      <c r="F92" s="441">
        <v>0</v>
      </c>
      <c r="G92" s="441">
        <v>0</v>
      </c>
      <c r="H92" s="441">
        <v>0</v>
      </c>
      <c r="I92" s="441">
        <v>0</v>
      </c>
      <c r="J92" s="441">
        <v>0</v>
      </c>
      <c r="K92" s="385">
        <v>0</v>
      </c>
      <c r="L92" s="107">
        <v>0</v>
      </c>
      <c r="M92" s="107">
        <v>0</v>
      </c>
      <c r="N92" s="107">
        <v>0</v>
      </c>
      <c r="O92" s="385">
        <v>0</v>
      </c>
      <c r="P92" s="107">
        <v>0</v>
      </c>
      <c r="Q92" s="107">
        <v>0</v>
      </c>
      <c r="R92" s="107">
        <v>0</v>
      </c>
      <c r="S92" s="107">
        <v>0</v>
      </c>
      <c r="T92" s="385">
        <v>0</v>
      </c>
      <c r="U92" s="122">
        <v>0</v>
      </c>
      <c r="V92" s="107">
        <v>0</v>
      </c>
      <c r="W92" s="107">
        <v>0</v>
      </c>
      <c r="X92" s="107">
        <v>0</v>
      </c>
      <c r="Y92" s="107">
        <v>0</v>
      </c>
      <c r="Z92" s="385">
        <v>0</v>
      </c>
      <c r="AA92" s="107">
        <v>0</v>
      </c>
      <c r="AB92" s="43">
        <v>0</v>
      </c>
    </row>
    <row r="93" spans="1:28" x14ac:dyDescent="0.25">
      <c r="A93" s="156" t="s">
        <v>171</v>
      </c>
      <c r="B93" s="279"/>
      <c r="C93" s="628" t="s">
        <v>172</v>
      </c>
      <c r="D93" s="629"/>
      <c r="E93" s="630"/>
      <c r="F93" s="441">
        <v>8</v>
      </c>
      <c r="G93" s="441">
        <v>12</v>
      </c>
      <c r="H93" s="441">
        <v>11</v>
      </c>
      <c r="I93" s="441">
        <v>1</v>
      </c>
      <c r="J93" s="441">
        <v>0</v>
      </c>
      <c r="K93" s="385">
        <v>11</v>
      </c>
      <c r="L93" s="107">
        <v>10</v>
      </c>
      <c r="M93" s="107">
        <v>0</v>
      </c>
      <c r="N93" s="107">
        <v>1</v>
      </c>
      <c r="O93" s="385">
        <v>0</v>
      </c>
      <c r="P93" s="107">
        <v>0</v>
      </c>
      <c r="Q93" s="107">
        <v>0</v>
      </c>
      <c r="R93" s="107">
        <v>0</v>
      </c>
      <c r="S93" s="107">
        <v>0</v>
      </c>
      <c r="T93" s="385">
        <v>11</v>
      </c>
      <c r="U93" s="122">
        <v>0</v>
      </c>
      <c r="V93" s="107">
        <v>9</v>
      </c>
      <c r="W93" s="107">
        <v>0</v>
      </c>
      <c r="X93" s="107">
        <v>0</v>
      </c>
      <c r="Y93" s="107">
        <v>0</v>
      </c>
      <c r="Z93" s="385">
        <v>8</v>
      </c>
      <c r="AA93" s="107">
        <v>6</v>
      </c>
      <c r="AB93" s="43">
        <v>0</v>
      </c>
    </row>
    <row r="94" spans="1:28" x14ac:dyDescent="0.25">
      <c r="A94" s="156" t="s">
        <v>173</v>
      </c>
      <c r="B94" s="279"/>
      <c r="C94" s="628" t="s">
        <v>174</v>
      </c>
      <c r="D94" s="629"/>
      <c r="E94" s="630"/>
      <c r="F94" s="441">
        <v>0</v>
      </c>
      <c r="G94" s="441">
        <v>0</v>
      </c>
      <c r="H94" s="441">
        <v>0</v>
      </c>
      <c r="I94" s="441">
        <v>0</v>
      </c>
      <c r="J94" s="441">
        <v>0</v>
      </c>
      <c r="K94" s="385">
        <v>0</v>
      </c>
      <c r="L94" s="107">
        <v>0</v>
      </c>
      <c r="M94" s="107">
        <v>0</v>
      </c>
      <c r="N94" s="107">
        <v>0</v>
      </c>
      <c r="O94" s="385">
        <v>0</v>
      </c>
      <c r="P94" s="107">
        <v>0</v>
      </c>
      <c r="Q94" s="107">
        <v>0</v>
      </c>
      <c r="R94" s="107">
        <v>0</v>
      </c>
      <c r="S94" s="107">
        <v>0</v>
      </c>
      <c r="T94" s="385">
        <v>0</v>
      </c>
      <c r="U94" s="122">
        <v>0</v>
      </c>
      <c r="V94" s="107">
        <v>0</v>
      </c>
      <c r="W94" s="107">
        <v>0</v>
      </c>
      <c r="X94" s="107">
        <v>0</v>
      </c>
      <c r="Y94" s="107">
        <v>0</v>
      </c>
      <c r="Z94" s="385">
        <v>0</v>
      </c>
      <c r="AA94" s="107">
        <v>0</v>
      </c>
      <c r="AB94" s="43">
        <v>0</v>
      </c>
    </row>
    <row r="95" spans="1:28" x14ac:dyDescent="0.25">
      <c r="A95" s="151" t="s">
        <v>175</v>
      </c>
      <c r="B95" s="278"/>
      <c r="C95" s="628" t="s">
        <v>176</v>
      </c>
      <c r="D95" s="629"/>
      <c r="E95" s="630"/>
      <c r="F95" s="441">
        <v>4</v>
      </c>
      <c r="G95" s="441">
        <v>6</v>
      </c>
      <c r="H95" s="441">
        <v>5</v>
      </c>
      <c r="I95" s="441">
        <v>1</v>
      </c>
      <c r="J95" s="441">
        <v>0</v>
      </c>
      <c r="K95" s="385">
        <v>7</v>
      </c>
      <c r="L95" s="107">
        <v>5</v>
      </c>
      <c r="M95" s="107">
        <v>1</v>
      </c>
      <c r="N95" s="107">
        <v>0</v>
      </c>
      <c r="O95" s="385">
        <v>1</v>
      </c>
      <c r="P95" s="107">
        <v>0</v>
      </c>
      <c r="Q95" s="107">
        <v>1</v>
      </c>
      <c r="R95" s="107">
        <v>0</v>
      </c>
      <c r="S95" s="107">
        <v>0</v>
      </c>
      <c r="T95" s="385">
        <v>7</v>
      </c>
      <c r="U95" s="122">
        <v>0</v>
      </c>
      <c r="V95" s="107">
        <v>7</v>
      </c>
      <c r="W95" s="107">
        <v>0</v>
      </c>
      <c r="X95" s="107">
        <v>0</v>
      </c>
      <c r="Y95" s="107">
        <v>0</v>
      </c>
      <c r="Z95" s="385">
        <v>2</v>
      </c>
      <c r="AA95" s="107">
        <v>0</v>
      </c>
      <c r="AB95" s="43">
        <v>0</v>
      </c>
    </row>
    <row r="96" spans="1:28" x14ac:dyDescent="0.25">
      <c r="A96" s="151" t="s">
        <v>177</v>
      </c>
      <c r="B96" s="278"/>
      <c r="C96" s="628" t="s">
        <v>178</v>
      </c>
      <c r="D96" s="629"/>
      <c r="E96" s="630"/>
      <c r="F96" s="441">
        <v>0</v>
      </c>
      <c r="G96" s="441">
        <v>0</v>
      </c>
      <c r="H96" s="441">
        <v>0</v>
      </c>
      <c r="I96" s="441">
        <v>0</v>
      </c>
      <c r="J96" s="441">
        <v>0</v>
      </c>
      <c r="K96" s="385">
        <v>0</v>
      </c>
      <c r="L96" s="107">
        <v>0</v>
      </c>
      <c r="M96" s="107">
        <v>0</v>
      </c>
      <c r="N96" s="107">
        <v>0</v>
      </c>
      <c r="O96" s="385">
        <v>0</v>
      </c>
      <c r="P96" s="107">
        <v>0</v>
      </c>
      <c r="Q96" s="107">
        <v>0</v>
      </c>
      <c r="R96" s="107">
        <v>0</v>
      </c>
      <c r="S96" s="107">
        <v>0</v>
      </c>
      <c r="T96" s="385">
        <v>0</v>
      </c>
      <c r="U96" s="122">
        <v>0</v>
      </c>
      <c r="V96" s="107">
        <v>0</v>
      </c>
      <c r="W96" s="107">
        <v>0</v>
      </c>
      <c r="X96" s="107">
        <v>0</v>
      </c>
      <c r="Y96" s="107">
        <v>0</v>
      </c>
      <c r="Z96" s="385">
        <v>0</v>
      </c>
      <c r="AA96" s="107">
        <v>0</v>
      </c>
      <c r="AB96" s="43">
        <v>0</v>
      </c>
    </row>
    <row r="97" spans="1:28" x14ac:dyDescent="0.25">
      <c r="A97" s="151" t="s">
        <v>179</v>
      </c>
      <c r="B97" s="278"/>
      <c r="C97" s="628" t="s">
        <v>180</v>
      </c>
      <c r="D97" s="629"/>
      <c r="E97" s="630"/>
      <c r="F97" s="441">
        <v>0</v>
      </c>
      <c r="G97" s="441">
        <v>3</v>
      </c>
      <c r="H97" s="441">
        <v>2</v>
      </c>
      <c r="I97" s="441">
        <v>0</v>
      </c>
      <c r="J97" s="441">
        <v>1</v>
      </c>
      <c r="K97" s="385">
        <v>1</v>
      </c>
      <c r="L97" s="107">
        <v>1</v>
      </c>
      <c r="M97" s="107">
        <v>0</v>
      </c>
      <c r="N97" s="107">
        <v>0</v>
      </c>
      <c r="O97" s="385">
        <v>0</v>
      </c>
      <c r="P97" s="107">
        <v>0</v>
      </c>
      <c r="Q97" s="107">
        <v>0</v>
      </c>
      <c r="R97" s="107">
        <v>0</v>
      </c>
      <c r="S97" s="107">
        <v>0</v>
      </c>
      <c r="T97" s="385">
        <v>1</v>
      </c>
      <c r="U97" s="122">
        <v>0</v>
      </c>
      <c r="V97" s="107">
        <v>1</v>
      </c>
      <c r="W97" s="107">
        <v>0</v>
      </c>
      <c r="X97" s="107">
        <v>0</v>
      </c>
      <c r="Y97" s="107">
        <v>0</v>
      </c>
      <c r="Z97" s="385">
        <v>1</v>
      </c>
      <c r="AA97" s="107">
        <v>0</v>
      </c>
      <c r="AB97" s="43">
        <v>0</v>
      </c>
    </row>
    <row r="98" spans="1:28" x14ac:dyDescent="0.25">
      <c r="A98" s="151" t="s">
        <v>181</v>
      </c>
      <c r="B98" s="278"/>
      <c r="C98" s="628" t="s">
        <v>182</v>
      </c>
      <c r="D98" s="629"/>
      <c r="E98" s="630"/>
      <c r="F98" s="441">
        <v>1</v>
      </c>
      <c r="G98" s="441">
        <v>7</v>
      </c>
      <c r="H98" s="441">
        <v>7</v>
      </c>
      <c r="I98" s="441">
        <v>0</v>
      </c>
      <c r="J98" s="441">
        <v>0</v>
      </c>
      <c r="K98" s="385">
        <v>8</v>
      </c>
      <c r="L98" s="107">
        <v>7</v>
      </c>
      <c r="M98" s="107">
        <v>0</v>
      </c>
      <c r="N98" s="107">
        <v>0</v>
      </c>
      <c r="O98" s="385">
        <v>1</v>
      </c>
      <c r="P98" s="107">
        <v>0</v>
      </c>
      <c r="Q98" s="107">
        <v>0</v>
      </c>
      <c r="R98" s="107">
        <v>1</v>
      </c>
      <c r="S98" s="107">
        <v>0</v>
      </c>
      <c r="T98" s="385">
        <v>8</v>
      </c>
      <c r="U98" s="122">
        <v>0</v>
      </c>
      <c r="V98" s="107">
        <v>6</v>
      </c>
      <c r="W98" s="107">
        <v>0</v>
      </c>
      <c r="X98" s="107">
        <v>0</v>
      </c>
      <c r="Y98" s="107">
        <v>0</v>
      </c>
      <c r="Z98" s="385">
        <v>0</v>
      </c>
      <c r="AA98" s="107">
        <v>0</v>
      </c>
      <c r="AB98" s="43">
        <v>0</v>
      </c>
    </row>
    <row r="99" spans="1:28" x14ac:dyDescent="0.25">
      <c r="A99" s="151" t="s">
        <v>183</v>
      </c>
      <c r="B99" s="278"/>
      <c r="C99" s="628" t="s">
        <v>184</v>
      </c>
      <c r="D99" s="629"/>
      <c r="E99" s="630"/>
      <c r="F99" s="441">
        <v>1</v>
      </c>
      <c r="G99" s="441">
        <v>0</v>
      </c>
      <c r="H99" s="441">
        <v>0</v>
      </c>
      <c r="I99" s="441">
        <v>0</v>
      </c>
      <c r="J99" s="441">
        <v>0</v>
      </c>
      <c r="K99" s="385">
        <v>1</v>
      </c>
      <c r="L99" s="107">
        <v>1</v>
      </c>
      <c r="M99" s="107">
        <v>0</v>
      </c>
      <c r="N99" s="107">
        <v>0</v>
      </c>
      <c r="O99" s="385">
        <v>0</v>
      </c>
      <c r="P99" s="107">
        <v>0</v>
      </c>
      <c r="Q99" s="107">
        <v>0</v>
      </c>
      <c r="R99" s="107">
        <v>0</v>
      </c>
      <c r="S99" s="107">
        <v>0</v>
      </c>
      <c r="T99" s="385">
        <v>1</v>
      </c>
      <c r="U99" s="122">
        <v>0</v>
      </c>
      <c r="V99" s="107">
        <v>1</v>
      </c>
      <c r="W99" s="107">
        <v>0</v>
      </c>
      <c r="X99" s="107">
        <v>0</v>
      </c>
      <c r="Y99" s="107">
        <v>0</v>
      </c>
      <c r="Z99" s="385">
        <v>0</v>
      </c>
      <c r="AA99" s="107">
        <v>0</v>
      </c>
      <c r="AB99" s="43">
        <v>0</v>
      </c>
    </row>
    <row r="100" spans="1:28" x14ac:dyDescent="0.25">
      <c r="A100" s="151" t="s">
        <v>185</v>
      </c>
      <c r="B100" s="278"/>
      <c r="C100" s="628" t="s">
        <v>186</v>
      </c>
      <c r="D100" s="629"/>
      <c r="E100" s="630"/>
      <c r="F100" s="441">
        <v>0</v>
      </c>
      <c r="G100" s="441">
        <v>1</v>
      </c>
      <c r="H100" s="441">
        <v>0</v>
      </c>
      <c r="I100" s="441">
        <v>0</v>
      </c>
      <c r="J100" s="441">
        <v>1</v>
      </c>
      <c r="K100" s="385">
        <v>0</v>
      </c>
      <c r="L100" s="107">
        <v>0</v>
      </c>
      <c r="M100" s="107">
        <v>0</v>
      </c>
      <c r="N100" s="107">
        <v>0</v>
      </c>
      <c r="O100" s="385">
        <v>0</v>
      </c>
      <c r="P100" s="107">
        <v>0</v>
      </c>
      <c r="Q100" s="107">
        <v>0</v>
      </c>
      <c r="R100" s="107">
        <v>0</v>
      </c>
      <c r="S100" s="107">
        <v>0</v>
      </c>
      <c r="T100" s="385">
        <v>0</v>
      </c>
      <c r="U100" s="122">
        <v>0</v>
      </c>
      <c r="V100" s="107">
        <v>0</v>
      </c>
      <c r="W100" s="107">
        <v>0</v>
      </c>
      <c r="X100" s="107">
        <v>0</v>
      </c>
      <c r="Y100" s="107">
        <v>1</v>
      </c>
      <c r="Z100" s="385">
        <v>0</v>
      </c>
      <c r="AA100" s="107">
        <v>0</v>
      </c>
      <c r="AB100" s="43">
        <v>0</v>
      </c>
    </row>
    <row r="101" spans="1:28" x14ac:dyDescent="0.25">
      <c r="A101" s="151" t="s">
        <v>187</v>
      </c>
      <c r="B101" s="278"/>
      <c r="C101" s="628" t="s">
        <v>188</v>
      </c>
      <c r="D101" s="629"/>
      <c r="E101" s="630"/>
      <c r="F101" s="441">
        <v>3</v>
      </c>
      <c r="G101" s="441">
        <v>51</v>
      </c>
      <c r="H101" s="441">
        <v>41</v>
      </c>
      <c r="I101" s="441">
        <v>6</v>
      </c>
      <c r="J101" s="441">
        <v>4</v>
      </c>
      <c r="K101" s="385">
        <v>43</v>
      </c>
      <c r="L101" s="107">
        <v>40</v>
      </c>
      <c r="M101" s="107">
        <v>2</v>
      </c>
      <c r="N101" s="107">
        <v>0</v>
      </c>
      <c r="O101" s="385">
        <v>1</v>
      </c>
      <c r="P101" s="107">
        <v>0</v>
      </c>
      <c r="Q101" s="107">
        <v>1</v>
      </c>
      <c r="R101" s="107">
        <v>0</v>
      </c>
      <c r="S101" s="107">
        <v>0</v>
      </c>
      <c r="T101" s="385">
        <v>43</v>
      </c>
      <c r="U101" s="122">
        <v>0</v>
      </c>
      <c r="V101" s="107">
        <v>42</v>
      </c>
      <c r="W101" s="107">
        <v>0</v>
      </c>
      <c r="X101" s="107">
        <v>0</v>
      </c>
      <c r="Y101" s="107">
        <v>0</v>
      </c>
      <c r="Z101" s="385">
        <v>1</v>
      </c>
      <c r="AA101" s="107">
        <v>0</v>
      </c>
      <c r="AB101" s="43">
        <v>0</v>
      </c>
    </row>
    <row r="102" spans="1:28" x14ac:dyDescent="0.25">
      <c r="A102" s="151" t="s">
        <v>189</v>
      </c>
      <c r="B102" s="278"/>
      <c r="C102" s="628" t="s">
        <v>190</v>
      </c>
      <c r="D102" s="629"/>
      <c r="E102" s="630"/>
      <c r="F102" s="441">
        <v>0</v>
      </c>
      <c r="G102" s="441">
        <v>0</v>
      </c>
      <c r="H102" s="441">
        <v>0</v>
      </c>
      <c r="I102" s="441">
        <v>0</v>
      </c>
      <c r="J102" s="441">
        <v>0</v>
      </c>
      <c r="K102" s="385">
        <v>0</v>
      </c>
      <c r="L102" s="107">
        <v>0</v>
      </c>
      <c r="M102" s="107">
        <v>0</v>
      </c>
      <c r="N102" s="107">
        <v>0</v>
      </c>
      <c r="O102" s="385">
        <v>0</v>
      </c>
      <c r="P102" s="107">
        <v>0</v>
      </c>
      <c r="Q102" s="107">
        <v>0</v>
      </c>
      <c r="R102" s="107">
        <v>0</v>
      </c>
      <c r="S102" s="107">
        <v>0</v>
      </c>
      <c r="T102" s="385">
        <v>0</v>
      </c>
      <c r="U102" s="122">
        <v>0</v>
      </c>
      <c r="V102" s="107">
        <v>0</v>
      </c>
      <c r="W102" s="107">
        <v>0</v>
      </c>
      <c r="X102" s="107">
        <v>0</v>
      </c>
      <c r="Y102" s="107">
        <v>0</v>
      </c>
      <c r="Z102" s="385">
        <v>0</v>
      </c>
      <c r="AA102" s="107">
        <v>0</v>
      </c>
      <c r="AB102" s="43">
        <v>0</v>
      </c>
    </row>
    <row r="103" spans="1:28" x14ac:dyDescent="0.25">
      <c r="A103" s="151" t="s">
        <v>191</v>
      </c>
      <c r="B103" s="278"/>
      <c r="C103" s="628" t="s">
        <v>192</v>
      </c>
      <c r="D103" s="629"/>
      <c r="E103" s="630"/>
      <c r="F103" s="441">
        <v>0</v>
      </c>
      <c r="G103" s="441">
        <v>16</v>
      </c>
      <c r="H103" s="441">
        <v>13</v>
      </c>
      <c r="I103" s="441">
        <v>1</v>
      </c>
      <c r="J103" s="441">
        <v>2</v>
      </c>
      <c r="K103" s="385">
        <v>13</v>
      </c>
      <c r="L103" s="107">
        <v>10</v>
      </c>
      <c r="M103" s="107">
        <v>2</v>
      </c>
      <c r="N103" s="107">
        <v>0</v>
      </c>
      <c r="O103" s="385">
        <v>1</v>
      </c>
      <c r="P103" s="107">
        <v>0</v>
      </c>
      <c r="Q103" s="107">
        <v>1</v>
      </c>
      <c r="R103" s="107">
        <v>0</v>
      </c>
      <c r="S103" s="107">
        <v>0</v>
      </c>
      <c r="T103" s="385">
        <v>13</v>
      </c>
      <c r="U103" s="122">
        <v>0</v>
      </c>
      <c r="V103" s="107">
        <v>11</v>
      </c>
      <c r="W103" s="107">
        <v>0</v>
      </c>
      <c r="X103" s="107">
        <v>0</v>
      </c>
      <c r="Y103" s="107">
        <v>0</v>
      </c>
      <c r="Z103" s="385">
        <v>0</v>
      </c>
      <c r="AA103" s="107">
        <v>0</v>
      </c>
      <c r="AB103" s="43">
        <v>0</v>
      </c>
    </row>
    <row r="104" spans="1:28" x14ac:dyDescent="0.25">
      <c r="A104" s="151" t="s">
        <v>193</v>
      </c>
      <c r="B104" s="278"/>
      <c r="C104" s="628" t="s">
        <v>194</v>
      </c>
      <c r="D104" s="629"/>
      <c r="E104" s="630"/>
      <c r="F104" s="441">
        <v>0</v>
      </c>
      <c r="G104" s="441">
        <v>0</v>
      </c>
      <c r="H104" s="441">
        <v>0</v>
      </c>
      <c r="I104" s="441">
        <v>0</v>
      </c>
      <c r="J104" s="441">
        <v>0</v>
      </c>
      <c r="K104" s="385">
        <v>0</v>
      </c>
      <c r="L104" s="107">
        <v>0</v>
      </c>
      <c r="M104" s="107">
        <v>0</v>
      </c>
      <c r="N104" s="107">
        <v>0</v>
      </c>
      <c r="O104" s="385">
        <v>0</v>
      </c>
      <c r="P104" s="107">
        <v>0</v>
      </c>
      <c r="Q104" s="107">
        <v>0</v>
      </c>
      <c r="R104" s="107">
        <v>0</v>
      </c>
      <c r="S104" s="107">
        <v>0</v>
      </c>
      <c r="T104" s="385">
        <v>0</v>
      </c>
      <c r="U104" s="122">
        <v>0</v>
      </c>
      <c r="V104" s="107">
        <v>0</v>
      </c>
      <c r="W104" s="107">
        <v>0</v>
      </c>
      <c r="X104" s="107">
        <v>0</v>
      </c>
      <c r="Y104" s="107">
        <v>0</v>
      </c>
      <c r="Z104" s="385">
        <v>0</v>
      </c>
      <c r="AA104" s="107">
        <v>0</v>
      </c>
      <c r="AB104" s="43">
        <v>0</v>
      </c>
    </row>
    <row r="105" spans="1:28" x14ac:dyDescent="0.25">
      <c r="A105" s="151" t="s">
        <v>195</v>
      </c>
      <c r="B105" s="278"/>
      <c r="C105" s="628" t="s">
        <v>196</v>
      </c>
      <c r="D105" s="629"/>
      <c r="E105" s="630"/>
      <c r="F105" s="441">
        <v>5</v>
      </c>
      <c r="G105" s="441">
        <v>18</v>
      </c>
      <c r="H105" s="441">
        <v>17</v>
      </c>
      <c r="I105" s="441">
        <v>0</v>
      </c>
      <c r="J105" s="441">
        <v>1</v>
      </c>
      <c r="K105" s="385">
        <v>16</v>
      </c>
      <c r="L105" s="107">
        <v>14</v>
      </c>
      <c r="M105" s="107">
        <v>1</v>
      </c>
      <c r="N105" s="107">
        <v>0</v>
      </c>
      <c r="O105" s="385">
        <v>1</v>
      </c>
      <c r="P105" s="107">
        <v>0</v>
      </c>
      <c r="Q105" s="107">
        <v>1</v>
      </c>
      <c r="R105" s="107">
        <v>0</v>
      </c>
      <c r="S105" s="107">
        <v>4</v>
      </c>
      <c r="T105" s="385">
        <v>20</v>
      </c>
      <c r="U105" s="122">
        <v>0</v>
      </c>
      <c r="V105" s="107">
        <v>18</v>
      </c>
      <c r="W105" s="107">
        <v>0</v>
      </c>
      <c r="X105" s="107">
        <v>0</v>
      </c>
      <c r="Y105" s="107">
        <v>0</v>
      </c>
      <c r="Z105" s="385">
        <v>2</v>
      </c>
      <c r="AA105" s="107">
        <v>1</v>
      </c>
      <c r="AB105" s="43">
        <v>0</v>
      </c>
    </row>
    <row r="106" spans="1:28" x14ac:dyDescent="0.25">
      <c r="A106" s="151" t="s">
        <v>197</v>
      </c>
      <c r="B106" s="278"/>
      <c r="C106" s="628" t="s">
        <v>198</v>
      </c>
      <c r="D106" s="629"/>
      <c r="E106" s="630"/>
      <c r="F106" s="441">
        <v>0</v>
      </c>
      <c r="G106" s="441">
        <v>0</v>
      </c>
      <c r="H106" s="441">
        <v>0</v>
      </c>
      <c r="I106" s="441">
        <v>0</v>
      </c>
      <c r="J106" s="441">
        <v>0</v>
      </c>
      <c r="K106" s="385">
        <v>0</v>
      </c>
      <c r="L106" s="107">
        <v>0</v>
      </c>
      <c r="M106" s="107">
        <v>0</v>
      </c>
      <c r="N106" s="107">
        <v>0</v>
      </c>
      <c r="O106" s="385">
        <v>0</v>
      </c>
      <c r="P106" s="107">
        <v>0</v>
      </c>
      <c r="Q106" s="107">
        <v>0</v>
      </c>
      <c r="R106" s="107">
        <v>0</v>
      </c>
      <c r="S106" s="107">
        <v>0</v>
      </c>
      <c r="T106" s="385">
        <v>0</v>
      </c>
      <c r="U106" s="122">
        <v>0</v>
      </c>
      <c r="V106" s="107">
        <v>0</v>
      </c>
      <c r="W106" s="107">
        <v>0</v>
      </c>
      <c r="X106" s="107">
        <v>0</v>
      </c>
      <c r="Y106" s="107">
        <v>0</v>
      </c>
      <c r="Z106" s="385">
        <v>0</v>
      </c>
      <c r="AA106" s="107">
        <v>0</v>
      </c>
      <c r="AB106" s="43">
        <v>0</v>
      </c>
    </row>
    <row r="107" spans="1:28" x14ac:dyDescent="0.25">
      <c r="A107" s="151" t="s">
        <v>199</v>
      </c>
      <c r="B107" s="278"/>
      <c r="C107" s="628" t="s">
        <v>200</v>
      </c>
      <c r="D107" s="629"/>
      <c r="E107" s="630"/>
      <c r="F107" s="441">
        <v>5</v>
      </c>
      <c r="G107" s="441">
        <v>69</v>
      </c>
      <c r="H107" s="441">
        <v>57</v>
      </c>
      <c r="I107" s="441">
        <v>9</v>
      </c>
      <c r="J107" s="441">
        <v>3</v>
      </c>
      <c r="K107" s="385">
        <v>56</v>
      </c>
      <c r="L107" s="107">
        <v>46</v>
      </c>
      <c r="M107" s="107">
        <v>6</v>
      </c>
      <c r="N107" s="107">
        <v>1</v>
      </c>
      <c r="O107" s="385">
        <v>3</v>
      </c>
      <c r="P107" s="107">
        <v>0</v>
      </c>
      <c r="Q107" s="107">
        <v>3</v>
      </c>
      <c r="R107" s="107">
        <v>0</v>
      </c>
      <c r="S107" s="107">
        <v>0</v>
      </c>
      <c r="T107" s="385">
        <v>56</v>
      </c>
      <c r="U107" s="122">
        <v>1</v>
      </c>
      <c r="V107" s="107">
        <v>50</v>
      </c>
      <c r="W107" s="107">
        <v>0</v>
      </c>
      <c r="X107" s="107">
        <v>0</v>
      </c>
      <c r="Y107" s="107">
        <v>0</v>
      </c>
      <c r="Z107" s="385">
        <v>5</v>
      </c>
      <c r="AA107" s="107">
        <v>0</v>
      </c>
      <c r="AB107" s="43">
        <v>0</v>
      </c>
    </row>
    <row r="108" spans="1:28" x14ac:dyDescent="0.25">
      <c r="A108" s="151" t="s">
        <v>201</v>
      </c>
      <c r="B108" s="278"/>
      <c r="C108" s="628" t="s">
        <v>202</v>
      </c>
      <c r="D108" s="629"/>
      <c r="E108" s="630"/>
      <c r="F108" s="441">
        <v>3</v>
      </c>
      <c r="G108" s="441">
        <v>6</v>
      </c>
      <c r="H108" s="441">
        <v>5</v>
      </c>
      <c r="I108" s="441">
        <v>0</v>
      </c>
      <c r="J108" s="441">
        <v>1</v>
      </c>
      <c r="K108" s="385">
        <v>8</v>
      </c>
      <c r="L108" s="107">
        <v>5</v>
      </c>
      <c r="M108" s="107">
        <v>0</v>
      </c>
      <c r="N108" s="107">
        <v>0</v>
      </c>
      <c r="O108" s="385">
        <v>3</v>
      </c>
      <c r="P108" s="107">
        <v>0</v>
      </c>
      <c r="Q108" s="107">
        <v>3</v>
      </c>
      <c r="R108" s="107">
        <v>0</v>
      </c>
      <c r="S108" s="107">
        <v>0</v>
      </c>
      <c r="T108" s="385">
        <v>8</v>
      </c>
      <c r="U108" s="122">
        <v>0</v>
      </c>
      <c r="V108" s="107">
        <v>8</v>
      </c>
      <c r="W108" s="107">
        <v>0</v>
      </c>
      <c r="X108" s="107">
        <v>0</v>
      </c>
      <c r="Y108" s="107">
        <v>0</v>
      </c>
      <c r="Z108" s="385">
        <v>0</v>
      </c>
      <c r="AA108" s="107">
        <v>0</v>
      </c>
      <c r="AB108" s="43">
        <v>0</v>
      </c>
    </row>
    <row r="109" spans="1:28" x14ac:dyDescent="0.25">
      <c r="A109" s="151" t="s">
        <v>203</v>
      </c>
      <c r="B109" s="278"/>
      <c r="C109" s="628" t="s">
        <v>204</v>
      </c>
      <c r="D109" s="629"/>
      <c r="E109" s="630"/>
      <c r="F109" s="441">
        <v>0</v>
      </c>
      <c r="G109" s="441">
        <v>0</v>
      </c>
      <c r="H109" s="441">
        <v>0</v>
      </c>
      <c r="I109" s="441">
        <v>0</v>
      </c>
      <c r="J109" s="441">
        <v>0</v>
      </c>
      <c r="K109" s="385">
        <v>0</v>
      </c>
      <c r="L109" s="107">
        <v>0</v>
      </c>
      <c r="M109" s="107">
        <v>0</v>
      </c>
      <c r="N109" s="107">
        <v>0</v>
      </c>
      <c r="O109" s="385">
        <v>0</v>
      </c>
      <c r="P109" s="107">
        <v>0</v>
      </c>
      <c r="Q109" s="107">
        <v>0</v>
      </c>
      <c r="R109" s="107">
        <v>0</v>
      </c>
      <c r="S109" s="107">
        <v>0</v>
      </c>
      <c r="T109" s="385">
        <v>0</v>
      </c>
      <c r="U109" s="122">
        <v>0</v>
      </c>
      <c r="V109" s="107">
        <v>0</v>
      </c>
      <c r="W109" s="107">
        <v>0</v>
      </c>
      <c r="X109" s="107">
        <v>0</v>
      </c>
      <c r="Y109" s="107">
        <v>0</v>
      </c>
      <c r="Z109" s="385">
        <v>0</v>
      </c>
      <c r="AA109" s="107">
        <v>0</v>
      </c>
      <c r="AB109" s="43">
        <v>0</v>
      </c>
    </row>
    <row r="110" spans="1:28" x14ac:dyDescent="0.25">
      <c r="A110" s="158" t="s">
        <v>205</v>
      </c>
      <c r="B110" s="286" t="s">
        <v>206</v>
      </c>
      <c r="C110" s="638" t="s">
        <v>207</v>
      </c>
      <c r="D110" s="631"/>
      <c r="E110" s="631"/>
      <c r="F110" s="91">
        <v>2</v>
      </c>
      <c r="G110" s="91">
        <v>11</v>
      </c>
      <c r="H110" s="91">
        <v>11</v>
      </c>
      <c r="I110" s="91">
        <v>0</v>
      </c>
      <c r="J110" s="91">
        <v>0</v>
      </c>
      <c r="K110" s="333">
        <v>13</v>
      </c>
      <c r="L110" s="91">
        <v>9</v>
      </c>
      <c r="M110" s="163">
        <v>4</v>
      </c>
      <c r="N110" s="163">
        <v>0</v>
      </c>
      <c r="O110" s="387">
        <v>0</v>
      </c>
      <c r="P110" s="163">
        <v>0</v>
      </c>
      <c r="Q110" s="163">
        <v>0</v>
      </c>
      <c r="R110" s="163">
        <v>0</v>
      </c>
      <c r="S110" s="163">
        <v>0</v>
      </c>
      <c r="T110" s="387">
        <v>13</v>
      </c>
      <c r="U110" s="224">
        <v>0</v>
      </c>
      <c r="V110" s="163">
        <v>9</v>
      </c>
      <c r="W110" s="163">
        <v>1</v>
      </c>
      <c r="X110" s="163">
        <v>0</v>
      </c>
      <c r="Y110" s="163">
        <v>0</v>
      </c>
      <c r="Z110" s="387">
        <v>0</v>
      </c>
      <c r="AA110" s="163">
        <v>0</v>
      </c>
      <c r="AB110" s="43">
        <v>0</v>
      </c>
    </row>
    <row r="111" spans="1:28" x14ac:dyDescent="0.25">
      <c r="A111" s="151" t="s">
        <v>208</v>
      </c>
      <c r="B111" s="278"/>
      <c r="C111" s="628" t="s">
        <v>209</v>
      </c>
      <c r="D111" s="629"/>
      <c r="E111" s="630"/>
      <c r="F111" s="441">
        <v>0</v>
      </c>
      <c r="G111" s="441">
        <v>0</v>
      </c>
      <c r="H111" s="441">
        <v>0</v>
      </c>
      <c r="I111" s="441">
        <v>0</v>
      </c>
      <c r="J111" s="441">
        <v>0</v>
      </c>
      <c r="K111" s="385">
        <v>0</v>
      </c>
      <c r="L111" s="107">
        <v>0</v>
      </c>
      <c r="M111" s="107">
        <v>0</v>
      </c>
      <c r="N111" s="107">
        <v>0</v>
      </c>
      <c r="O111" s="385">
        <v>0</v>
      </c>
      <c r="P111" s="107">
        <v>0</v>
      </c>
      <c r="Q111" s="107">
        <v>0</v>
      </c>
      <c r="R111" s="107">
        <v>0</v>
      </c>
      <c r="S111" s="107">
        <v>0</v>
      </c>
      <c r="T111" s="385">
        <v>0</v>
      </c>
      <c r="U111" s="122">
        <v>0</v>
      </c>
      <c r="V111" s="107">
        <v>0</v>
      </c>
      <c r="W111" s="107">
        <v>0</v>
      </c>
      <c r="X111" s="107">
        <v>0</v>
      </c>
      <c r="Y111" s="107">
        <v>0</v>
      </c>
      <c r="Z111" s="385">
        <v>0</v>
      </c>
      <c r="AA111" s="107">
        <v>0</v>
      </c>
      <c r="AB111" s="43">
        <v>0</v>
      </c>
    </row>
    <row r="112" spans="1:28" ht="38.25" x14ac:dyDescent="0.25">
      <c r="A112" s="155" t="s">
        <v>210</v>
      </c>
      <c r="B112" s="284" t="s">
        <v>37</v>
      </c>
      <c r="C112" s="635" t="s">
        <v>211</v>
      </c>
      <c r="D112" s="636"/>
      <c r="E112" s="637"/>
      <c r="F112" s="441">
        <v>0</v>
      </c>
      <c r="G112" s="441">
        <v>0</v>
      </c>
      <c r="H112" s="441">
        <v>0</v>
      </c>
      <c r="I112" s="441">
        <v>0</v>
      </c>
      <c r="J112" s="441">
        <v>0</v>
      </c>
      <c r="K112" s="385">
        <v>0</v>
      </c>
      <c r="L112" s="107">
        <v>0</v>
      </c>
      <c r="M112" s="107">
        <v>0</v>
      </c>
      <c r="N112" s="107">
        <v>0</v>
      </c>
      <c r="O112" s="385">
        <v>0</v>
      </c>
      <c r="P112" s="107">
        <v>0</v>
      </c>
      <c r="Q112" s="107">
        <v>0</v>
      </c>
      <c r="R112" s="107">
        <v>0</v>
      </c>
      <c r="S112" s="107">
        <v>0</v>
      </c>
      <c r="T112" s="385">
        <v>0</v>
      </c>
      <c r="U112" s="122">
        <v>0</v>
      </c>
      <c r="V112" s="107">
        <v>0</v>
      </c>
      <c r="W112" s="107">
        <v>0</v>
      </c>
      <c r="X112" s="107">
        <v>0</v>
      </c>
      <c r="Y112" s="107">
        <v>0</v>
      </c>
      <c r="Z112" s="385">
        <v>0</v>
      </c>
      <c r="AA112" s="107">
        <v>0</v>
      </c>
      <c r="AB112" s="43">
        <v>0</v>
      </c>
    </row>
    <row r="113" spans="1:28" x14ac:dyDescent="0.25">
      <c r="A113" s="151" t="s">
        <v>212</v>
      </c>
      <c r="B113" s="278"/>
      <c r="C113" s="628" t="s">
        <v>70</v>
      </c>
      <c r="D113" s="629"/>
      <c r="E113" s="630"/>
      <c r="F113" s="441">
        <v>0</v>
      </c>
      <c r="G113" s="441">
        <v>1</v>
      </c>
      <c r="H113" s="441">
        <v>0</v>
      </c>
      <c r="I113" s="441">
        <v>0</v>
      </c>
      <c r="J113" s="441">
        <v>1</v>
      </c>
      <c r="K113" s="385">
        <v>0</v>
      </c>
      <c r="L113" s="107">
        <v>0</v>
      </c>
      <c r="M113" s="107">
        <v>0</v>
      </c>
      <c r="N113" s="107">
        <v>0</v>
      </c>
      <c r="O113" s="385">
        <v>0</v>
      </c>
      <c r="P113" s="107">
        <v>0</v>
      </c>
      <c r="Q113" s="107">
        <v>0</v>
      </c>
      <c r="R113" s="107">
        <v>0</v>
      </c>
      <c r="S113" s="107">
        <v>0</v>
      </c>
      <c r="T113" s="385">
        <v>0</v>
      </c>
      <c r="U113" s="122">
        <v>0</v>
      </c>
      <c r="V113" s="107">
        <v>0</v>
      </c>
      <c r="W113" s="107">
        <v>0</v>
      </c>
      <c r="X113" s="107">
        <v>0</v>
      </c>
      <c r="Y113" s="107">
        <v>0</v>
      </c>
      <c r="Z113" s="385">
        <v>0</v>
      </c>
      <c r="AA113" s="107">
        <v>0</v>
      </c>
      <c r="AB113" s="43">
        <v>0</v>
      </c>
    </row>
    <row r="114" spans="1:28" s="238" customFormat="1" ht="35.25" customHeight="1" x14ac:dyDescent="0.25">
      <c r="A114" s="270" t="s">
        <v>213</v>
      </c>
      <c r="B114" s="274"/>
      <c r="C114" s="928" t="s">
        <v>214</v>
      </c>
      <c r="D114" s="929"/>
      <c r="E114" s="930"/>
      <c r="F114" s="272">
        <v>1</v>
      </c>
      <c r="G114" s="272">
        <v>0</v>
      </c>
      <c r="H114" s="272">
        <v>0</v>
      </c>
      <c r="I114" s="272">
        <v>0</v>
      </c>
      <c r="J114" s="272">
        <v>0</v>
      </c>
      <c r="K114" s="273">
        <v>0</v>
      </c>
      <c r="L114" s="273">
        <v>0</v>
      </c>
      <c r="M114" s="273">
        <v>0</v>
      </c>
      <c r="N114" s="273">
        <v>0</v>
      </c>
      <c r="O114" s="273">
        <v>0</v>
      </c>
      <c r="P114" s="273">
        <v>0</v>
      </c>
      <c r="Q114" s="273">
        <v>0</v>
      </c>
      <c r="R114" s="273">
        <v>0</v>
      </c>
      <c r="S114" s="273">
        <v>0</v>
      </c>
      <c r="T114" s="273">
        <v>0</v>
      </c>
      <c r="U114" s="273">
        <v>0</v>
      </c>
      <c r="V114" s="273">
        <v>0</v>
      </c>
      <c r="W114" s="273">
        <v>0</v>
      </c>
      <c r="X114" s="273">
        <v>0</v>
      </c>
      <c r="Y114" s="273">
        <v>0</v>
      </c>
      <c r="Z114" s="273">
        <v>1</v>
      </c>
      <c r="AA114" s="273">
        <v>1</v>
      </c>
      <c r="AB114" s="258">
        <v>0</v>
      </c>
    </row>
    <row r="115" spans="1:28" x14ac:dyDescent="0.25">
      <c r="A115" s="151" t="s">
        <v>215</v>
      </c>
      <c r="B115" s="278"/>
      <c r="C115" s="628" t="s">
        <v>216</v>
      </c>
      <c r="D115" s="629"/>
      <c r="E115" s="630"/>
      <c r="F115" s="441">
        <v>0</v>
      </c>
      <c r="G115" s="441">
        <v>0</v>
      </c>
      <c r="H115" s="441">
        <v>0</v>
      </c>
      <c r="I115" s="441">
        <v>0</v>
      </c>
      <c r="J115" s="441">
        <v>0</v>
      </c>
      <c r="K115" s="385">
        <v>0</v>
      </c>
      <c r="L115" s="107">
        <v>0</v>
      </c>
      <c r="M115" s="107">
        <v>0</v>
      </c>
      <c r="N115" s="107">
        <v>0</v>
      </c>
      <c r="O115" s="385">
        <v>0</v>
      </c>
      <c r="P115" s="107">
        <v>0</v>
      </c>
      <c r="Q115" s="107">
        <v>0</v>
      </c>
      <c r="R115" s="107">
        <v>0</v>
      </c>
      <c r="S115" s="107">
        <v>0</v>
      </c>
      <c r="T115" s="385">
        <v>0</v>
      </c>
      <c r="U115" s="122">
        <v>0</v>
      </c>
      <c r="V115" s="107">
        <v>0</v>
      </c>
      <c r="W115" s="107">
        <v>0</v>
      </c>
      <c r="X115" s="107">
        <v>0</v>
      </c>
      <c r="Y115" s="107">
        <v>0</v>
      </c>
      <c r="Z115" s="385">
        <v>0</v>
      </c>
      <c r="AA115" s="107">
        <v>0</v>
      </c>
      <c r="AB115" s="43">
        <v>0</v>
      </c>
    </row>
    <row r="116" spans="1:28" x14ac:dyDescent="0.25">
      <c r="A116" s="151" t="s">
        <v>217</v>
      </c>
      <c r="B116" s="278"/>
      <c r="C116" s="628" t="s">
        <v>218</v>
      </c>
      <c r="D116" s="629"/>
      <c r="E116" s="630"/>
      <c r="F116" s="441">
        <v>0</v>
      </c>
      <c r="G116" s="441">
        <v>0</v>
      </c>
      <c r="H116" s="441">
        <v>0</v>
      </c>
      <c r="I116" s="441">
        <v>0</v>
      </c>
      <c r="J116" s="441">
        <v>0</v>
      </c>
      <c r="K116" s="385">
        <v>0</v>
      </c>
      <c r="L116" s="107">
        <v>0</v>
      </c>
      <c r="M116" s="107">
        <v>0</v>
      </c>
      <c r="N116" s="107">
        <v>0</v>
      </c>
      <c r="O116" s="385">
        <v>0</v>
      </c>
      <c r="P116" s="107">
        <v>0</v>
      </c>
      <c r="Q116" s="107">
        <v>0</v>
      </c>
      <c r="R116" s="107">
        <v>0</v>
      </c>
      <c r="S116" s="107">
        <v>0</v>
      </c>
      <c r="T116" s="385">
        <v>0</v>
      </c>
      <c r="U116" s="122">
        <v>0</v>
      </c>
      <c r="V116" s="107">
        <v>0</v>
      </c>
      <c r="W116" s="107">
        <v>0</v>
      </c>
      <c r="X116" s="107">
        <v>0</v>
      </c>
      <c r="Y116" s="107">
        <v>0</v>
      </c>
      <c r="Z116" s="385">
        <v>0</v>
      </c>
      <c r="AA116" s="107">
        <v>0</v>
      </c>
      <c r="AB116" s="43">
        <v>0</v>
      </c>
    </row>
    <row r="117" spans="1:28" x14ac:dyDescent="0.25">
      <c r="A117" s="151" t="s">
        <v>219</v>
      </c>
      <c r="B117" s="278"/>
      <c r="C117" s="628" t="s">
        <v>70</v>
      </c>
      <c r="D117" s="629"/>
      <c r="E117" s="630"/>
      <c r="F117" s="441">
        <v>1</v>
      </c>
      <c r="G117" s="441">
        <v>0</v>
      </c>
      <c r="H117" s="441">
        <v>0</v>
      </c>
      <c r="I117" s="441">
        <v>0</v>
      </c>
      <c r="J117" s="441">
        <v>0</v>
      </c>
      <c r="K117" s="385">
        <v>0</v>
      </c>
      <c r="L117" s="107">
        <v>0</v>
      </c>
      <c r="M117" s="107">
        <v>0</v>
      </c>
      <c r="N117" s="107">
        <v>0</v>
      </c>
      <c r="O117" s="385">
        <v>0</v>
      </c>
      <c r="P117" s="107">
        <v>0</v>
      </c>
      <c r="Q117" s="107">
        <v>0</v>
      </c>
      <c r="R117" s="107">
        <v>0</v>
      </c>
      <c r="S117" s="107">
        <v>0</v>
      </c>
      <c r="T117" s="385">
        <v>0</v>
      </c>
      <c r="U117" s="122">
        <v>0</v>
      </c>
      <c r="V117" s="107">
        <v>0</v>
      </c>
      <c r="W117" s="107">
        <v>0</v>
      </c>
      <c r="X117" s="107">
        <v>0</v>
      </c>
      <c r="Y117" s="107">
        <v>0</v>
      </c>
      <c r="Z117" s="385">
        <v>1</v>
      </c>
      <c r="AA117" s="107">
        <v>1</v>
      </c>
      <c r="AB117" s="43">
        <v>0</v>
      </c>
    </row>
    <row r="118" spans="1:28" s="238" customFormat="1" ht="48.75" customHeight="1" x14ac:dyDescent="0.25">
      <c r="A118" s="270" t="s">
        <v>220</v>
      </c>
      <c r="B118" s="274"/>
      <c r="C118" s="928" t="s">
        <v>221</v>
      </c>
      <c r="D118" s="929"/>
      <c r="E118" s="930"/>
      <c r="F118" s="272">
        <v>0</v>
      </c>
      <c r="G118" s="272">
        <v>1</v>
      </c>
      <c r="H118" s="272">
        <v>1</v>
      </c>
      <c r="I118" s="272">
        <v>0</v>
      </c>
      <c r="J118" s="272">
        <v>0</v>
      </c>
      <c r="K118" s="273">
        <v>1</v>
      </c>
      <c r="L118" s="273">
        <v>1</v>
      </c>
      <c r="M118" s="273">
        <v>0</v>
      </c>
      <c r="N118" s="273">
        <v>0</v>
      </c>
      <c r="O118" s="273">
        <v>0</v>
      </c>
      <c r="P118" s="273">
        <v>0</v>
      </c>
      <c r="Q118" s="273">
        <v>0</v>
      </c>
      <c r="R118" s="273">
        <v>0</v>
      </c>
      <c r="S118" s="273">
        <v>0</v>
      </c>
      <c r="T118" s="273">
        <v>1</v>
      </c>
      <c r="U118" s="273">
        <v>0</v>
      </c>
      <c r="V118" s="273">
        <v>1</v>
      </c>
      <c r="W118" s="273">
        <v>0</v>
      </c>
      <c r="X118" s="273">
        <v>0</v>
      </c>
      <c r="Y118" s="273">
        <v>0</v>
      </c>
      <c r="Z118" s="273">
        <v>0</v>
      </c>
      <c r="AA118" s="273">
        <v>0</v>
      </c>
      <c r="AB118" s="258">
        <v>0</v>
      </c>
    </row>
    <row r="119" spans="1:28" x14ac:dyDescent="0.25">
      <c r="A119" s="155" t="s">
        <v>222</v>
      </c>
      <c r="B119" s="812" t="s">
        <v>37</v>
      </c>
      <c r="C119" s="635" t="s">
        <v>223</v>
      </c>
      <c r="D119" s="636"/>
      <c r="E119" s="637"/>
      <c r="F119" s="73">
        <v>0</v>
      </c>
      <c r="G119" s="73">
        <v>0</v>
      </c>
      <c r="H119" s="73">
        <v>0</v>
      </c>
      <c r="I119" s="73">
        <v>0</v>
      </c>
      <c r="J119" s="73">
        <v>0</v>
      </c>
      <c r="K119" s="385">
        <v>0</v>
      </c>
      <c r="L119" s="109">
        <v>0</v>
      </c>
      <c r="M119" s="109">
        <v>0</v>
      </c>
      <c r="N119" s="109">
        <v>0</v>
      </c>
      <c r="O119" s="385">
        <v>0</v>
      </c>
      <c r="P119" s="109">
        <v>0</v>
      </c>
      <c r="Q119" s="109">
        <v>0</v>
      </c>
      <c r="R119" s="109">
        <v>0</v>
      </c>
      <c r="S119" s="109">
        <v>0</v>
      </c>
      <c r="T119" s="385">
        <v>0</v>
      </c>
      <c r="U119" s="122">
        <v>0</v>
      </c>
      <c r="V119" s="109">
        <v>0</v>
      </c>
      <c r="W119" s="109">
        <v>0</v>
      </c>
      <c r="X119" s="109">
        <v>0</v>
      </c>
      <c r="Y119" s="109">
        <v>0</v>
      </c>
      <c r="Z119" s="385">
        <v>0</v>
      </c>
      <c r="AA119" s="109">
        <v>0</v>
      </c>
      <c r="AB119" s="43">
        <v>0</v>
      </c>
    </row>
    <row r="120" spans="1:28" x14ac:dyDescent="0.25">
      <c r="A120" s="155" t="s">
        <v>224</v>
      </c>
      <c r="B120" s="813"/>
      <c r="C120" s="635" t="s">
        <v>225</v>
      </c>
      <c r="D120" s="636"/>
      <c r="E120" s="637"/>
      <c r="F120" s="73">
        <v>0</v>
      </c>
      <c r="G120" s="73">
        <v>0</v>
      </c>
      <c r="H120" s="73">
        <v>0</v>
      </c>
      <c r="I120" s="73">
        <v>0</v>
      </c>
      <c r="J120" s="73">
        <v>0</v>
      </c>
      <c r="K120" s="385">
        <v>0</v>
      </c>
      <c r="L120" s="109">
        <v>0</v>
      </c>
      <c r="M120" s="109">
        <v>0</v>
      </c>
      <c r="N120" s="109">
        <v>0</v>
      </c>
      <c r="O120" s="385">
        <v>0</v>
      </c>
      <c r="P120" s="109">
        <v>0</v>
      </c>
      <c r="Q120" s="109">
        <v>0</v>
      </c>
      <c r="R120" s="109">
        <v>0</v>
      </c>
      <c r="S120" s="109">
        <v>0</v>
      </c>
      <c r="T120" s="385">
        <v>0</v>
      </c>
      <c r="U120" s="122">
        <v>0</v>
      </c>
      <c r="V120" s="109">
        <v>0</v>
      </c>
      <c r="W120" s="109">
        <v>0</v>
      </c>
      <c r="X120" s="109">
        <v>0</v>
      </c>
      <c r="Y120" s="109">
        <v>0</v>
      </c>
      <c r="Z120" s="385">
        <v>0</v>
      </c>
      <c r="AA120" s="109">
        <v>0</v>
      </c>
      <c r="AB120" s="43">
        <v>0</v>
      </c>
    </row>
    <row r="121" spans="1:28" x14ac:dyDescent="0.25">
      <c r="A121" s="155" t="s">
        <v>226</v>
      </c>
      <c r="B121" s="813"/>
      <c r="C121" s="635" t="s">
        <v>227</v>
      </c>
      <c r="D121" s="636"/>
      <c r="E121" s="637"/>
      <c r="F121" s="73">
        <v>0</v>
      </c>
      <c r="G121" s="73">
        <v>0</v>
      </c>
      <c r="H121" s="73">
        <v>0</v>
      </c>
      <c r="I121" s="73">
        <v>0</v>
      </c>
      <c r="J121" s="73">
        <v>0</v>
      </c>
      <c r="K121" s="385">
        <v>0</v>
      </c>
      <c r="L121" s="109">
        <v>0</v>
      </c>
      <c r="M121" s="109">
        <v>0</v>
      </c>
      <c r="N121" s="109">
        <v>0</v>
      </c>
      <c r="O121" s="385">
        <v>0</v>
      </c>
      <c r="P121" s="109">
        <v>0</v>
      </c>
      <c r="Q121" s="109">
        <v>0</v>
      </c>
      <c r="R121" s="109">
        <v>0</v>
      </c>
      <c r="S121" s="109">
        <v>0</v>
      </c>
      <c r="T121" s="385">
        <v>0</v>
      </c>
      <c r="U121" s="122">
        <v>0</v>
      </c>
      <c r="V121" s="109">
        <v>0</v>
      </c>
      <c r="W121" s="109">
        <v>0</v>
      </c>
      <c r="X121" s="109">
        <v>0</v>
      </c>
      <c r="Y121" s="109">
        <v>0</v>
      </c>
      <c r="Z121" s="385">
        <v>0</v>
      </c>
      <c r="AA121" s="109">
        <v>0</v>
      </c>
      <c r="AB121" s="43">
        <v>0</v>
      </c>
    </row>
    <row r="122" spans="1:28" x14ac:dyDescent="0.25">
      <c r="A122" s="155" t="s">
        <v>228</v>
      </c>
      <c r="B122" s="813"/>
      <c r="C122" s="635" t="s">
        <v>229</v>
      </c>
      <c r="D122" s="636"/>
      <c r="E122" s="637"/>
      <c r="F122" s="73">
        <v>0</v>
      </c>
      <c r="G122" s="73">
        <v>0</v>
      </c>
      <c r="H122" s="73">
        <v>0</v>
      </c>
      <c r="I122" s="73">
        <v>0</v>
      </c>
      <c r="J122" s="73">
        <v>0</v>
      </c>
      <c r="K122" s="385">
        <v>0</v>
      </c>
      <c r="L122" s="109">
        <v>0</v>
      </c>
      <c r="M122" s="109">
        <v>0</v>
      </c>
      <c r="N122" s="109">
        <v>0</v>
      </c>
      <c r="O122" s="385">
        <v>0</v>
      </c>
      <c r="P122" s="109">
        <v>0</v>
      </c>
      <c r="Q122" s="109">
        <v>0</v>
      </c>
      <c r="R122" s="109">
        <v>0</v>
      </c>
      <c r="S122" s="109">
        <v>0</v>
      </c>
      <c r="T122" s="385">
        <v>0</v>
      </c>
      <c r="U122" s="122">
        <v>0</v>
      </c>
      <c r="V122" s="109">
        <v>0</v>
      </c>
      <c r="W122" s="109">
        <v>0</v>
      </c>
      <c r="X122" s="109">
        <v>0</v>
      </c>
      <c r="Y122" s="109">
        <v>0</v>
      </c>
      <c r="Z122" s="385">
        <v>0</v>
      </c>
      <c r="AA122" s="109">
        <v>0</v>
      </c>
      <c r="AB122" s="43">
        <v>0</v>
      </c>
    </row>
    <row r="123" spans="1:28" x14ac:dyDescent="0.25">
      <c r="A123" s="155" t="s">
        <v>230</v>
      </c>
      <c r="B123" s="813"/>
      <c r="C123" s="635" t="s">
        <v>231</v>
      </c>
      <c r="D123" s="636"/>
      <c r="E123" s="637"/>
      <c r="F123" s="73">
        <v>0</v>
      </c>
      <c r="G123" s="73">
        <v>0</v>
      </c>
      <c r="H123" s="73">
        <v>0</v>
      </c>
      <c r="I123" s="73">
        <v>0</v>
      </c>
      <c r="J123" s="73">
        <v>0</v>
      </c>
      <c r="K123" s="385">
        <v>0</v>
      </c>
      <c r="L123" s="109">
        <v>0</v>
      </c>
      <c r="M123" s="109">
        <v>0</v>
      </c>
      <c r="N123" s="109">
        <v>0</v>
      </c>
      <c r="O123" s="385">
        <v>0</v>
      </c>
      <c r="P123" s="109">
        <v>0</v>
      </c>
      <c r="Q123" s="109">
        <v>0</v>
      </c>
      <c r="R123" s="109">
        <v>0</v>
      </c>
      <c r="S123" s="109">
        <v>0</v>
      </c>
      <c r="T123" s="385">
        <v>0</v>
      </c>
      <c r="U123" s="122">
        <v>0</v>
      </c>
      <c r="V123" s="109">
        <v>0</v>
      </c>
      <c r="W123" s="109">
        <v>0</v>
      </c>
      <c r="X123" s="109">
        <v>0</v>
      </c>
      <c r="Y123" s="109">
        <v>0</v>
      </c>
      <c r="Z123" s="385">
        <v>0</v>
      </c>
      <c r="AA123" s="109">
        <v>0</v>
      </c>
      <c r="AB123" s="43">
        <v>0</v>
      </c>
    </row>
    <row r="124" spans="1:28" x14ac:dyDescent="0.25">
      <c r="A124" s="155" t="s">
        <v>232</v>
      </c>
      <c r="B124" s="814"/>
      <c r="C124" s="635" t="s">
        <v>70</v>
      </c>
      <c r="D124" s="636"/>
      <c r="E124" s="637"/>
      <c r="F124" s="73">
        <v>0</v>
      </c>
      <c r="G124" s="73">
        <v>1</v>
      </c>
      <c r="H124" s="73">
        <v>1</v>
      </c>
      <c r="I124" s="73">
        <v>0</v>
      </c>
      <c r="J124" s="73">
        <v>0</v>
      </c>
      <c r="K124" s="385">
        <v>1</v>
      </c>
      <c r="L124" s="109">
        <v>1</v>
      </c>
      <c r="M124" s="109">
        <v>0</v>
      </c>
      <c r="N124" s="109">
        <v>0</v>
      </c>
      <c r="O124" s="385">
        <v>0</v>
      </c>
      <c r="P124" s="109">
        <v>0</v>
      </c>
      <c r="Q124" s="109">
        <v>0</v>
      </c>
      <c r="R124" s="109">
        <v>0</v>
      </c>
      <c r="S124" s="109">
        <v>0</v>
      </c>
      <c r="T124" s="385">
        <v>1</v>
      </c>
      <c r="U124" s="122">
        <v>0</v>
      </c>
      <c r="V124" s="109">
        <v>1</v>
      </c>
      <c r="W124" s="109">
        <v>0</v>
      </c>
      <c r="X124" s="109">
        <v>0</v>
      </c>
      <c r="Y124" s="109">
        <v>0</v>
      </c>
      <c r="Z124" s="385">
        <v>0</v>
      </c>
      <c r="AA124" s="109">
        <v>0</v>
      </c>
      <c r="AB124" s="43">
        <v>0</v>
      </c>
    </row>
    <row r="125" spans="1:28" s="238" customFormat="1" ht="50.25" customHeight="1" x14ac:dyDescent="0.25">
      <c r="A125" s="270" t="s">
        <v>233</v>
      </c>
      <c r="B125" s="274"/>
      <c r="C125" s="928" t="s">
        <v>234</v>
      </c>
      <c r="D125" s="929"/>
      <c r="E125" s="930"/>
      <c r="F125" s="277">
        <v>71</v>
      </c>
      <c r="G125" s="277">
        <v>300</v>
      </c>
      <c r="H125" s="277">
        <v>253</v>
      </c>
      <c r="I125" s="277">
        <v>40</v>
      </c>
      <c r="J125" s="277">
        <v>7</v>
      </c>
      <c r="K125" s="283">
        <v>259</v>
      </c>
      <c r="L125" s="283">
        <v>162</v>
      </c>
      <c r="M125" s="283">
        <v>25</v>
      </c>
      <c r="N125" s="283">
        <v>21</v>
      </c>
      <c r="O125" s="283">
        <v>51</v>
      </c>
      <c r="P125" s="283">
        <v>9</v>
      </c>
      <c r="Q125" s="283">
        <v>39</v>
      </c>
      <c r="R125" s="283">
        <v>3</v>
      </c>
      <c r="S125" s="283">
        <v>0</v>
      </c>
      <c r="T125" s="283">
        <v>259</v>
      </c>
      <c r="U125" s="283">
        <v>0</v>
      </c>
      <c r="V125" s="283">
        <v>235</v>
      </c>
      <c r="W125" s="283">
        <v>12</v>
      </c>
      <c r="X125" s="283">
        <v>0</v>
      </c>
      <c r="Y125" s="283">
        <v>3</v>
      </c>
      <c r="Z125" s="283">
        <v>65</v>
      </c>
      <c r="AA125" s="283">
        <v>17</v>
      </c>
      <c r="AB125" s="258">
        <v>0</v>
      </c>
    </row>
    <row r="126" spans="1:28" x14ac:dyDescent="0.25">
      <c r="A126" s="156" t="s">
        <v>235</v>
      </c>
      <c r="B126" s="279"/>
      <c r="C126" s="658" t="s">
        <v>236</v>
      </c>
      <c r="D126" s="659"/>
      <c r="E126" s="660"/>
      <c r="F126" s="443">
        <v>69</v>
      </c>
      <c r="G126" s="443">
        <v>294</v>
      </c>
      <c r="H126" s="443">
        <v>248</v>
      </c>
      <c r="I126" s="443">
        <v>40</v>
      </c>
      <c r="J126" s="443">
        <v>6</v>
      </c>
      <c r="K126" s="385">
        <v>253</v>
      </c>
      <c r="L126" s="114">
        <v>161</v>
      </c>
      <c r="M126" s="114">
        <v>24</v>
      </c>
      <c r="N126" s="114">
        <v>19</v>
      </c>
      <c r="O126" s="385">
        <v>49</v>
      </c>
      <c r="P126" s="114">
        <v>8</v>
      </c>
      <c r="Q126" s="114">
        <v>38</v>
      </c>
      <c r="R126" s="114">
        <v>3</v>
      </c>
      <c r="S126" s="114">
        <v>0</v>
      </c>
      <c r="T126" s="385">
        <v>253</v>
      </c>
      <c r="U126" s="122">
        <v>0</v>
      </c>
      <c r="V126" s="114">
        <v>231</v>
      </c>
      <c r="W126" s="114">
        <v>9</v>
      </c>
      <c r="X126" s="114">
        <v>0</v>
      </c>
      <c r="Y126" s="114">
        <v>3</v>
      </c>
      <c r="Z126" s="385">
        <v>64</v>
      </c>
      <c r="AA126" s="114">
        <v>17</v>
      </c>
      <c r="AB126" s="43">
        <v>0</v>
      </c>
    </row>
    <row r="127" spans="1:28" x14ac:dyDescent="0.25">
      <c r="A127" s="156" t="s">
        <v>237</v>
      </c>
      <c r="B127" s="279"/>
      <c r="C127" s="658" t="s">
        <v>238</v>
      </c>
      <c r="D127" s="659"/>
      <c r="E127" s="660"/>
      <c r="F127" s="443">
        <v>0</v>
      </c>
      <c r="G127" s="443">
        <v>0</v>
      </c>
      <c r="H127" s="443">
        <v>0</v>
      </c>
      <c r="I127" s="443">
        <v>0</v>
      </c>
      <c r="J127" s="443">
        <v>0</v>
      </c>
      <c r="K127" s="385">
        <v>0</v>
      </c>
      <c r="L127" s="114">
        <v>0</v>
      </c>
      <c r="M127" s="114">
        <v>0</v>
      </c>
      <c r="N127" s="114">
        <v>0</v>
      </c>
      <c r="O127" s="385">
        <v>0</v>
      </c>
      <c r="P127" s="114">
        <v>0</v>
      </c>
      <c r="Q127" s="114">
        <v>0</v>
      </c>
      <c r="R127" s="114">
        <v>0</v>
      </c>
      <c r="S127" s="114">
        <v>0</v>
      </c>
      <c r="T127" s="385">
        <v>0</v>
      </c>
      <c r="U127" s="122">
        <v>0</v>
      </c>
      <c r="V127" s="114">
        <v>0</v>
      </c>
      <c r="W127" s="114">
        <v>0</v>
      </c>
      <c r="X127" s="114">
        <v>0</v>
      </c>
      <c r="Y127" s="114">
        <v>0</v>
      </c>
      <c r="Z127" s="385">
        <v>0</v>
      </c>
      <c r="AA127" s="114">
        <v>0</v>
      </c>
      <c r="AB127" s="43">
        <v>0</v>
      </c>
    </row>
    <row r="128" spans="1:28" ht="41.25" customHeight="1" x14ac:dyDescent="0.25">
      <c r="A128" s="156" t="s">
        <v>239</v>
      </c>
      <c r="B128" s="279"/>
      <c r="C128" s="658" t="s">
        <v>240</v>
      </c>
      <c r="D128" s="661"/>
      <c r="E128" s="662"/>
      <c r="F128" s="443">
        <v>1</v>
      </c>
      <c r="G128" s="443">
        <v>5</v>
      </c>
      <c r="H128" s="443">
        <v>4</v>
      </c>
      <c r="I128" s="443">
        <v>0</v>
      </c>
      <c r="J128" s="443">
        <v>1</v>
      </c>
      <c r="K128" s="385">
        <v>4</v>
      </c>
      <c r="L128" s="114">
        <v>1</v>
      </c>
      <c r="M128" s="114">
        <v>0</v>
      </c>
      <c r="N128" s="114">
        <v>2</v>
      </c>
      <c r="O128" s="385">
        <v>1</v>
      </c>
      <c r="P128" s="114">
        <v>0</v>
      </c>
      <c r="Q128" s="114">
        <v>1</v>
      </c>
      <c r="R128" s="114">
        <v>0</v>
      </c>
      <c r="S128" s="114">
        <v>0</v>
      </c>
      <c r="T128" s="385">
        <v>4</v>
      </c>
      <c r="U128" s="122">
        <v>0</v>
      </c>
      <c r="V128" s="114">
        <v>2</v>
      </c>
      <c r="W128" s="114">
        <v>2</v>
      </c>
      <c r="X128" s="114">
        <v>0</v>
      </c>
      <c r="Y128" s="114">
        <v>0</v>
      </c>
      <c r="Z128" s="385">
        <v>1</v>
      </c>
      <c r="AA128" s="114">
        <v>0</v>
      </c>
      <c r="AB128" s="43">
        <v>0</v>
      </c>
    </row>
    <row r="129" spans="1:28" ht="29.25" customHeight="1" x14ac:dyDescent="0.25">
      <c r="A129" s="156" t="s">
        <v>241</v>
      </c>
      <c r="B129" s="279"/>
      <c r="C129" s="658" t="s">
        <v>242</v>
      </c>
      <c r="D129" s="661"/>
      <c r="E129" s="662"/>
      <c r="F129" s="443">
        <v>0</v>
      </c>
      <c r="G129" s="443">
        <v>0</v>
      </c>
      <c r="H129" s="443">
        <v>0</v>
      </c>
      <c r="I129" s="443">
        <v>0</v>
      </c>
      <c r="J129" s="443">
        <v>0</v>
      </c>
      <c r="K129" s="385">
        <v>0</v>
      </c>
      <c r="L129" s="114">
        <v>0</v>
      </c>
      <c r="M129" s="114">
        <v>0</v>
      </c>
      <c r="N129" s="114">
        <v>0</v>
      </c>
      <c r="O129" s="385">
        <v>0</v>
      </c>
      <c r="P129" s="114">
        <v>0</v>
      </c>
      <c r="Q129" s="114">
        <v>0</v>
      </c>
      <c r="R129" s="114">
        <v>0</v>
      </c>
      <c r="S129" s="114">
        <v>0</v>
      </c>
      <c r="T129" s="385">
        <v>0</v>
      </c>
      <c r="U129" s="122">
        <v>0</v>
      </c>
      <c r="V129" s="114">
        <v>0</v>
      </c>
      <c r="W129" s="114">
        <v>0</v>
      </c>
      <c r="X129" s="114">
        <v>0</v>
      </c>
      <c r="Y129" s="114">
        <v>0</v>
      </c>
      <c r="Z129" s="385">
        <v>0</v>
      </c>
      <c r="AA129" s="114">
        <v>0</v>
      </c>
      <c r="AB129" s="43">
        <v>0</v>
      </c>
    </row>
    <row r="130" spans="1:28" x14ac:dyDescent="0.25">
      <c r="A130" s="156" t="s">
        <v>243</v>
      </c>
      <c r="B130" s="279"/>
      <c r="C130" s="658" t="s">
        <v>244</v>
      </c>
      <c r="D130" s="659"/>
      <c r="E130" s="660"/>
      <c r="F130" s="443">
        <v>0</v>
      </c>
      <c r="G130" s="443">
        <v>0</v>
      </c>
      <c r="H130" s="443">
        <v>0</v>
      </c>
      <c r="I130" s="443">
        <v>0</v>
      </c>
      <c r="J130" s="443">
        <v>0</v>
      </c>
      <c r="K130" s="385">
        <v>0</v>
      </c>
      <c r="L130" s="114">
        <v>0</v>
      </c>
      <c r="M130" s="114">
        <v>0</v>
      </c>
      <c r="N130" s="114">
        <v>0</v>
      </c>
      <c r="O130" s="385">
        <v>0</v>
      </c>
      <c r="P130" s="114">
        <v>0</v>
      </c>
      <c r="Q130" s="114">
        <v>0</v>
      </c>
      <c r="R130" s="114">
        <v>0</v>
      </c>
      <c r="S130" s="114">
        <v>0</v>
      </c>
      <c r="T130" s="385">
        <v>0</v>
      </c>
      <c r="U130" s="122">
        <v>0</v>
      </c>
      <c r="V130" s="114">
        <v>0</v>
      </c>
      <c r="W130" s="114">
        <v>0</v>
      </c>
      <c r="X130" s="114">
        <v>0</v>
      </c>
      <c r="Y130" s="114">
        <v>0</v>
      </c>
      <c r="Z130" s="385">
        <v>0</v>
      </c>
      <c r="AA130" s="114">
        <v>0</v>
      </c>
      <c r="AB130" s="43">
        <v>0</v>
      </c>
    </row>
    <row r="131" spans="1:28" ht="29.25" customHeight="1" x14ac:dyDescent="0.25">
      <c r="A131" s="156" t="s">
        <v>245</v>
      </c>
      <c r="B131" s="279"/>
      <c r="C131" s="658" t="s">
        <v>246</v>
      </c>
      <c r="D131" s="659"/>
      <c r="E131" s="660"/>
      <c r="F131" s="443">
        <v>0</v>
      </c>
      <c r="G131" s="443">
        <v>0</v>
      </c>
      <c r="H131" s="443">
        <v>0</v>
      </c>
      <c r="I131" s="443">
        <v>0</v>
      </c>
      <c r="J131" s="443">
        <v>0</v>
      </c>
      <c r="K131" s="385">
        <v>0</v>
      </c>
      <c r="L131" s="114">
        <v>0</v>
      </c>
      <c r="M131" s="114">
        <v>0</v>
      </c>
      <c r="N131" s="114">
        <v>0</v>
      </c>
      <c r="O131" s="385">
        <v>0</v>
      </c>
      <c r="P131" s="114">
        <v>0</v>
      </c>
      <c r="Q131" s="114">
        <v>0</v>
      </c>
      <c r="R131" s="114">
        <v>0</v>
      </c>
      <c r="S131" s="114">
        <v>0</v>
      </c>
      <c r="T131" s="385">
        <v>0</v>
      </c>
      <c r="U131" s="122">
        <v>0</v>
      </c>
      <c r="V131" s="114">
        <v>0</v>
      </c>
      <c r="W131" s="114">
        <v>0</v>
      </c>
      <c r="X131" s="114">
        <v>0</v>
      </c>
      <c r="Y131" s="114">
        <v>0</v>
      </c>
      <c r="Z131" s="385">
        <v>0</v>
      </c>
      <c r="AA131" s="114">
        <v>0</v>
      </c>
      <c r="AB131" s="43">
        <v>0</v>
      </c>
    </row>
    <row r="132" spans="1:28" x14ac:dyDescent="0.25">
      <c r="A132" s="156" t="s">
        <v>247</v>
      </c>
      <c r="B132" s="279"/>
      <c r="C132" s="658" t="s">
        <v>248</v>
      </c>
      <c r="D132" s="659"/>
      <c r="E132" s="660"/>
      <c r="F132" s="443">
        <v>0</v>
      </c>
      <c r="G132" s="443">
        <v>0</v>
      </c>
      <c r="H132" s="443">
        <v>0</v>
      </c>
      <c r="I132" s="443">
        <v>0</v>
      </c>
      <c r="J132" s="443">
        <v>0</v>
      </c>
      <c r="K132" s="385">
        <v>0</v>
      </c>
      <c r="L132" s="114">
        <v>0</v>
      </c>
      <c r="M132" s="114">
        <v>0</v>
      </c>
      <c r="N132" s="114">
        <v>0</v>
      </c>
      <c r="O132" s="385">
        <v>0</v>
      </c>
      <c r="P132" s="114">
        <v>0</v>
      </c>
      <c r="Q132" s="114">
        <v>0</v>
      </c>
      <c r="R132" s="114">
        <v>0</v>
      </c>
      <c r="S132" s="114">
        <v>0</v>
      </c>
      <c r="T132" s="385">
        <v>0</v>
      </c>
      <c r="U132" s="122">
        <v>0</v>
      </c>
      <c r="V132" s="114">
        <v>0</v>
      </c>
      <c r="W132" s="114">
        <v>0</v>
      </c>
      <c r="X132" s="114">
        <v>0</v>
      </c>
      <c r="Y132" s="114">
        <v>0</v>
      </c>
      <c r="Z132" s="385">
        <v>0</v>
      </c>
      <c r="AA132" s="114">
        <v>0</v>
      </c>
      <c r="AB132" s="43">
        <v>0</v>
      </c>
    </row>
    <row r="133" spans="1:28" x14ac:dyDescent="0.25">
      <c r="A133" s="156" t="s">
        <v>249</v>
      </c>
      <c r="B133" s="279"/>
      <c r="C133" s="658" t="s">
        <v>70</v>
      </c>
      <c r="D133" s="659"/>
      <c r="E133" s="660"/>
      <c r="F133" s="443">
        <v>1</v>
      </c>
      <c r="G133" s="443">
        <v>1</v>
      </c>
      <c r="H133" s="443">
        <v>1</v>
      </c>
      <c r="I133" s="443">
        <v>0</v>
      </c>
      <c r="J133" s="443">
        <v>0</v>
      </c>
      <c r="K133" s="385">
        <v>2</v>
      </c>
      <c r="L133" s="114">
        <v>0</v>
      </c>
      <c r="M133" s="114">
        <v>1</v>
      </c>
      <c r="N133" s="114">
        <v>0</v>
      </c>
      <c r="O133" s="385">
        <v>1</v>
      </c>
      <c r="P133" s="114">
        <v>1</v>
      </c>
      <c r="Q133" s="114">
        <v>0</v>
      </c>
      <c r="R133" s="114">
        <v>0</v>
      </c>
      <c r="S133" s="114">
        <v>0</v>
      </c>
      <c r="T133" s="385">
        <v>2</v>
      </c>
      <c r="U133" s="122">
        <v>0</v>
      </c>
      <c r="V133" s="114">
        <v>2</v>
      </c>
      <c r="W133" s="114">
        <v>1</v>
      </c>
      <c r="X133" s="114">
        <v>0</v>
      </c>
      <c r="Y133" s="114">
        <v>0</v>
      </c>
      <c r="Z133" s="385">
        <v>0</v>
      </c>
      <c r="AA133" s="114">
        <v>0</v>
      </c>
      <c r="AB133" s="43">
        <v>0</v>
      </c>
    </row>
    <row r="134" spans="1:28" s="238" customFormat="1" ht="34.5" customHeight="1" x14ac:dyDescent="0.25">
      <c r="A134" s="275" t="s">
        <v>250</v>
      </c>
      <c r="B134" s="276"/>
      <c r="C134" s="928" t="s">
        <v>251</v>
      </c>
      <c r="D134" s="931"/>
      <c r="E134" s="932"/>
      <c r="F134" s="277">
        <v>0</v>
      </c>
      <c r="G134" s="277">
        <v>0</v>
      </c>
      <c r="H134" s="277">
        <v>0</v>
      </c>
      <c r="I134" s="277">
        <v>0</v>
      </c>
      <c r="J134" s="277">
        <v>0</v>
      </c>
      <c r="K134" s="283">
        <v>0</v>
      </c>
      <c r="L134" s="283">
        <v>0</v>
      </c>
      <c r="M134" s="283">
        <v>0</v>
      </c>
      <c r="N134" s="283">
        <v>0</v>
      </c>
      <c r="O134" s="283">
        <v>0</v>
      </c>
      <c r="P134" s="283">
        <v>0</v>
      </c>
      <c r="Q134" s="283">
        <v>0</v>
      </c>
      <c r="R134" s="283">
        <v>0</v>
      </c>
      <c r="S134" s="283">
        <v>0</v>
      </c>
      <c r="T134" s="283">
        <v>0</v>
      </c>
      <c r="U134" s="283">
        <v>0</v>
      </c>
      <c r="V134" s="283">
        <v>0</v>
      </c>
      <c r="W134" s="283">
        <v>0</v>
      </c>
      <c r="X134" s="283">
        <v>0</v>
      </c>
      <c r="Y134" s="283">
        <v>0</v>
      </c>
      <c r="Z134" s="283">
        <v>0</v>
      </c>
      <c r="AA134" s="283">
        <v>0</v>
      </c>
      <c r="AB134" s="258">
        <v>0</v>
      </c>
    </row>
    <row r="135" spans="1:28" x14ac:dyDescent="0.25">
      <c r="A135" s="156" t="s">
        <v>252</v>
      </c>
      <c r="B135" s="279"/>
      <c r="C135" s="647" t="s">
        <v>253</v>
      </c>
      <c r="D135" s="810"/>
      <c r="E135" s="811"/>
      <c r="F135" s="443">
        <v>0</v>
      </c>
      <c r="G135" s="443">
        <v>0</v>
      </c>
      <c r="H135" s="443">
        <v>0</v>
      </c>
      <c r="I135" s="443">
        <v>0</v>
      </c>
      <c r="J135" s="443">
        <v>0</v>
      </c>
      <c r="K135" s="385">
        <v>0</v>
      </c>
      <c r="L135" s="114">
        <v>0</v>
      </c>
      <c r="M135" s="114">
        <v>0</v>
      </c>
      <c r="N135" s="114">
        <v>0</v>
      </c>
      <c r="O135" s="385">
        <v>0</v>
      </c>
      <c r="P135" s="114">
        <v>0</v>
      </c>
      <c r="Q135" s="114">
        <v>0</v>
      </c>
      <c r="R135" s="114">
        <v>0</v>
      </c>
      <c r="S135" s="114">
        <v>0</v>
      </c>
      <c r="T135" s="385">
        <v>0</v>
      </c>
      <c r="U135" s="122">
        <v>0</v>
      </c>
      <c r="V135" s="114">
        <v>0</v>
      </c>
      <c r="W135" s="114">
        <v>0</v>
      </c>
      <c r="X135" s="114">
        <v>0</v>
      </c>
      <c r="Y135" s="114">
        <v>0</v>
      </c>
      <c r="Z135" s="385">
        <v>0</v>
      </c>
      <c r="AA135" s="114">
        <v>0</v>
      </c>
      <c r="AB135" s="43">
        <v>0</v>
      </c>
    </row>
    <row r="136" spans="1:28" x14ac:dyDescent="0.25">
      <c r="A136" s="156" t="s">
        <v>254</v>
      </c>
      <c r="B136" s="279"/>
      <c r="C136" s="647" t="s">
        <v>255</v>
      </c>
      <c r="D136" s="648"/>
      <c r="E136" s="649"/>
      <c r="F136" s="443">
        <v>0</v>
      </c>
      <c r="G136" s="443">
        <v>0</v>
      </c>
      <c r="H136" s="443">
        <v>0</v>
      </c>
      <c r="I136" s="443">
        <v>0</v>
      </c>
      <c r="J136" s="443">
        <v>0</v>
      </c>
      <c r="K136" s="385">
        <v>0</v>
      </c>
      <c r="L136" s="114">
        <v>0</v>
      </c>
      <c r="M136" s="114">
        <v>0</v>
      </c>
      <c r="N136" s="114">
        <v>0</v>
      </c>
      <c r="O136" s="385">
        <v>0</v>
      </c>
      <c r="P136" s="114">
        <v>0</v>
      </c>
      <c r="Q136" s="114">
        <v>0</v>
      </c>
      <c r="R136" s="114">
        <v>0</v>
      </c>
      <c r="S136" s="114">
        <v>0</v>
      </c>
      <c r="T136" s="385">
        <v>0</v>
      </c>
      <c r="U136" s="122">
        <v>0</v>
      </c>
      <c r="V136" s="114">
        <v>0</v>
      </c>
      <c r="W136" s="114">
        <v>0</v>
      </c>
      <c r="X136" s="114">
        <v>0</v>
      </c>
      <c r="Y136" s="114">
        <v>0</v>
      </c>
      <c r="Z136" s="385">
        <v>0</v>
      </c>
      <c r="AA136" s="114">
        <v>0</v>
      </c>
      <c r="AB136" s="43">
        <v>0</v>
      </c>
    </row>
    <row r="137" spans="1:28" x14ac:dyDescent="0.25">
      <c r="A137" s="156" t="s">
        <v>256</v>
      </c>
      <c r="B137" s="279"/>
      <c r="C137" s="647" t="s">
        <v>70</v>
      </c>
      <c r="D137" s="648"/>
      <c r="E137" s="649"/>
      <c r="F137" s="443">
        <v>0</v>
      </c>
      <c r="G137" s="443">
        <v>0</v>
      </c>
      <c r="H137" s="443">
        <v>0</v>
      </c>
      <c r="I137" s="443">
        <v>0</v>
      </c>
      <c r="J137" s="443">
        <v>0</v>
      </c>
      <c r="K137" s="385">
        <v>0</v>
      </c>
      <c r="L137" s="114">
        <v>0</v>
      </c>
      <c r="M137" s="114">
        <v>0</v>
      </c>
      <c r="N137" s="114">
        <v>0</v>
      </c>
      <c r="O137" s="385">
        <v>0</v>
      </c>
      <c r="P137" s="114">
        <v>0</v>
      </c>
      <c r="Q137" s="114">
        <v>0</v>
      </c>
      <c r="R137" s="114">
        <v>0</v>
      </c>
      <c r="S137" s="114">
        <v>0</v>
      </c>
      <c r="T137" s="385">
        <v>0</v>
      </c>
      <c r="U137" s="122">
        <v>0</v>
      </c>
      <c r="V137" s="114">
        <v>0</v>
      </c>
      <c r="W137" s="114">
        <v>0</v>
      </c>
      <c r="X137" s="114">
        <v>0</v>
      </c>
      <c r="Y137" s="114">
        <v>0</v>
      </c>
      <c r="Z137" s="385">
        <v>0</v>
      </c>
      <c r="AA137" s="114">
        <v>0</v>
      </c>
      <c r="AB137" s="43">
        <v>0</v>
      </c>
    </row>
    <row r="138" spans="1:28" s="238" customFormat="1" ht="29.25" customHeight="1" x14ac:dyDescent="0.25">
      <c r="A138" s="275" t="s">
        <v>257</v>
      </c>
      <c r="B138" s="276"/>
      <c r="C138" s="928" t="s">
        <v>70</v>
      </c>
      <c r="D138" s="929"/>
      <c r="E138" s="930"/>
      <c r="F138" s="272">
        <v>0</v>
      </c>
      <c r="G138" s="272">
        <v>15</v>
      </c>
      <c r="H138" s="272">
        <v>10</v>
      </c>
      <c r="I138" s="272">
        <v>4</v>
      </c>
      <c r="J138" s="272">
        <v>1</v>
      </c>
      <c r="K138" s="273">
        <v>6</v>
      </c>
      <c r="L138" s="273">
        <v>5</v>
      </c>
      <c r="M138" s="273">
        <v>0</v>
      </c>
      <c r="N138" s="273">
        <v>0</v>
      </c>
      <c r="O138" s="273">
        <v>1</v>
      </c>
      <c r="P138" s="273">
        <v>0</v>
      </c>
      <c r="Q138" s="273">
        <v>0</v>
      </c>
      <c r="R138" s="273">
        <v>1</v>
      </c>
      <c r="S138" s="273">
        <v>0</v>
      </c>
      <c r="T138" s="273">
        <v>6</v>
      </c>
      <c r="U138" s="273">
        <v>1</v>
      </c>
      <c r="V138" s="273">
        <v>4</v>
      </c>
      <c r="W138" s="273">
        <v>0</v>
      </c>
      <c r="X138" s="273">
        <v>0</v>
      </c>
      <c r="Y138" s="273">
        <v>0</v>
      </c>
      <c r="Z138" s="273">
        <v>3</v>
      </c>
      <c r="AA138" s="273">
        <v>2</v>
      </c>
      <c r="AB138" s="258">
        <v>0</v>
      </c>
    </row>
    <row r="139" spans="1:28" ht="42.75" customHeight="1" x14ac:dyDescent="0.25">
      <c r="A139" s="64" t="s">
        <v>258</v>
      </c>
      <c r="B139" s="192"/>
      <c r="C139" s="666" t="s">
        <v>12</v>
      </c>
      <c r="D139" s="667"/>
      <c r="E139" s="668"/>
      <c r="F139" s="53">
        <f>SUM(F20+F40+F52+F60+F74+F81+F88+F91+F114+F118+F125+F134+F138)</f>
        <v>154</v>
      </c>
      <c r="G139" s="53">
        <f>SUM(G20+G40+G52+G60+G74+G81+G88+G91+G114+G118+G125+G134+G138)</f>
        <v>732</v>
      </c>
      <c r="H139" s="53">
        <f>SUM(H20+H40+H52+H60+H74+H81+H88+H91+H114+H118+H125+H134++H138)</f>
        <v>610</v>
      </c>
      <c r="I139" s="53">
        <f t="shared" ref="I139:AA139" si="0">SUM(I20+I40+I52+I60+I74+I81+I88+I91+I114+I118+I125+I134+I138)</f>
        <v>93</v>
      </c>
      <c r="J139" s="53">
        <f t="shared" si="0"/>
        <v>29</v>
      </c>
      <c r="K139" s="320">
        <f t="shared" si="0"/>
        <v>603</v>
      </c>
      <c r="L139" s="53">
        <f t="shared" si="0"/>
        <v>399</v>
      </c>
      <c r="M139" s="53">
        <f t="shared" si="0"/>
        <v>69</v>
      </c>
      <c r="N139" s="53">
        <f t="shared" si="0"/>
        <v>44</v>
      </c>
      <c r="O139" s="320">
        <f t="shared" si="0"/>
        <v>91</v>
      </c>
      <c r="P139" s="53">
        <f t="shared" si="0"/>
        <v>9</v>
      </c>
      <c r="Q139" s="53">
        <f t="shared" si="0"/>
        <v>73</v>
      </c>
      <c r="R139" s="53">
        <f t="shared" si="0"/>
        <v>9</v>
      </c>
      <c r="S139" s="53">
        <f t="shared" si="0"/>
        <v>5</v>
      </c>
      <c r="T139" s="53">
        <f t="shared" si="0"/>
        <v>608</v>
      </c>
      <c r="U139" s="320">
        <f t="shared" si="0"/>
        <v>3</v>
      </c>
      <c r="V139" s="53">
        <f t="shared" si="0"/>
        <v>536</v>
      </c>
      <c r="W139" s="53">
        <f t="shared" si="0"/>
        <v>32</v>
      </c>
      <c r="X139" s="53">
        <f t="shared" si="0"/>
        <v>0</v>
      </c>
      <c r="Y139" s="53">
        <f t="shared" si="0"/>
        <v>8</v>
      </c>
      <c r="Z139" s="320">
        <f t="shared" si="0"/>
        <v>153</v>
      </c>
      <c r="AA139" s="53">
        <f t="shared" si="0"/>
        <v>52</v>
      </c>
      <c r="AB139" s="43">
        <v>0</v>
      </c>
    </row>
    <row r="140" spans="1:28" x14ac:dyDescent="0.25">
      <c r="A140" s="180"/>
      <c r="B140" s="287"/>
      <c r="C140" s="180"/>
      <c r="D140" s="180"/>
      <c r="E140" s="180"/>
      <c r="F140" s="180"/>
      <c r="G140" s="180"/>
      <c r="H140" s="180"/>
      <c r="I140" s="180"/>
      <c r="J140" s="180"/>
      <c r="K140" s="358"/>
      <c r="L140" s="180"/>
      <c r="M140" s="180"/>
      <c r="N140" s="180"/>
      <c r="O140" s="358"/>
      <c r="P140" s="180"/>
      <c r="Q140" s="180"/>
      <c r="R140" s="180"/>
      <c r="S140" s="180"/>
      <c r="T140" s="180"/>
      <c r="U140" s="358"/>
      <c r="V140" s="180"/>
      <c r="W140" s="180"/>
      <c r="X140" s="180"/>
      <c r="Y140" s="180"/>
      <c r="Z140" s="358"/>
      <c r="AA140" s="180"/>
      <c r="AB140" s="43"/>
    </row>
    <row r="141" spans="1:28" ht="12.75" customHeight="1" x14ac:dyDescent="0.25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13"/>
      <c r="L141" s="43"/>
      <c r="M141" s="43"/>
      <c r="N141" s="43"/>
      <c r="O141" s="413"/>
      <c r="P141" s="43"/>
      <c r="Q141" s="43"/>
      <c r="R141" s="43"/>
      <c r="S141" s="43"/>
      <c r="T141" s="43"/>
      <c r="U141" s="413"/>
      <c r="V141" s="43"/>
      <c r="W141" s="43"/>
      <c r="X141" s="43"/>
      <c r="Y141" s="43"/>
      <c r="Z141" s="413"/>
      <c r="AA141" s="43"/>
      <c r="AB141" s="43"/>
    </row>
  </sheetData>
  <mergeCells count="152">
    <mergeCell ref="C136:E136"/>
    <mergeCell ref="C137:E137"/>
    <mergeCell ref="C138:E138"/>
    <mergeCell ref="C139:E139"/>
    <mergeCell ref="C130:E130"/>
    <mergeCell ref="C131:E131"/>
    <mergeCell ref="C132:E132"/>
    <mergeCell ref="C133:E133"/>
    <mergeCell ref="C134:E134"/>
    <mergeCell ref="C135:E135"/>
    <mergeCell ref="C125:E125"/>
    <mergeCell ref="C126:E126"/>
    <mergeCell ref="C127:E127"/>
    <mergeCell ref="C128:E128"/>
    <mergeCell ref="C129:E129"/>
    <mergeCell ref="C115:E115"/>
    <mergeCell ref="C116:E116"/>
    <mergeCell ref="C117:E117"/>
    <mergeCell ref="C118:E118"/>
    <mergeCell ref="B119:B124"/>
    <mergeCell ref="C119:E119"/>
    <mergeCell ref="C120:E120"/>
    <mergeCell ref="C121:E121"/>
    <mergeCell ref="C122:E122"/>
    <mergeCell ref="C123:E123"/>
    <mergeCell ref="C109:E109"/>
    <mergeCell ref="C110:E110"/>
    <mergeCell ref="C111:E111"/>
    <mergeCell ref="C112:E112"/>
    <mergeCell ref="C113:E113"/>
    <mergeCell ref="C114:E114"/>
    <mergeCell ref="C124:E124"/>
    <mergeCell ref="C103:E103"/>
    <mergeCell ref="C104:E104"/>
    <mergeCell ref="C105:E105"/>
    <mergeCell ref="C106:E106"/>
    <mergeCell ref="C107:E107"/>
    <mergeCell ref="C108:E108"/>
    <mergeCell ref="C97:E97"/>
    <mergeCell ref="C98:E98"/>
    <mergeCell ref="C99:E99"/>
    <mergeCell ref="C100:E100"/>
    <mergeCell ref="C101:E101"/>
    <mergeCell ref="C102:E102"/>
    <mergeCell ref="C91:E91"/>
    <mergeCell ref="C92:E92"/>
    <mergeCell ref="C93:E93"/>
    <mergeCell ref="C94:E94"/>
    <mergeCell ref="C95:E95"/>
    <mergeCell ref="C96:E96"/>
    <mergeCell ref="C85:E85"/>
    <mergeCell ref="C86:E86"/>
    <mergeCell ref="C87:E87"/>
    <mergeCell ref="C88:E88"/>
    <mergeCell ref="C89:E89"/>
    <mergeCell ref="C90:E90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7:E67"/>
    <mergeCell ref="C68:E68"/>
    <mergeCell ref="C69:E69"/>
    <mergeCell ref="C70:E70"/>
    <mergeCell ref="C71:E71"/>
    <mergeCell ref="C72:E72"/>
    <mergeCell ref="C61:E61"/>
    <mergeCell ref="C62:E62"/>
    <mergeCell ref="C63:E63"/>
    <mergeCell ref="C64:E64"/>
    <mergeCell ref="C65:E65"/>
    <mergeCell ref="C66:E66"/>
    <mergeCell ref="C55:E55"/>
    <mergeCell ref="C56:E56"/>
    <mergeCell ref="C57:E57"/>
    <mergeCell ref="C58:E58"/>
    <mergeCell ref="C59:E59"/>
    <mergeCell ref="C60:E60"/>
    <mergeCell ref="C49:E49"/>
    <mergeCell ref="C50:E50"/>
    <mergeCell ref="C51:E51"/>
    <mergeCell ref="C52:E52"/>
    <mergeCell ref="C53:E53"/>
    <mergeCell ref="C54:E54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A19:E19"/>
    <mergeCell ref="C20:E20"/>
    <mergeCell ref="C21:E21"/>
    <mergeCell ref="C22:E22"/>
    <mergeCell ref="C23:E23"/>
    <mergeCell ref="C24:E24"/>
    <mergeCell ref="O8:R10"/>
    <mergeCell ref="S8:S18"/>
    <mergeCell ref="T8:T18"/>
    <mergeCell ref="G8:G18"/>
    <mergeCell ref="H8:H18"/>
    <mergeCell ref="I8:I18"/>
    <mergeCell ref="J8:J18"/>
    <mergeCell ref="K8:K18"/>
    <mergeCell ref="L8:L18"/>
    <mergeCell ref="M8:M18"/>
    <mergeCell ref="N8:N18"/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W8:W18"/>
    <mergeCell ref="X8:X18"/>
    <mergeCell ref="Y8:Y18"/>
    <mergeCell ref="O11:O18"/>
    <mergeCell ref="P11:P18"/>
    <mergeCell ref="Q11:Q18"/>
    <mergeCell ref="R11:R18"/>
    <mergeCell ref="Z5:Z18"/>
    <mergeCell ref="AA5:AA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A155"/>
  <sheetViews>
    <sheetView topLeftCell="D115" zoomScale="80" zoomScaleNormal="80" workbookViewId="0">
      <selection activeCell="Z139" sqref="Z139"/>
    </sheetView>
  </sheetViews>
  <sheetFormatPr defaultRowHeight="15" x14ac:dyDescent="0.25"/>
  <cols>
    <col min="11" max="11" width="9.140625" style="322"/>
    <col min="15" max="15" width="9.140625" style="322"/>
    <col min="20" max="20" width="9.140625" style="322"/>
    <col min="21" max="21" width="9.140625" style="185"/>
    <col min="26" max="26" width="9.140625" style="322"/>
  </cols>
  <sheetData>
    <row r="1" spans="1:27" ht="18" x14ac:dyDescent="0.25">
      <c r="A1" s="829" t="s">
        <v>283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  <c r="P1" s="829"/>
      <c r="Q1" s="829"/>
      <c r="R1" s="829"/>
      <c r="S1" s="829"/>
      <c r="T1" s="829"/>
      <c r="U1" s="829"/>
      <c r="V1" s="829"/>
      <c r="W1" s="829"/>
      <c r="X1" s="829"/>
      <c r="Y1" s="829"/>
      <c r="Z1" s="829"/>
      <c r="AA1" s="829"/>
    </row>
    <row r="2" spans="1:27" ht="15.75" x14ac:dyDescent="0.25">
      <c r="A2" s="830" t="s">
        <v>1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0"/>
      <c r="O2" s="830"/>
      <c r="P2" s="830"/>
      <c r="Q2" s="830"/>
      <c r="R2" s="830"/>
      <c r="S2" s="830"/>
      <c r="T2" s="830"/>
      <c r="U2" s="830"/>
      <c r="V2" s="830"/>
      <c r="W2" s="830"/>
      <c r="X2" s="830"/>
      <c r="Y2" s="830"/>
      <c r="Z2" s="830"/>
      <c r="AA2" s="830"/>
    </row>
    <row r="3" spans="1:27" x14ac:dyDescent="0.25">
      <c r="A3" s="831" t="s">
        <v>263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1"/>
      <c r="O3" s="831"/>
      <c r="P3" s="831"/>
      <c r="Q3" s="831"/>
      <c r="R3" s="831"/>
      <c r="S3" s="831"/>
      <c r="T3" s="831"/>
      <c r="U3" s="831"/>
      <c r="V3" s="831"/>
      <c r="W3" s="831"/>
      <c r="X3" s="831"/>
      <c r="Y3" s="831"/>
      <c r="Z3" s="831"/>
      <c r="AA3" s="831"/>
    </row>
    <row r="4" spans="1:27" x14ac:dyDescent="0.25">
      <c r="A4" s="832"/>
      <c r="B4" s="832"/>
      <c r="C4" s="832"/>
      <c r="D4" s="832"/>
      <c r="E4" s="832"/>
      <c r="F4" s="832"/>
      <c r="G4" s="832"/>
      <c r="H4" s="832"/>
      <c r="I4" s="832"/>
      <c r="J4" s="832"/>
      <c r="K4" s="832"/>
      <c r="L4" s="832"/>
      <c r="M4" s="832"/>
      <c r="N4" s="832"/>
      <c r="O4" s="832"/>
      <c r="P4" s="832"/>
      <c r="Q4" s="832"/>
      <c r="R4" s="832"/>
      <c r="S4" s="832"/>
      <c r="T4" s="832"/>
      <c r="U4" s="832"/>
      <c r="V4" s="832"/>
      <c r="W4" s="832"/>
      <c r="X4" s="832"/>
      <c r="Y4" s="832"/>
      <c r="Z4" s="832"/>
      <c r="AA4" s="832"/>
    </row>
    <row r="5" spans="1:27" x14ac:dyDescent="0.25">
      <c r="A5" s="596" t="s">
        <v>3</v>
      </c>
      <c r="B5" s="596"/>
      <c r="C5" s="596"/>
      <c r="D5" s="596"/>
      <c r="E5" s="596"/>
      <c r="F5" s="833" t="s">
        <v>4</v>
      </c>
      <c r="G5" s="835" t="s">
        <v>5</v>
      </c>
      <c r="H5" s="836"/>
      <c r="I5" s="836"/>
      <c r="J5" s="836"/>
      <c r="K5" s="835" t="s">
        <v>6</v>
      </c>
      <c r="L5" s="836"/>
      <c r="M5" s="836"/>
      <c r="N5" s="836"/>
      <c r="O5" s="836"/>
      <c r="P5" s="836"/>
      <c r="Q5" s="836"/>
      <c r="R5" s="836"/>
      <c r="S5" s="836"/>
      <c r="T5" s="836"/>
      <c r="U5" s="972" t="s">
        <v>7</v>
      </c>
      <c r="V5" s="841" t="s">
        <v>8</v>
      </c>
      <c r="W5" s="619" t="s">
        <v>9</v>
      </c>
      <c r="X5" s="619"/>
      <c r="Y5" s="619"/>
      <c r="Z5" s="844" t="s">
        <v>10</v>
      </c>
      <c r="AA5" s="834" t="s">
        <v>11</v>
      </c>
    </row>
    <row r="6" spans="1:27" x14ac:dyDescent="0.25">
      <c r="A6" s="596"/>
      <c r="B6" s="596"/>
      <c r="C6" s="596"/>
      <c r="D6" s="596"/>
      <c r="E6" s="596"/>
      <c r="F6" s="834"/>
      <c r="G6" s="837"/>
      <c r="H6" s="838"/>
      <c r="I6" s="838"/>
      <c r="J6" s="838"/>
      <c r="K6" s="837"/>
      <c r="L6" s="838"/>
      <c r="M6" s="838"/>
      <c r="N6" s="838"/>
      <c r="O6" s="838"/>
      <c r="P6" s="838"/>
      <c r="Q6" s="838"/>
      <c r="R6" s="838"/>
      <c r="S6" s="838"/>
      <c r="T6" s="838"/>
      <c r="U6" s="973"/>
      <c r="V6" s="842"/>
      <c r="W6" s="619"/>
      <c r="X6" s="619"/>
      <c r="Y6" s="619"/>
      <c r="Z6" s="844"/>
      <c r="AA6" s="834"/>
    </row>
    <row r="7" spans="1:27" x14ac:dyDescent="0.25">
      <c r="A7" s="596"/>
      <c r="B7" s="596"/>
      <c r="C7" s="596"/>
      <c r="D7" s="596"/>
      <c r="E7" s="596"/>
      <c r="F7" s="834"/>
      <c r="G7" s="839"/>
      <c r="H7" s="840"/>
      <c r="I7" s="840"/>
      <c r="J7" s="840"/>
      <c r="K7" s="839"/>
      <c r="L7" s="840"/>
      <c r="M7" s="840"/>
      <c r="N7" s="840"/>
      <c r="O7" s="840"/>
      <c r="P7" s="840"/>
      <c r="Q7" s="840"/>
      <c r="R7" s="840"/>
      <c r="S7" s="840"/>
      <c r="T7" s="840"/>
      <c r="U7" s="973"/>
      <c r="V7" s="842"/>
      <c r="W7" s="619"/>
      <c r="X7" s="619"/>
      <c r="Y7" s="619"/>
      <c r="Z7" s="844"/>
      <c r="AA7" s="834"/>
    </row>
    <row r="8" spans="1:27" x14ac:dyDescent="0.25">
      <c r="A8" s="596"/>
      <c r="B8" s="596"/>
      <c r="C8" s="596"/>
      <c r="D8" s="596"/>
      <c r="E8" s="596"/>
      <c r="F8" s="834"/>
      <c r="G8" s="820" t="s">
        <v>12</v>
      </c>
      <c r="H8" s="820" t="s">
        <v>13</v>
      </c>
      <c r="I8" s="820" t="s">
        <v>14</v>
      </c>
      <c r="J8" s="820" t="s">
        <v>15</v>
      </c>
      <c r="K8" s="826" t="s">
        <v>16</v>
      </c>
      <c r="L8" s="820" t="s">
        <v>17</v>
      </c>
      <c r="M8" s="820" t="s">
        <v>18</v>
      </c>
      <c r="N8" s="820" t="s">
        <v>19</v>
      </c>
      <c r="O8" s="619" t="s">
        <v>20</v>
      </c>
      <c r="P8" s="619"/>
      <c r="Q8" s="619"/>
      <c r="R8" s="619"/>
      <c r="S8" s="820" t="s">
        <v>21</v>
      </c>
      <c r="T8" s="823" t="s">
        <v>22</v>
      </c>
      <c r="U8" s="973"/>
      <c r="V8" s="842"/>
      <c r="W8" s="821" t="s">
        <v>23</v>
      </c>
      <c r="X8" s="821" t="s">
        <v>24</v>
      </c>
      <c r="Y8" s="821" t="s">
        <v>25</v>
      </c>
      <c r="Z8" s="844"/>
      <c r="AA8" s="834"/>
    </row>
    <row r="9" spans="1:27" x14ac:dyDescent="0.25">
      <c r="A9" s="596"/>
      <c r="B9" s="596"/>
      <c r="C9" s="596"/>
      <c r="D9" s="596"/>
      <c r="E9" s="596"/>
      <c r="F9" s="834"/>
      <c r="G9" s="821"/>
      <c r="H9" s="821"/>
      <c r="I9" s="821"/>
      <c r="J9" s="821"/>
      <c r="K9" s="827"/>
      <c r="L9" s="821"/>
      <c r="M9" s="821"/>
      <c r="N9" s="821"/>
      <c r="O9" s="619"/>
      <c r="P9" s="619"/>
      <c r="Q9" s="619"/>
      <c r="R9" s="619"/>
      <c r="S9" s="821"/>
      <c r="T9" s="824"/>
      <c r="U9" s="973"/>
      <c r="V9" s="842"/>
      <c r="W9" s="821"/>
      <c r="X9" s="821"/>
      <c r="Y9" s="821"/>
      <c r="Z9" s="844"/>
      <c r="AA9" s="834"/>
    </row>
    <row r="10" spans="1:27" x14ac:dyDescent="0.25">
      <c r="A10" s="596"/>
      <c r="B10" s="596"/>
      <c r="C10" s="596"/>
      <c r="D10" s="596"/>
      <c r="E10" s="596"/>
      <c r="F10" s="834"/>
      <c r="G10" s="821"/>
      <c r="H10" s="821"/>
      <c r="I10" s="821"/>
      <c r="J10" s="821"/>
      <c r="K10" s="827"/>
      <c r="L10" s="821"/>
      <c r="M10" s="821"/>
      <c r="N10" s="821"/>
      <c r="O10" s="619"/>
      <c r="P10" s="619"/>
      <c r="Q10" s="619"/>
      <c r="R10" s="619"/>
      <c r="S10" s="821"/>
      <c r="T10" s="824"/>
      <c r="U10" s="973"/>
      <c r="V10" s="842"/>
      <c r="W10" s="821"/>
      <c r="X10" s="821"/>
      <c r="Y10" s="821"/>
      <c r="Z10" s="844"/>
      <c r="AA10" s="834"/>
    </row>
    <row r="11" spans="1:27" x14ac:dyDescent="0.25">
      <c r="A11" s="596"/>
      <c r="B11" s="596"/>
      <c r="C11" s="596"/>
      <c r="D11" s="596"/>
      <c r="E11" s="596"/>
      <c r="F11" s="619"/>
      <c r="G11" s="821"/>
      <c r="H11" s="821"/>
      <c r="I11" s="821"/>
      <c r="J11" s="821"/>
      <c r="K11" s="827"/>
      <c r="L11" s="821"/>
      <c r="M11" s="821"/>
      <c r="N11" s="821"/>
      <c r="O11" s="826" t="s">
        <v>26</v>
      </c>
      <c r="P11" s="820" t="s">
        <v>27</v>
      </c>
      <c r="Q11" s="820" t="s">
        <v>28</v>
      </c>
      <c r="R11" s="820" t="s">
        <v>29</v>
      </c>
      <c r="S11" s="821"/>
      <c r="T11" s="824"/>
      <c r="U11" s="973"/>
      <c r="V11" s="842"/>
      <c r="W11" s="821"/>
      <c r="X11" s="821"/>
      <c r="Y11" s="821"/>
      <c r="Z11" s="844"/>
      <c r="AA11" s="834"/>
    </row>
    <row r="12" spans="1:27" x14ac:dyDescent="0.25">
      <c r="A12" s="596"/>
      <c r="B12" s="596"/>
      <c r="C12" s="596"/>
      <c r="D12" s="596"/>
      <c r="E12" s="596"/>
      <c r="F12" s="619"/>
      <c r="G12" s="821"/>
      <c r="H12" s="821"/>
      <c r="I12" s="821"/>
      <c r="J12" s="821"/>
      <c r="K12" s="827"/>
      <c r="L12" s="821"/>
      <c r="M12" s="821"/>
      <c r="N12" s="821"/>
      <c r="O12" s="827"/>
      <c r="P12" s="821"/>
      <c r="Q12" s="821"/>
      <c r="R12" s="821"/>
      <c r="S12" s="821"/>
      <c r="T12" s="824"/>
      <c r="U12" s="973"/>
      <c r="V12" s="842"/>
      <c r="W12" s="821"/>
      <c r="X12" s="821"/>
      <c r="Y12" s="821"/>
      <c r="Z12" s="844"/>
      <c r="AA12" s="834"/>
    </row>
    <row r="13" spans="1:27" x14ac:dyDescent="0.25">
      <c r="A13" s="596"/>
      <c r="B13" s="596"/>
      <c r="C13" s="596"/>
      <c r="D13" s="596"/>
      <c r="E13" s="596"/>
      <c r="F13" s="619"/>
      <c r="G13" s="821"/>
      <c r="H13" s="821"/>
      <c r="I13" s="821"/>
      <c r="J13" s="821"/>
      <c r="K13" s="827"/>
      <c r="L13" s="821"/>
      <c r="M13" s="821"/>
      <c r="N13" s="821"/>
      <c r="O13" s="827"/>
      <c r="P13" s="821"/>
      <c r="Q13" s="821"/>
      <c r="R13" s="821"/>
      <c r="S13" s="821"/>
      <c r="T13" s="824"/>
      <c r="U13" s="973"/>
      <c r="V13" s="842"/>
      <c r="W13" s="821"/>
      <c r="X13" s="821"/>
      <c r="Y13" s="821"/>
      <c r="Z13" s="844"/>
      <c r="AA13" s="834"/>
    </row>
    <row r="14" spans="1:27" x14ac:dyDescent="0.25">
      <c r="A14" s="596"/>
      <c r="B14" s="596"/>
      <c r="C14" s="596"/>
      <c r="D14" s="596"/>
      <c r="E14" s="596"/>
      <c r="F14" s="619"/>
      <c r="G14" s="821"/>
      <c r="H14" s="821"/>
      <c r="I14" s="821"/>
      <c r="J14" s="821"/>
      <c r="K14" s="827"/>
      <c r="L14" s="821"/>
      <c r="M14" s="821"/>
      <c r="N14" s="821"/>
      <c r="O14" s="827"/>
      <c r="P14" s="821"/>
      <c r="Q14" s="821"/>
      <c r="R14" s="821"/>
      <c r="S14" s="821"/>
      <c r="T14" s="824"/>
      <c r="U14" s="973"/>
      <c r="V14" s="842"/>
      <c r="W14" s="821"/>
      <c r="X14" s="821"/>
      <c r="Y14" s="821"/>
      <c r="Z14" s="844"/>
      <c r="AA14" s="834"/>
    </row>
    <row r="15" spans="1:27" x14ac:dyDescent="0.25">
      <c r="A15" s="596"/>
      <c r="B15" s="596"/>
      <c r="C15" s="596"/>
      <c r="D15" s="596"/>
      <c r="E15" s="596"/>
      <c r="F15" s="619"/>
      <c r="G15" s="821"/>
      <c r="H15" s="821"/>
      <c r="I15" s="821"/>
      <c r="J15" s="821"/>
      <c r="K15" s="827"/>
      <c r="L15" s="821"/>
      <c r="M15" s="821"/>
      <c r="N15" s="821"/>
      <c r="O15" s="827"/>
      <c r="P15" s="821"/>
      <c r="Q15" s="821"/>
      <c r="R15" s="821"/>
      <c r="S15" s="821"/>
      <c r="T15" s="824"/>
      <c r="U15" s="973"/>
      <c r="V15" s="842"/>
      <c r="W15" s="821"/>
      <c r="X15" s="821"/>
      <c r="Y15" s="821"/>
      <c r="Z15" s="844"/>
      <c r="AA15" s="834"/>
    </row>
    <row r="16" spans="1:27" x14ac:dyDescent="0.25">
      <c r="A16" s="596"/>
      <c r="B16" s="596"/>
      <c r="C16" s="596"/>
      <c r="D16" s="596"/>
      <c r="E16" s="596"/>
      <c r="F16" s="619"/>
      <c r="G16" s="821"/>
      <c r="H16" s="821"/>
      <c r="I16" s="821"/>
      <c r="J16" s="821"/>
      <c r="K16" s="827"/>
      <c r="L16" s="821"/>
      <c r="M16" s="821"/>
      <c r="N16" s="821"/>
      <c r="O16" s="827"/>
      <c r="P16" s="821"/>
      <c r="Q16" s="821"/>
      <c r="R16" s="821"/>
      <c r="S16" s="821"/>
      <c r="T16" s="824"/>
      <c r="U16" s="973"/>
      <c r="V16" s="842"/>
      <c r="W16" s="821"/>
      <c r="X16" s="821"/>
      <c r="Y16" s="821"/>
      <c r="Z16" s="844"/>
      <c r="AA16" s="834"/>
    </row>
    <row r="17" spans="1:27" x14ac:dyDescent="0.25">
      <c r="A17" s="596"/>
      <c r="B17" s="596"/>
      <c r="C17" s="596"/>
      <c r="D17" s="596"/>
      <c r="E17" s="596"/>
      <c r="F17" s="619"/>
      <c r="G17" s="821"/>
      <c r="H17" s="821"/>
      <c r="I17" s="821"/>
      <c r="J17" s="821"/>
      <c r="K17" s="827"/>
      <c r="L17" s="821"/>
      <c r="M17" s="821"/>
      <c r="N17" s="821"/>
      <c r="O17" s="827"/>
      <c r="P17" s="821"/>
      <c r="Q17" s="821"/>
      <c r="R17" s="821"/>
      <c r="S17" s="821"/>
      <c r="T17" s="824"/>
      <c r="U17" s="973"/>
      <c r="V17" s="842"/>
      <c r="W17" s="821"/>
      <c r="X17" s="821"/>
      <c r="Y17" s="821"/>
      <c r="Z17" s="844"/>
      <c r="AA17" s="834"/>
    </row>
    <row r="18" spans="1:27" x14ac:dyDescent="0.25">
      <c r="A18" s="596"/>
      <c r="B18" s="596"/>
      <c r="C18" s="596"/>
      <c r="D18" s="596"/>
      <c r="E18" s="596"/>
      <c r="F18" s="619"/>
      <c r="G18" s="822"/>
      <c r="H18" s="822"/>
      <c r="I18" s="822"/>
      <c r="J18" s="822"/>
      <c r="K18" s="828"/>
      <c r="L18" s="822"/>
      <c r="M18" s="822"/>
      <c r="N18" s="822"/>
      <c r="O18" s="828"/>
      <c r="P18" s="822"/>
      <c r="Q18" s="822"/>
      <c r="R18" s="822"/>
      <c r="S18" s="822"/>
      <c r="T18" s="825"/>
      <c r="U18" s="974"/>
      <c r="V18" s="843"/>
      <c r="W18" s="822"/>
      <c r="X18" s="822"/>
      <c r="Y18" s="822"/>
      <c r="Z18" s="844"/>
      <c r="AA18" s="834"/>
    </row>
    <row r="19" spans="1:27" x14ac:dyDescent="0.25">
      <c r="A19" s="616" t="s">
        <v>30</v>
      </c>
      <c r="B19" s="616"/>
      <c r="C19" s="617"/>
      <c r="D19" s="617"/>
      <c r="E19" s="617"/>
      <c r="F19" s="305">
        <v>1</v>
      </c>
      <c r="G19" s="305">
        <v>2</v>
      </c>
      <c r="H19" s="305">
        <v>3</v>
      </c>
      <c r="I19" s="305">
        <v>4</v>
      </c>
      <c r="J19" s="305">
        <v>5</v>
      </c>
      <c r="K19" s="321">
        <v>6</v>
      </c>
      <c r="L19" s="305">
        <v>7</v>
      </c>
      <c r="M19" s="305">
        <v>8</v>
      </c>
      <c r="N19" s="305">
        <v>9</v>
      </c>
      <c r="O19" s="321">
        <v>10</v>
      </c>
      <c r="P19" s="305">
        <v>11</v>
      </c>
      <c r="Q19" s="305">
        <v>12</v>
      </c>
      <c r="R19" s="305">
        <v>13</v>
      </c>
      <c r="S19" s="305">
        <v>14</v>
      </c>
      <c r="T19" s="321">
        <v>15</v>
      </c>
      <c r="U19" s="181">
        <v>16</v>
      </c>
      <c r="V19" s="305">
        <v>17</v>
      </c>
      <c r="W19" s="305">
        <v>18</v>
      </c>
      <c r="X19" s="305">
        <v>19</v>
      </c>
      <c r="Y19" s="305">
        <v>20</v>
      </c>
      <c r="Z19" s="321">
        <v>21</v>
      </c>
      <c r="AA19" s="305">
        <v>22</v>
      </c>
    </row>
    <row r="20" spans="1:27" s="238" customFormat="1" ht="31.5" customHeight="1" x14ac:dyDescent="0.25">
      <c r="A20" s="270" t="s">
        <v>31</v>
      </c>
      <c r="B20" s="271"/>
      <c r="C20" s="941" t="s">
        <v>32</v>
      </c>
      <c r="D20" s="941"/>
      <c r="E20" s="941"/>
      <c r="F20" s="272">
        <v>41</v>
      </c>
      <c r="G20" s="272">
        <v>163</v>
      </c>
      <c r="H20" s="272">
        <v>127</v>
      </c>
      <c r="I20" s="272">
        <v>33</v>
      </c>
      <c r="J20" s="272">
        <v>3</v>
      </c>
      <c r="K20" s="273">
        <v>97</v>
      </c>
      <c r="L20" s="273">
        <v>41</v>
      </c>
      <c r="M20" s="273">
        <v>11</v>
      </c>
      <c r="N20" s="273">
        <v>17</v>
      </c>
      <c r="O20" s="273">
        <v>28</v>
      </c>
      <c r="P20" s="273">
        <v>1</v>
      </c>
      <c r="Q20" s="273">
        <v>26</v>
      </c>
      <c r="R20" s="273">
        <v>1</v>
      </c>
      <c r="S20" s="273">
        <v>0</v>
      </c>
      <c r="T20" s="273">
        <v>97</v>
      </c>
      <c r="U20" s="273">
        <v>1</v>
      </c>
      <c r="V20" s="273">
        <v>67</v>
      </c>
      <c r="W20" s="273">
        <v>23</v>
      </c>
      <c r="X20" s="273">
        <v>0</v>
      </c>
      <c r="Y20" s="273">
        <v>4</v>
      </c>
      <c r="Z20" s="273">
        <v>65</v>
      </c>
      <c r="AA20" s="273">
        <v>30</v>
      </c>
    </row>
    <row r="21" spans="1:27" x14ac:dyDescent="0.25">
      <c r="A21" s="149">
        <v>1.1000000000000001</v>
      </c>
      <c r="B21" s="150"/>
      <c r="C21" s="619" t="s">
        <v>33</v>
      </c>
      <c r="D21" s="619"/>
      <c r="E21" s="619"/>
      <c r="F21" s="306">
        <v>6</v>
      </c>
      <c r="G21" s="306">
        <v>30</v>
      </c>
      <c r="H21" s="306">
        <v>21</v>
      </c>
      <c r="I21" s="306">
        <v>8</v>
      </c>
      <c r="J21" s="306">
        <v>1</v>
      </c>
      <c r="K21" s="385">
        <v>21</v>
      </c>
      <c r="L21" s="107">
        <v>8</v>
      </c>
      <c r="M21" s="107">
        <v>1</v>
      </c>
      <c r="N21" s="107">
        <v>7</v>
      </c>
      <c r="O21" s="385">
        <v>5</v>
      </c>
      <c r="P21" s="107">
        <v>0</v>
      </c>
      <c r="Q21" s="107">
        <v>5</v>
      </c>
      <c r="R21" s="107">
        <v>0</v>
      </c>
      <c r="S21" s="107">
        <v>0</v>
      </c>
      <c r="T21" s="385">
        <v>21</v>
      </c>
      <c r="U21" s="122">
        <v>0</v>
      </c>
      <c r="V21" s="107">
        <v>15</v>
      </c>
      <c r="W21" s="107">
        <v>8</v>
      </c>
      <c r="X21" s="107">
        <v>0</v>
      </c>
      <c r="Y21" s="107">
        <v>2</v>
      </c>
      <c r="Z21" s="385">
        <v>6</v>
      </c>
      <c r="AA21" s="107">
        <v>2</v>
      </c>
    </row>
    <row r="22" spans="1:27" x14ac:dyDescent="0.25">
      <c r="A22" s="151" t="s">
        <v>34</v>
      </c>
      <c r="B22" s="152"/>
      <c r="C22" s="677" t="s">
        <v>35</v>
      </c>
      <c r="D22" s="677"/>
      <c r="E22" s="677"/>
      <c r="F22" s="108">
        <v>0</v>
      </c>
      <c r="G22" s="108">
        <v>16</v>
      </c>
      <c r="H22" s="108">
        <v>13</v>
      </c>
      <c r="I22" s="73">
        <v>3</v>
      </c>
      <c r="J22" s="73">
        <v>0</v>
      </c>
      <c r="K22" s="385">
        <v>9</v>
      </c>
      <c r="L22" s="109">
        <v>7</v>
      </c>
      <c r="M22" s="109">
        <v>0</v>
      </c>
      <c r="N22" s="109">
        <v>1</v>
      </c>
      <c r="O22" s="385">
        <v>1</v>
      </c>
      <c r="P22" s="109">
        <v>0</v>
      </c>
      <c r="Q22" s="109">
        <v>1</v>
      </c>
      <c r="R22" s="109">
        <v>0</v>
      </c>
      <c r="S22" s="109">
        <v>0</v>
      </c>
      <c r="T22" s="385">
        <v>9</v>
      </c>
      <c r="U22" s="122">
        <v>0</v>
      </c>
      <c r="V22" s="109">
        <v>3</v>
      </c>
      <c r="W22" s="109">
        <v>1</v>
      </c>
      <c r="X22" s="109">
        <v>0</v>
      </c>
      <c r="Y22" s="109">
        <v>0</v>
      </c>
      <c r="Z22" s="385">
        <v>3</v>
      </c>
      <c r="AA22" s="109">
        <v>0</v>
      </c>
    </row>
    <row r="23" spans="1:27" ht="19.5" customHeight="1" x14ac:dyDescent="0.25">
      <c r="A23" s="153" t="s">
        <v>36</v>
      </c>
      <c r="B23" s="309" t="s">
        <v>37</v>
      </c>
      <c r="C23" s="678" t="s">
        <v>38</v>
      </c>
      <c r="D23" s="678"/>
      <c r="E23" s="678"/>
      <c r="F23" s="108">
        <v>0</v>
      </c>
      <c r="G23" s="108">
        <v>0</v>
      </c>
      <c r="H23" s="108">
        <v>0</v>
      </c>
      <c r="I23" s="73">
        <v>0</v>
      </c>
      <c r="J23" s="73">
        <v>0</v>
      </c>
      <c r="K23" s="385">
        <v>0</v>
      </c>
      <c r="L23" s="109">
        <v>0</v>
      </c>
      <c r="M23" s="109">
        <v>0</v>
      </c>
      <c r="N23" s="109">
        <v>0</v>
      </c>
      <c r="O23" s="385">
        <v>0</v>
      </c>
      <c r="P23" s="109">
        <v>0</v>
      </c>
      <c r="Q23" s="109">
        <v>0</v>
      </c>
      <c r="R23" s="109">
        <v>0</v>
      </c>
      <c r="S23" s="109">
        <v>0</v>
      </c>
      <c r="T23" s="385">
        <v>0</v>
      </c>
      <c r="U23" s="122">
        <v>0</v>
      </c>
      <c r="V23" s="109">
        <v>0</v>
      </c>
      <c r="W23" s="109">
        <v>0</v>
      </c>
      <c r="X23" s="109">
        <v>0</v>
      </c>
      <c r="Y23" s="109">
        <v>0</v>
      </c>
      <c r="Z23" s="385">
        <v>0</v>
      </c>
      <c r="AA23" s="109">
        <v>0</v>
      </c>
    </row>
    <row r="24" spans="1:27" ht="12.75" customHeight="1" x14ac:dyDescent="0.25">
      <c r="A24" s="155" t="s">
        <v>39</v>
      </c>
      <c r="B24" s="309" t="s">
        <v>37</v>
      </c>
      <c r="C24" s="678" t="s">
        <v>40</v>
      </c>
      <c r="D24" s="678"/>
      <c r="E24" s="678"/>
      <c r="F24" s="108">
        <v>0</v>
      </c>
      <c r="G24" s="108">
        <v>0</v>
      </c>
      <c r="H24" s="108">
        <v>0</v>
      </c>
      <c r="I24" s="73">
        <v>0</v>
      </c>
      <c r="J24" s="73">
        <v>0</v>
      </c>
      <c r="K24" s="385">
        <v>0</v>
      </c>
      <c r="L24" s="109">
        <v>0</v>
      </c>
      <c r="M24" s="109">
        <v>0</v>
      </c>
      <c r="N24" s="109">
        <v>0</v>
      </c>
      <c r="O24" s="385">
        <v>0</v>
      </c>
      <c r="P24" s="109">
        <v>0</v>
      </c>
      <c r="Q24" s="109">
        <v>0</v>
      </c>
      <c r="R24" s="109">
        <v>0</v>
      </c>
      <c r="S24" s="109">
        <v>0</v>
      </c>
      <c r="T24" s="385">
        <v>0</v>
      </c>
      <c r="U24" s="122">
        <v>0</v>
      </c>
      <c r="V24" s="109">
        <v>0</v>
      </c>
      <c r="W24" s="109">
        <v>0</v>
      </c>
      <c r="X24" s="109">
        <v>0</v>
      </c>
      <c r="Y24" s="109">
        <v>0</v>
      </c>
      <c r="Z24" s="385">
        <v>0</v>
      </c>
      <c r="AA24" s="109">
        <v>0</v>
      </c>
    </row>
    <row r="25" spans="1:27" x14ac:dyDescent="0.25">
      <c r="A25" s="149">
        <v>1.2</v>
      </c>
      <c r="B25" s="150"/>
      <c r="C25" s="619" t="s">
        <v>41</v>
      </c>
      <c r="D25" s="619"/>
      <c r="E25" s="619"/>
      <c r="F25" s="73">
        <v>0</v>
      </c>
      <c r="G25" s="73">
        <v>3</v>
      </c>
      <c r="H25" s="73">
        <v>3</v>
      </c>
      <c r="I25" s="73">
        <v>0</v>
      </c>
      <c r="J25" s="73">
        <v>0</v>
      </c>
      <c r="K25" s="385">
        <v>3</v>
      </c>
      <c r="L25" s="109">
        <v>0</v>
      </c>
      <c r="M25" s="109">
        <v>1</v>
      </c>
      <c r="N25" s="109">
        <v>1</v>
      </c>
      <c r="O25" s="385">
        <v>1</v>
      </c>
      <c r="P25" s="109">
        <v>0</v>
      </c>
      <c r="Q25" s="109">
        <v>1</v>
      </c>
      <c r="R25" s="109">
        <v>0</v>
      </c>
      <c r="S25" s="109">
        <v>0</v>
      </c>
      <c r="T25" s="385">
        <v>3</v>
      </c>
      <c r="U25" s="122">
        <v>0</v>
      </c>
      <c r="V25" s="109">
        <v>0</v>
      </c>
      <c r="W25" s="109">
        <v>1</v>
      </c>
      <c r="X25" s="109">
        <v>0</v>
      </c>
      <c r="Y25" s="109">
        <v>0</v>
      </c>
      <c r="Z25" s="385">
        <v>0</v>
      </c>
      <c r="AA25" s="109">
        <v>0</v>
      </c>
    </row>
    <row r="26" spans="1:27" x14ac:dyDescent="0.25">
      <c r="A26" s="151" t="s">
        <v>42</v>
      </c>
      <c r="B26" s="152"/>
      <c r="C26" s="619" t="s">
        <v>43</v>
      </c>
      <c r="D26" s="619"/>
      <c r="E26" s="619"/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385">
        <v>0</v>
      </c>
      <c r="L26" s="109">
        <v>0</v>
      </c>
      <c r="M26" s="109">
        <v>0</v>
      </c>
      <c r="N26" s="109">
        <v>0</v>
      </c>
      <c r="O26" s="385">
        <v>0</v>
      </c>
      <c r="P26" s="109">
        <v>0</v>
      </c>
      <c r="Q26" s="109">
        <v>0</v>
      </c>
      <c r="R26" s="109">
        <v>0</v>
      </c>
      <c r="S26" s="109">
        <v>0</v>
      </c>
      <c r="T26" s="385">
        <v>0</v>
      </c>
      <c r="U26" s="122">
        <v>0</v>
      </c>
      <c r="V26" s="109">
        <v>0</v>
      </c>
      <c r="W26" s="109">
        <v>0</v>
      </c>
      <c r="X26" s="109">
        <v>0</v>
      </c>
      <c r="Y26" s="109">
        <v>0</v>
      </c>
      <c r="Z26" s="385">
        <v>0</v>
      </c>
      <c r="AA26" s="109">
        <v>0</v>
      </c>
    </row>
    <row r="27" spans="1:27" x14ac:dyDescent="0.25">
      <c r="A27" s="151" t="s">
        <v>44</v>
      </c>
      <c r="B27" s="278"/>
      <c r="C27" s="628" t="s">
        <v>45</v>
      </c>
      <c r="D27" s="629"/>
      <c r="E27" s="630"/>
      <c r="F27" s="73">
        <v>0</v>
      </c>
      <c r="G27" s="73">
        <v>0</v>
      </c>
      <c r="H27" s="73">
        <v>0</v>
      </c>
      <c r="I27" s="73">
        <v>0</v>
      </c>
      <c r="J27" s="73">
        <v>0</v>
      </c>
      <c r="K27" s="385">
        <v>0</v>
      </c>
      <c r="L27" s="109">
        <v>0</v>
      </c>
      <c r="M27" s="109">
        <v>0</v>
      </c>
      <c r="N27" s="109">
        <v>0</v>
      </c>
      <c r="O27" s="385">
        <v>0</v>
      </c>
      <c r="P27" s="109">
        <v>0</v>
      </c>
      <c r="Q27" s="109">
        <v>0</v>
      </c>
      <c r="R27" s="109">
        <v>0</v>
      </c>
      <c r="S27" s="109">
        <v>0</v>
      </c>
      <c r="T27" s="385">
        <v>0</v>
      </c>
      <c r="U27" s="122">
        <v>0</v>
      </c>
      <c r="V27" s="109">
        <v>0</v>
      </c>
      <c r="W27" s="109">
        <v>0</v>
      </c>
      <c r="X27" s="109">
        <v>0</v>
      </c>
      <c r="Y27" s="109">
        <v>0</v>
      </c>
      <c r="Z27" s="385">
        <v>0</v>
      </c>
      <c r="AA27" s="109">
        <v>0</v>
      </c>
    </row>
    <row r="28" spans="1:27" x14ac:dyDescent="0.25">
      <c r="A28" s="151" t="s">
        <v>46</v>
      </c>
      <c r="B28" s="278"/>
      <c r="C28" s="628" t="s">
        <v>47</v>
      </c>
      <c r="D28" s="629"/>
      <c r="E28" s="630"/>
      <c r="F28" s="306">
        <v>0</v>
      </c>
      <c r="G28" s="306">
        <v>0</v>
      </c>
      <c r="H28" s="306">
        <v>0</v>
      </c>
      <c r="I28" s="306">
        <v>0</v>
      </c>
      <c r="J28" s="306">
        <v>0</v>
      </c>
      <c r="K28" s="385">
        <v>0</v>
      </c>
      <c r="L28" s="107">
        <v>0</v>
      </c>
      <c r="M28" s="107">
        <v>0</v>
      </c>
      <c r="N28" s="107">
        <v>0</v>
      </c>
      <c r="O28" s="385">
        <v>0</v>
      </c>
      <c r="P28" s="107">
        <v>0</v>
      </c>
      <c r="Q28" s="107">
        <v>0</v>
      </c>
      <c r="R28" s="107">
        <v>0</v>
      </c>
      <c r="S28" s="107">
        <v>0</v>
      </c>
      <c r="T28" s="385">
        <v>0</v>
      </c>
      <c r="U28" s="122">
        <v>0</v>
      </c>
      <c r="V28" s="107">
        <v>0</v>
      </c>
      <c r="W28" s="107">
        <v>0</v>
      </c>
      <c r="X28" s="107">
        <v>0</v>
      </c>
      <c r="Y28" s="107">
        <v>0</v>
      </c>
      <c r="Z28" s="385">
        <v>0</v>
      </c>
      <c r="AA28" s="107">
        <v>0</v>
      </c>
    </row>
    <row r="29" spans="1:27" x14ac:dyDescent="0.25">
      <c r="A29" s="151" t="s">
        <v>48</v>
      </c>
      <c r="B29" s="152"/>
      <c r="C29" s="619" t="s">
        <v>49</v>
      </c>
      <c r="D29" s="619"/>
      <c r="E29" s="619"/>
      <c r="F29" s="306">
        <v>0</v>
      </c>
      <c r="G29" s="306">
        <v>1</v>
      </c>
      <c r="H29" s="306">
        <v>1</v>
      </c>
      <c r="I29" s="306">
        <v>0</v>
      </c>
      <c r="J29" s="306">
        <v>0</v>
      </c>
      <c r="K29" s="385">
        <v>0</v>
      </c>
      <c r="L29" s="107">
        <v>0</v>
      </c>
      <c r="M29" s="107">
        <v>0</v>
      </c>
      <c r="N29" s="107">
        <v>0</v>
      </c>
      <c r="O29" s="385">
        <v>0</v>
      </c>
      <c r="P29" s="107">
        <v>0</v>
      </c>
      <c r="Q29" s="107">
        <v>0</v>
      </c>
      <c r="R29" s="107">
        <v>0</v>
      </c>
      <c r="S29" s="107">
        <v>0</v>
      </c>
      <c r="T29" s="385">
        <v>0</v>
      </c>
      <c r="U29" s="122">
        <v>0</v>
      </c>
      <c r="V29" s="107">
        <v>0</v>
      </c>
      <c r="W29" s="107">
        <v>0</v>
      </c>
      <c r="X29" s="107">
        <v>0</v>
      </c>
      <c r="Y29" s="107">
        <v>0</v>
      </c>
      <c r="Z29" s="385">
        <v>1</v>
      </c>
      <c r="AA29" s="107">
        <v>0</v>
      </c>
    </row>
    <row r="30" spans="1:27" x14ac:dyDescent="0.25">
      <c r="A30" s="151" t="s">
        <v>50</v>
      </c>
      <c r="B30" s="152"/>
      <c r="C30" s="619" t="s">
        <v>51</v>
      </c>
      <c r="D30" s="619"/>
      <c r="E30" s="619"/>
      <c r="F30" s="306">
        <v>0</v>
      </c>
      <c r="G30" s="306">
        <v>0</v>
      </c>
      <c r="H30" s="306">
        <v>0</v>
      </c>
      <c r="I30" s="306">
        <v>0</v>
      </c>
      <c r="J30" s="306">
        <v>0</v>
      </c>
      <c r="K30" s="385">
        <v>0</v>
      </c>
      <c r="L30" s="107">
        <v>0</v>
      </c>
      <c r="M30" s="107">
        <v>0</v>
      </c>
      <c r="N30" s="107">
        <v>0</v>
      </c>
      <c r="O30" s="385">
        <v>0</v>
      </c>
      <c r="P30" s="107">
        <v>0</v>
      </c>
      <c r="Q30" s="107">
        <v>0</v>
      </c>
      <c r="R30" s="107">
        <v>0</v>
      </c>
      <c r="S30" s="107">
        <v>0</v>
      </c>
      <c r="T30" s="385">
        <v>0</v>
      </c>
      <c r="U30" s="122">
        <v>0</v>
      </c>
      <c r="V30" s="107">
        <v>0</v>
      </c>
      <c r="W30" s="107">
        <v>0</v>
      </c>
      <c r="X30" s="107">
        <v>0</v>
      </c>
      <c r="Y30" s="107">
        <v>0</v>
      </c>
      <c r="Z30" s="385">
        <v>0</v>
      </c>
      <c r="AA30" s="107">
        <v>0</v>
      </c>
    </row>
    <row r="31" spans="1:27" x14ac:dyDescent="0.25">
      <c r="A31" s="151" t="s">
        <v>52</v>
      </c>
      <c r="B31" s="278"/>
      <c r="C31" s="628" t="s">
        <v>53</v>
      </c>
      <c r="D31" s="629"/>
      <c r="E31" s="630"/>
      <c r="F31" s="306">
        <v>0</v>
      </c>
      <c r="G31" s="306">
        <v>0</v>
      </c>
      <c r="H31" s="306">
        <v>0</v>
      </c>
      <c r="I31" s="306">
        <v>0</v>
      </c>
      <c r="J31" s="306">
        <v>0</v>
      </c>
      <c r="K31" s="385">
        <v>0</v>
      </c>
      <c r="L31" s="107">
        <v>0</v>
      </c>
      <c r="M31" s="109">
        <v>0</v>
      </c>
      <c r="N31" s="109">
        <v>0</v>
      </c>
      <c r="O31" s="385">
        <v>0</v>
      </c>
      <c r="P31" s="109">
        <v>0</v>
      </c>
      <c r="Q31" s="109">
        <v>0</v>
      </c>
      <c r="R31" s="109">
        <v>0</v>
      </c>
      <c r="S31" s="109">
        <v>0</v>
      </c>
      <c r="T31" s="385">
        <v>0</v>
      </c>
      <c r="U31" s="122">
        <v>0</v>
      </c>
      <c r="V31" s="109">
        <v>0</v>
      </c>
      <c r="W31" s="109">
        <v>0</v>
      </c>
      <c r="X31" s="109">
        <v>0</v>
      </c>
      <c r="Y31" s="109">
        <v>0</v>
      </c>
      <c r="Z31" s="385">
        <v>0</v>
      </c>
      <c r="AA31" s="109">
        <v>0</v>
      </c>
    </row>
    <row r="32" spans="1:27" x14ac:dyDescent="0.25">
      <c r="A32" s="151" t="s">
        <v>54</v>
      </c>
      <c r="B32" s="278"/>
      <c r="C32" s="628" t="s">
        <v>55</v>
      </c>
      <c r="D32" s="629"/>
      <c r="E32" s="630"/>
      <c r="F32" s="306">
        <v>2</v>
      </c>
      <c r="G32" s="306">
        <v>5</v>
      </c>
      <c r="H32" s="306">
        <v>5</v>
      </c>
      <c r="I32" s="306">
        <v>0</v>
      </c>
      <c r="J32" s="306">
        <v>0</v>
      </c>
      <c r="K32" s="385">
        <v>4</v>
      </c>
      <c r="L32" s="107">
        <v>2</v>
      </c>
      <c r="M32" s="109">
        <v>0</v>
      </c>
      <c r="N32" s="109">
        <v>0</v>
      </c>
      <c r="O32" s="385">
        <v>2</v>
      </c>
      <c r="P32" s="109">
        <v>0</v>
      </c>
      <c r="Q32" s="109">
        <v>2</v>
      </c>
      <c r="R32" s="109">
        <v>0</v>
      </c>
      <c r="S32" s="109">
        <v>0</v>
      </c>
      <c r="T32" s="385">
        <v>4</v>
      </c>
      <c r="U32" s="122">
        <v>0</v>
      </c>
      <c r="V32" s="109">
        <v>3</v>
      </c>
      <c r="W32" s="109">
        <v>1</v>
      </c>
      <c r="X32" s="109">
        <v>0</v>
      </c>
      <c r="Y32" s="109">
        <v>1</v>
      </c>
      <c r="Z32" s="385">
        <v>2</v>
      </c>
      <c r="AA32" s="109">
        <v>2</v>
      </c>
    </row>
    <row r="33" spans="1:27" x14ac:dyDescent="0.25">
      <c r="A33" s="156" t="s">
        <v>56</v>
      </c>
      <c r="B33" s="279"/>
      <c r="C33" s="628" t="s">
        <v>57</v>
      </c>
      <c r="D33" s="629"/>
      <c r="E33" s="630"/>
      <c r="F33" s="310">
        <v>3</v>
      </c>
      <c r="G33" s="310">
        <v>11</v>
      </c>
      <c r="H33" s="310">
        <v>10</v>
      </c>
      <c r="I33" s="310">
        <v>1</v>
      </c>
      <c r="J33" s="310">
        <v>0</v>
      </c>
      <c r="K33" s="321">
        <v>9</v>
      </c>
      <c r="L33" s="86">
        <v>6</v>
      </c>
      <c r="M33" s="87">
        <v>1</v>
      </c>
      <c r="N33" s="87">
        <v>1</v>
      </c>
      <c r="O33" s="321">
        <v>1</v>
      </c>
      <c r="P33" s="87">
        <v>0</v>
      </c>
      <c r="Q33" s="87">
        <v>1</v>
      </c>
      <c r="R33" s="87">
        <v>0</v>
      </c>
      <c r="S33" s="87">
        <v>0</v>
      </c>
      <c r="T33" s="321">
        <v>9</v>
      </c>
      <c r="U33" s="181">
        <v>0</v>
      </c>
      <c r="V33" s="87">
        <v>4</v>
      </c>
      <c r="W33" s="87">
        <v>4</v>
      </c>
      <c r="X33" s="87">
        <v>0</v>
      </c>
      <c r="Y33" s="87">
        <v>0</v>
      </c>
      <c r="Z33" s="321">
        <v>4</v>
      </c>
      <c r="AA33" s="87">
        <v>2</v>
      </c>
    </row>
    <row r="34" spans="1:27" x14ac:dyDescent="0.25">
      <c r="A34" s="158" t="s">
        <v>58</v>
      </c>
      <c r="B34" s="159" t="s">
        <v>59</v>
      </c>
      <c r="C34" s="631" t="s">
        <v>60</v>
      </c>
      <c r="D34" s="631"/>
      <c r="E34" s="631"/>
      <c r="F34" s="91">
        <v>0</v>
      </c>
      <c r="G34" s="91">
        <v>0</v>
      </c>
      <c r="H34" s="91">
        <v>0</v>
      </c>
      <c r="I34" s="91">
        <v>0</v>
      </c>
      <c r="J34" s="91">
        <v>0</v>
      </c>
      <c r="K34" s="333">
        <v>0</v>
      </c>
      <c r="L34" s="91">
        <v>0</v>
      </c>
      <c r="M34" s="90">
        <v>0</v>
      </c>
      <c r="N34" s="90">
        <v>0</v>
      </c>
      <c r="O34" s="382">
        <v>0</v>
      </c>
      <c r="P34" s="90">
        <v>0</v>
      </c>
      <c r="Q34" s="90">
        <v>0</v>
      </c>
      <c r="R34" s="90">
        <v>0</v>
      </c>
      <c r="S34" s="90">
        <v>0</v>
      </c>
      <c r="T34" s="382">
        <v>0</v>
      </c>
      <c r="U34" s="388">
        <v>0</v>
      </c>
      <c r="V34" s="90">
        <v>0</v>
      </c>
      <c r="W34" s="90">
        <v>0</v>
      </c>
      <c r="X34" s="90">
        <v>0</v>
      </c>
      <c r="Y34" s="90">
        <v>0</v>
      </c>
      <c r="Z34" s="382">
        <v>0</v>
      </c>
      <c r="AA34" s="90">
        <v>0</v>
      </c>
    </row>
    <row r="35" spans="1:27" x14ac:dyDescent="0.25">
      <c r="A35" s="151" t="s">
        <v>61</v>
      </c>
      <c r="B35" s="278"/>
      <c r="C35" s="628" t="s">
        <v>62</v>
      </c>
      <c r="D35" s="629"/>
      <c r="E35" s="630"/>
      <c r="F35" s="306">
        <v>0</v>
      </c>
      <c r="G35" s="306">
        <v>0</v>
      </c>
      <c r="H35" s="306">
        <v>0</v>
      </c>
      <c r="I35" s="306">
        <v>0</v>
      </c>
      <c r="J35" s="306">
        <v>0</v>
      </c>
      <c r="K35" s="385">
        <v>0</v>
      </c>
      <c r="L35" s="107">
        <v>0</v>
      </c>
      <c r="M35" s="109">
        <v>0</v>
      </c>
      <c r="N35" s="109">
        <v>0</v>
      </c>
      <c r="O35" s="385">
        <v>0</v>
      </c>
      <c r="P35" s="109">
        <v>0</v>
      </c>
      <c r="Q35" s="109">
        <v>0</v>
      </c>
      <c r="R35" s="109">
        <v>0</v>
      </c>
      <c r="S35" s="109">
        <v>0</v>
      </c>
      <c r="T35" s="385">
        <v>0</v>
      </c>
      <c r="U35" s="122">
        <v>0</v>
      </c>
      <c r="V35" s="109">
        <v>0</v>
      </c>
      <c r="W35" s="109">
        <v>0</v>
      </c>
      <c r="X35" s="109">
        <v>0</v>
      </c>
      <c r="Y35" s="109">
        <v>0</v>
      </c>
      <c r="Z35" s="385">
        <v>0</v>
      </c>
      <c r="AA35" s="109">
        <v>0</v>
      </c>
    </row>
    <row r="36" spans="1:27" x14ac:dyDescent="0.25">
      <c r="A36" s="151" t="s">
        <v>63</v>
      </c>
      <c r="B36" s="152"/>
      <c r="C36" s="619" t="s">
        <v>64</v>
      </c>
      <c r="D36" s="619"/>
      <c r="E36" s="619"/>
      <c r="F36" s="306">
        <v>22</v>
      </c>
      <c r="G36" s="306">
        <v>42</v>
      </c>
      <c r="H36" s="306">
        <v>26</v>
      </c>
      <c r="I36" s="306">
        <v>15</v>
      </c>
      <c r="J36" s="306">
        <v>1</v>
      </c>
      <c r="K36" s="385">
        <v>21</v>
      </c>
      <c r="L36" s="107">
        <v>8</v>
      </c>
      <c r="M36" s="109">
        <v>2</v>
      </c>
      <c r="N36" s="109">
        <v>1</v>
      </c>
      <c r="O36" s="385">
        <v>10</v>
      </c>
      <c r="P36" s="109">
        <v>1</v>
      </c>
      <c r="Q36" s="109">
        <v>9</v>
      </c>
      <c r="R36" s="109">
        <v>0</v>
      </c>
      <c r="S36" s="109">
        <v>0</v>
      </c>
      <c r="T36" s="385">
        <v>21</v>
      </c>
      <c r="U36" s="122">
        <v>0</v>
      </c>
      <c r="V36" s="109">
        <v>16</v>
      </c>
      <c r="W36" s="109">
        <v>4</v>
      </c>
      <c r="X36" s="109">
        <v>0</v>
      </c>
      <c r="Y36" s="109">
        <v>1</v>
      </c>
      <c r="Z36" s="385">
        <v>25</v>
      </c>
      <c r="AA36" s="109">
        <v>12</v>
      </c>
    </row>
    <row r="37" spans="1:27" x14ac:dyDescent="0.25">
      <c r="A37" s="158" t="s">
        <v>65</v>
      </c>
      <c r="B37" s="159" t="s">
        <v>59</v>
      </c>
      <c r="C37" s="631" t="s">
        <v>66</v>
      </c>
      <c r="D37" s="631"/>
      <c r="E37" s="631"/>
      <c r="F37" s="91">
        <v>2</v>
      </c>
      <c r="G37" s="308">
        <v>12</v>
      </c>
      <c r="H37" s="308">
        <v>12</v>
      </c>
      <c r="I37" s="308">
        <v>0</v>
      </c>
      <c r="J37" s="308">
        <v>0</v>
      </c>
      <c r="K37" s="386">
        <v>6</v>
      </c>
      <c r="L37" s="308">
        <v>2</v>
      </c>
      <c r="M37" s="111">
        <v>4</v>
      </c>
      <c r="N37" s="111">
        <v>0</v>
      </c>
      <c r="O37" s="387">
        <v>0</v>
      </c>
      <c r="P37" s="111">
        <v>0</v>
      </c>
      <c r="Q37" s="111">
        <v>0</v>
      </c>
      <c r="R37" s="111">
        <v>0</v>
      </c>
      <c r="S37" s="111">
        <v>0</v>
      </c>
      <c r="T37" s="387">
        <v>6</v>
      </c>
      <c r="U37" s="224">
        <v>0</v>
      </c>
      <c r="V37" s="111">
        <v>3</v>
      </c>
      <c r="W37" s="111">
        <v>1</v>
      </c>
      <c r="X37" s="111">
        <v>0</v>
      </c>
      <c r="Y37" s="111">
        <v>0</v>
      </c>
      <c r="Z37" s="387">
        <v>8</v>
      </c>
      <c r="AA37" s="111">
        <v>3</v>
      </c>
    </row>
    <row r="38" spans="1:27" x14ac:dyDescent="0.25">
      <c r="A38" s="158" t="s">
        <v>67</v>
      </c>
      <c r="B38" s="159" t="s">
        <v>59</v>
      </c>
      <c r="C38" s="638" t="s">
        <v>68</v>
      </c>
      <c r="D38" s="631"/>
      <c r="E38" s="631"/>
      <c r="F38" s="91">
        <v>0</v>
      </c>
      <c r="G38" s="91">
        <v>13</v>
      </c>
      <c r="H38" s="91">
        <v>13</v>
      </c>
      <c r="I38" s="91">
        <v>0</v>
      </c>
      <c r="J38" s="91">
        <v>0</v>
      </c>
      <c r="K38" s="333">
        <v>7</v>
      </c>
      <c r="L38" s="91">
        <v>2</v>
      </c>
      <c r="M38" s="111">
        <v>0</v>
      </c>
      <c r="N38" s="111">
        <v>2</v>
      </c>
      <c r="O38" s="387">
        <v>3</v>
      </c>
      <c r="P38" s="111">
        <v>0</v>
      </c>
      <c r="Q38" s="111">
        <v>2</v>
      </c>
      <c r="R38" s="111">
        <v>1</v>
      </c>
      <c r="S38" s="111">
        <v>0</v>
      </c>
      <c r="T38" s="387">
        <v>7</v>
      </c>
      <c r="U38" s="224">
        <v>0</v>
      </c>
      <c r="V38" s="111">
        <v>5</v>
      </c>
      <c r="W38" s="111">
        <v>1</v>
      </c>
      <c r="X38" s="111">
        <v>0</v>
      </c>
      <c r="Y38" s="111">
        <v>0</v>
      </c>
      <c r="Z38" s="387">
        <v>6</v>
      </c>
      <c r="AA38" s="111">
        <v>5</v>
      </c>
    </row>
    <row r="39" spans="1:27" x14ac:dyDescent="0.25">
      <c r="A39" s="160" t="s">
        <v>69</v>
      </c>
      <c r="B39" s="112"/>
      <c r="C39" s="683" t="s">
        <v>70</v>
      </c>
      <c r="D39" s="683"/>
      <c r="E39" s="683"/>
      <c r="F39" s="308">
        <v>6</v>
      </c>
      <c r="G39" s="308">
        <v>30</v>
      </c>
      <c r="H39" s="308">
        <v>23</v>
      </c>
      <c r="I39" s="308">
        <v>6</v>
      </c>
      <c r="J39" s="308">
        <v>1</v>
      </c>
      <c r="K39" s="387">
        <v>17</v>
      </c>
      <c r="L39" s="112">
        <v>6</v>
      </c>
      <c r="M39" s="112">
        <v>2</v>
      </c>
      <c r="N39" s="112">
        <v>4</v>
      </c>
      <c r="O39" s="387">
        <v>5</v>
      </c>
      <c r="P39" s="112">
        <v>0</v>
      </c>
      <c r="Q39" s="112">
        <v>5</v>
      </c>
      <c r="R39" s="112">
        <v>0</v>
      </c>
      <c r="S39" s="112">
        <v>0</v>
      </c>
      <c r="T39" s="387">
        <v>17</v>
      </c>
      <c r="U39" s="224">
        <v>1</v>
      </c>
      <c r="V39" s="112">
        <v>18</v>
      </c>
      <c r="W39" s="112">
        <v>2</v>
      </c>
      <c r="X39" s="112">
        <v>0</v>
      </c>
      <c r="Y39" s="112">
        <v>0</v>
      </c>
      <c r="Z39" s="387">
        <v>10</v>
      </c>
      <c r="AA39" s="112">
        <v>4</v>
      </c>
    </row>
    <row r="40" spans="1:27" s="238" customFormat="1" ht="37.5" customHeight="1" x14ac:dyDescent="0.25">
      <c r="A40" s="275" t="s">
        <v>71</v>
      </c>
      <c r="B40" s="282"/>
      <c r="C40" s="941" t="s">
        <v>72</v>
      </c>
      <c r="D40" s="941"/>
      <c r="E40" s="941"/>
      <c r="F40" s="277">
        <v>11</v>
      </c>
      <c r="G40" s="277">
        <v>43</v>
      </c>
      <c r="H40" s="277">
        <v>39</v>
      </c>
      <c r="I40" s="277">
        <v>3</v>
      </c>
      <c r="J40" s="277">
        <v>1</v>
      </c>
      <c r="K40" s="283">
        <v>33</v>
      </c>
      <c r="L40" s="283">
        <v>13</v>
      </c>
      <c r="M40" s="283">
        <v>1</v>
      </c>
      <c r="N40" s="283">
        <v>4</v>
      </c>
      <c r="O40" s="283">
        <v>15</v>
      </c>
      <c r="P40" s="283">
        <v>1</v>
      </c>
      <c r="Q40" s="283">
        <v>14</v>
      </c>
      <c r="R40" s="283">
        <v>0</v>
      </c>
      <c r="S40" s="283">
        <v>0</v>
      </c>
      <c r="T40" s="283">
        <v>33</v>
      </c>
      <c r="U40" s="283">
        <v>1</v>
      </c>
      <c r="V40" s="283">
        <v>23</v>
      </c>
      <c r="W40" s="283">
        <v>2</v>
      </c>
      <c r="X40" s="283">
        <v>0</v>
      </c>
      <c r="Y40" s="283">
        <v>1</v>
      </c>
      <c r="Z40" s="283">
        <v>16</v>
      </c>
      <c r="AA40" s="283">
        <v>5</v>
      </c>
    </row>
    <row r="41" spans="1:27" x14ac:dyDescent="0.25">
      <c r="A41" s="151" t="s">
        <v>73</v>
      </c>
      <c r="B41" s="152"/>
      <c r="C41" s="818" t="s">
        <v>74</v>
      </c>
      <c r="D41" s="819"/>
      <c r="E41" s="819"/>
      <c r="F41" s="91">
        <v>1</v>
      </c>
      <c r="G41" s="91">
        <v>5</v>
      </c>
      <c r="H41" s="91">
        <v>4</v>
      </c>
      <c r="I41" s="306">
        <v>1</v>
      </c>
      <c r="J41" s="306">
        <v>0</v>
      </c>
      <c r="K41" s="385">
        <v>0</v>
      </c>
      <c r="L41" s="107">
        <v>0</v>
      </c>
      <c r="M41" s="107">
        <v>0</v>
      </c>
      <c r="N41" s="107">
        <v>0</v>
      </c>
      <c r="O41" s="385">
        <v>0</v>
      </c>
      <c r="P41" s="107">
        <v>0</v>
      </c>
      <c r="Q41" s="107">
        <v>0</v>
      </c>
      <c r="R41" s="107">
        <v>0</v>
      </c>
      <c r="S41" s="107">
        <v>0</v>
      </c>
      <c r="T41" s="385">
        <v>0</v>
      </c>
      <c r="U41" s="122">
        <v>1</v>
      </c>
      <c r="V41" s="107">
        <v>0</v>
      </c>
      <c r="W41" s="107">
        <v>0</v>
      </c>
      <c r="X41" s="107">
        <v>0</v>
      </c>
      <c r="Y41" s="107">
        <v>0</v>
      </c>
      <c r="Z41" s="385">
        <v>4</v>
      </c>
      <c r="AA41" s="107">
        <v>2</v>
      </c>
    </row>
    <row r="42" spans="1:27" x14ac:dyDescent="0.25">
      <c r="A42" s="151" t="s">
        <v>75</v>
      </c>
      <c r="B42" s="152"/>
      <c r="C42" s="619" t="s">
        <v>76</v>
      </c>
      <c r="D42" s="619"/>
      <c r="E42" s="619"/>
      <c r="F42" s="306">
        <v>0</v>
      </c>
      <c r="G42" s="306">
        <v>0</v>
      </c>
      <c r="H42" s="306">
        <v>0</v>
      </c>
      <c r="I42" s="306">
        <v>0</v>
      </c>
      <c r="J42" s="306">
        <v>0</v>
      </c>
      <c r="K42" s="385">
        <v>0</v>
      </c>
      <c r="L42" s="107">
        <v>0</v>
      </c>
      <c r="M42" s="107">
        <v>0</v>
      </c>
      <c r="N42" s="107">
        <v>0</v>
      </c>
      <c r="O42" s="385">
        <v>0</v>
      </c>
      <c r="P42" s="107">
        <v>0</v>
      </c>
      <c r="Q42" s="107">
        <v>0</v>
      </c>
      <c r="R42" s="107">
        <v>0</v>
      </c>
      <c r="S42" s="107">
        <v>0</v>
      </c>
      <c r="T42" s="385">
        <v>0</v>
      </c>
      <c r="U42" s="122">
        <v>0</v>
      </c>
      <c r="V42" s="107">
        <v>0</v>
      </c>
      <c r="W42" s="107">
        <v>0</v>
      </c>
      <c r="X42" s="107">
        <v>0</v>
      </c>
      <c r="Y42" s="107">
        <v>0</v>
      </c>
      <c r="Z42" s="385">
        <v>0</v>
      </c>
      <c r="AA42" s="107">
        <v>0</v>
      </c>
    </row>
    <row r="43" spans="1:27" x14ac:dyDescent="0.25">
      <c r="A43" s="151" t="s">
        <v>77</v>
      </c>
      <c r="B43" s="278"/>
      <c r="C43" s="628" t="s">
        <v>78</v>
      </c>
      <c r="D43" s="629"/>
      <c r="E43" s="630"/>
      <c r="F43" s="306">
        <v>0</v>
      </c>
      <c r="G43" s="306">
        <v>3</v>
      </c>
      <c r="H43" s="306">
        <v>2</v>
      </c>
      <c r="I43" s="306">
        <v>0</v>
      </c>
      <c r="J43" s="306">
        <v>1</v>
      </c>
      <c r="K43" s="385">
        <v>2</v>
      </c>
      <c r="L43" s="107">
        <v>1</v>
      </c>
      <c r="M43" s="107">
        <v>0</v>
      </c>
      <c r="N43" s="107">
        <v>0</v>
      </c>
      <c r="O43" s="385">
        <v>1</v>
      </c>
      <c r="P43" s="107">
        <v>0</v>
      </c>
      <c r="Q43" s="107">
        <v>1</v>
      </c>
      <c r="R43" s="107">
        <v>0</v>
      </c>
      <c r="S43" s="107">
        <v>0</v>
      </c>
      <c r="T43" s="385">
        <v>2</v>
      </c>
      <c r="U43" s="122">
        <v>0</v>
      </c>
      <c r="V43" s="107">
        <v>1</v>
      </c>
      <c r="W43" s="107">
        <v>1</v>
      </c>
      <c r="X43" s="107">
        <v>0</v>
      </c>
      <c r="Y43" s="107">
        <v>1</v>
      </c>
      <c r="Z43" s="385">
        <v>0</v>
      </c>
      <c r="AA43" s="107">
        <v>0</v>
      </c>
    </row>
    <row r="44" spans="1:27" x14ac:dyDescent="0.25">
      <c r="A44" s="156" t="s">
        <v>79</v>
      </c>
      <c r="B44" s="279"/>
      <c r="C44" s="628" t="s">
        <v>80</v>
      </c>
      <c r="D44" s="629"/>
      <c r="E44" s="630"/>
      <c r="F44" s="310">
        <v>0</v>
      </c>
      <c r="G44" s="310">
        <v>14</v>
      </c>
      <c r="H44" s="310">
        <v>14</v>
      </c>
      <c r="I44" s="310">
        <v>0</v>
      </c>
      <c r="J44" s="310">
        <v>0</v>
      </c>
      <c r="K44" s="321">
        <v>12</v>
      </c>
      <c r="L44" s="86">
        <v>10</v>
      </c>
      <c r="M44" s="86">
        <v>0</v>
      </c>
      <c r="N44" s="86">
        <v>1</v>
      </c>
      <c r="O44" s="321">
        <v>1</v>
      </c>
      <c r="P44" s="86">
        <v>0</v>
      </c>
      <c r="Q44" s="86">
        <v>1</v>
      </c>
      <c r="R44" s="86">
        <v>0</v>
      </c>
      <c r="S44" s="86">
        <v>0</v>
      </c>
      <c r="T44" s="321">
        <v>12</v>
      </c>
      <c r="U44" s="181">
        <v>0</v>
      </c>
      <c r="V44" s="86">
        <v>8</v>
      </c>
      <c r="W44" s="86">
        <v>0</v>
      </c>
      <c r="X44" s="86">
        <v>0</v>
      </c>
      <c r="Y44" s="86">
        <v>0</v>
      </c>
      <c r="Z44" s="321">
        <v>2</v>
      </c>
      <c r="AA44" s="86">
        <v>1</v>
      </c>
    </row>
    <row r="45" spans="1:27" x14ac:dyDescent="0.25">
      <c r="A45" s="156" t="s">
        <v>81</v>
      </c>
      <c r="B45" s="279"/>
      <c r="C45" s="628" t="s">
        <v>82</v>
      </c>
      <c r="D45" s="629"/>
      <c r="E45" s="630"/>
      <c r="F45" s="310">
        <v>6</v>
      </c>
      <c r="G45" s="310">
        <v>1</v>
      </c>
      <c r="H45" s="310">
        <v>1</v>
      </c>
      <c r="I45" s="310">
        <v>0</v>
      </c>
      <c r="J45" s="310">
        <v>0</v>
      </c>
      <c r="K45" s="321">
        <v>7</v>
      </c>
      <c r="L45" s="86">
        <v>0</v>
      </c>
      <c r="M45" s="86">
        <v>0</v>
      </c>
      <c r="N45" s="86">
        <v>0</v>
      </c>
      <c r="O45" s="321">
        <v>7</v>
      </c>
      <c r="P45" s="86">
        <v>0</v>
      </c>
      <c r="Q45" s="86">
        <v>7</v>
      </c>
      <c r="R45" s="86">
        <v>0</v>
      </c>
      <c r="S45" s="86">
        <v>0</v>
      </c>
      <c r="T45" s="321">
        <v>7</v>
      </c>
      <c r="U45" s="181">
        <v>0</v>
      </c>
      <c r="V45" s="86">
        <v>7</v>
      </c>
      <c r="W45" s="86">
        <v>0</v>
      </c>
      <c r="X45" s="86">
        <v>0</v>
      </c>
      <c r="Y45" s="86">
        <v>0</v>
      </c>
      <c r="Z45" s="321">
        <v>0</v>
      </c>
      <c r="AA45" s="86">
        <v>0</v>
      </c>
    </row>
    <row r="46" spans="1:27" x14ac:dyDescent="0.25">
      <c r="A46" s="151" t="s">
        <v>83</v>
      </c>
      <c r="B46" s="278"/>
      <c r="C46" s="628" t="s">
        <v>84</v>
      </c>
      <c r="D46" s="629"/>
      <c r="E46" s="630"/>
      <c r="F46" s="306">
        <v>1</v>
      </c>
      <c r="G46" s="306">
        <v>4</v>
      </c>
      <c r="H46" s="306">
        <v>3</v>
      </c>
      <c r="I46" s="306">
        <v>1</v>
      </c>
      <c r="J46" s="306">
        <v>0</v>
      </c>
      <c r="K46" s="385">
        <v>2</v>
      </c>
      <c r="L46" s="107">
        <v>0</v>
      </c>
      <c r="M46" s="107">
        <v>0</v>
      </c>
      <c r="N46" s="107">
        <v>1</v>
      </c>
      <c r="O46" s="385">
        <v>1</v>
      </c>
      <c r="P46" s="107">
        <v>1</v>
      </c>
      <c r="Q46" s="107">
        <v>0</v>
      </c>
      <c r="R46" s="107">
        <v>0</v>
      </c>
      <c r="S46" s="107">
        <v>0</v>
      </c>
      <c r="T46" s="385">
        <v>2</v>
      </c>
      <c r="U46" s="122">
        <v>0</v>
      </c>
      <c r="V46" s="107">
        <v>1</v>
      </c>
      <c r="W46" s="107">
        <v>1</v>
      </c>
      <c r="X46" s="107">
        <v>0</v>
      </c>
      <c r="Y46" s="107">
        <v>0</v>
      </c>
      <c r="Z46" s="385">
        <v>2</v>
      </c>
      <c r="AA46" s="107">
        <v>0</v>
      </c>
    </row>
    <row r="47" spans="1:27" x14ac:dyDescent="0.25">
      <c r="A47" s="151" t="s">
        <v>85</v>
      </c>
      <c r="B47" s="278"/>
      <c r="C47" s="628" t="s">
        <v>86</v>
      </c>
      <c r="D47" s="629"/>
      <c r="E47" s="630"/>
      <c r="F47" s="306">
        <v>0</v>
      </c>
      <c r="G47" s="306">
        <v>5</v>
      </c>
      <c r="H47" s="306">
        <v>4</v>
      </c>
      <c r="I47" s="306">
        <v>1</v>
      </c>
      <c r="J47" s="306">
        <v>0</v>
      </c>
      <c r="K47" s="385">
        <v>4</v>
      </c>
      <c r="L47" s="107">
        <v>1</v>
      </c>
      <c r="M47" s="107">
        <v>0</v>
      </c>
      <c r="N47" s="107">
        <v>2</v>
      </c>
      <c r="O47" s="385">
        <v>1</v>
      </c>
      <c r="P47" s="107">
        <v>0</v>
      </c>
      <c r="Q47" s="107">
        <v>1</v>
      </c>
      <c r="R47" s="107">
        <v>0</v>
      </c>
      <c r="S47" s="107">
        <v>0</v>
      </c>
      <c r="T47" s="385">
        <v>4</v>
      </c>
      <c r="U47" s="122">
        <v>0</v>
      </c>
      <c r="V47" s="107">
        <v>4</v>
      </c>
      <c r="W47" s="107">
        <v>0</v>
      </c>
      <c r="X47" s="107">
        <v>0</v>
      </c>
      <c r="Y47" s="107">
        <v>0</v>
      </c>
      <c r="Z47" s="385">
        <v>0</v>
      </c>
      <c r="AA47" s="107">
        <v>0</v>
      </c>
    </row>
    <row r="48" spans="1:27" ht="38.25" x14ac:dyDescent="0.25">
      <c r="A48" s="155" t="s">
        <v>87</v>
      </c>
      <c r="B48" s="284" t="s">
        <v>37</v>
      </c>
      <c r="C48" s="635" t="s">
        <v>88</v>
      </c>
      <c r="D48" s="636"/>
      <c r="E48" s="637"/>
      <c r="F48" s="306">
        <v>0</v>
      </c>
      <c r="G48" s="306">
        <v>0</v>
      </c>
      <c r="H48" s="306">
        <v>0</v>
      </c>
      <c r="I48" s="306">
        <v>0</v>
      </c>
      <c r="J48" s="306">
        <v>0</v>
      </c>
      <c r="K48" s="385">
        <v>0</v>
      </c>
      <c r="L48" s="107">
        <v>0</v>
      </c>
      <c r="M48" s="107">
        <v>0</v>
      </c>
      <c r="N48" s="107">
        <v>0</v>
      </c>
      <c r="O48" s="385">
        <v>0</v>
      </c>
      <c r="P48" s="107">
        <v>0</v>
      </c>
      <c r="Q48" s="107">
        <v>0</v>
      </c>
      <c r="R48" s="107">
        <v>0</v>
      </c>
      <c r="S48" s="107">
        <v>0</v>
      </c>
      <c r="T48" s="385">
        <v>0</v>
      </c>
      <c r="U48" s="122">
        <v>0</v>
      </c>
      <c r="V48" s="107">
        <v>0</v>
      </c>
      <c r="W48" s="107">
        <v>0</v>
      </c>
      <c r="X48" s="107">
        <v>0</v>
      </c>
      <c r="Y48" s="107">
        <v>0</v>
      </c>
      <c r="Z48" s="385">
        <v>0</v>
      </c>
      <c r="AA48" s="107">
        <v>0</v>
      </c>
    </row>
    <row r="49" spans="1:27" x14ac:dyDescent="0.25">
      <c r="A49" s="151" t="s">
        <v>89</v>
      </c>
      <c r="B49" s="278"/>
      <c r="C49" s="628" t="s">
        <v>90</v>
      </c>
      <c r="D49" s="629"/>
      <c r="E49" s="630"/>
      <c r="F49" s="306">
        <v>0</v>
      </c>
      <c r="G49" s="306">
        <v>7</v>
      </c>
      <c r="H49" s="306">
        <v>7</v>
      </c>
      <c r="I49" s="306">
        <v>0</v>
      </c>
      <c r="J49" s="306">
        <v>0</v>
      </c>
      <c r="K49" s="385">
        <v>2</v>
      </c>
      <c r="L49" s="107">
        <v>1</v>
      </c>
      <c r="M49" s="107">
        <v>1</v>
      </c>
      <c r="N49" s="107">
        <v>0</v>
      </c>
      <c r="O49" s="385">
        <v>0</v>
      </c>
      <c r="P49" s="107">
        <v>0</v>
      </c>
      <c r="Q49" s="107">
        <v>0</v>
      </c>
      <c r="R49" s="107">
        <v>0</v>
      </c>
      <c r="S49" s="107">
        <v>0</v>
      </c>
      <c r="T49" s="385">
        <v>2</v>
      </c>
      <c r="U49" s="122">
        <v>0</v>
      </c>
      <c r="V49" s="107">
        <v>2</v>
      </c>
      <c r="W49" s="107">
        <v>0</v>
      </c>
      <c r="X49" s="107">
        <v>0</v>
      </c>
      <c r="Y49" s="107">
        <v>0</v>
      </c>
      <c r="Z49" s="385">
        <v>5</v>
      </c>
      <c r="AA49" s="107">
        <v>0</v>
      </c>
    </row>
    <row r="50" spans="1:27" x14ac:dyDescent="0.25">
      <c r="A50" s="151" t="s">
        <v>91</v>
      </c>
      <c r="B50" s="278"/>
      <c r="C50" s="628" t="s">
        <v>92</v>
      </c>
      <c r="D50" s="629"/>
      <c r="E50" s="630"/>
      <c r="F50" s="306">
        <v>0</v>
      </c>
      <c r="G50" s="306">
        <v>0</v>
      </c>
      <c r="H50" s="306">
        <v>0</v>
      </c>
      <c r="I50" s="306">
        <v>0</v>
      </c>
      <c r="J50" s="306">
        <v>0</v>
      </c>
      <c r="K50" s="385">
        <v>0</v>
      </c>
      <c r="L50" s="107">
        <v>0</v>
      </c>
      <c r="M50" s="107">
        <v>0</v>
      </c>
      <c r="N50" s="107">
        <v>0</v>
      </c>
      <c r="O50" s="385">
        <v>0</v>
      </c>
      <c r="P50" s="107">
        <v>0</v>
      </c>
      <c r="Q50" s="107">
        <v>0</v>
      </c>
      <c r="R50" s="107">
        <v>0</v>
      </c>
      <c r="S50" s="107">
        <v>0</v>
      </c>
      <c r="T50" s="385">
        <v>0</v>
      </c>
      <c r="U50" s="122">
        <v>0</v>
      </c>
      <c r="V50" s="107">
        <v>0</v>
      </c>
      <c r="W50" s="107">
        <v>0</v>
      </c>
      <c r="X50" s="107">
        <v>0</v>
      </c>
      <c r="Y50" s="107">
        <v>0</v>
      </c>
      <c r="Z50" s="385">
        <v>0</v>
      </c>
      <c r="AA50" s="107">
        <v>0</v>
      </c>
    </row>
    <row r="51" spans="1:27" x14ac:dyDescent="0.25">
      <c r="A51" s="151" t="s">
        <v>93</v>
      </c>
      <c r="B51" s="278"/>
      <c r="C51" s="628" t="s">
        <v>70</v>
      </c>
      <c r="D51" s="629"/>
      <c r="E51" s="630"/>
      <c r="F51" s="306">
        <v>3</v>
      </c>
      <c r="G51" s="306">
        <v>4</v>
      </c>
      <c r="H51" s="306">
        <v>4</v>
      </c>
      <c r="I51" s="306">
        <v>0</v>
      </c>
      <c r="J51" s="306">
        <v>0</v>
      </c>
      <c r="K51" s="385">
        <v>4</v>
      </c>
      <c r="L51" s="107">
        <v>0</v>
      </c>
      <c r="M51" s="107">
        <v>0</v>
      </c>
      <c r="N51" s="107">
        <v>0</v>
      </c>
      <c r="O51" s="385">
        <v>4</v>
      </c>
      <c r="P51" s="107">
        <v>0</v>
      </c>
      <c r="Q51" s="107">
        <v>4</v>
      </c>
      <c r="R51" s="107">
        <v>0</v>
      </c>
      <c r="S51" s="107">
        <v>0</v>
      </c>
      <c r="T51" s="385">
        <v>4</v>
      </c>
      <c r="U51" s="122">
        <v>0</v>
      </c>
      <c r="V51" s="107">
        <v>0</v>
      </c>
      <c r="W51" s="107">
        <v>0</v>
      </c>
      <c r="X51" s="107">
        <v>0</v>
      </c>
      <c r="Y51" s="107">
        <v>0</v>
      </c>
      <c r="Z51" s="385">
        <v>3</v>
      </c>
      <c r="AA51" s="107">
        <v>2</v>
      </c>
    </row>
    <row r="52" spans="1:27" s="238" customFormat="1" ht="42" customHeight="1" x14ac:dyDescent="0.25">
      <c r="A52" s="270" t="s">
        <v>94</v>
      </c>
      <c r="B52" s="274"/>
      <c r="C52" s="928" t="s">
        <v>95</v>
      </c>
      <c r="D52" s="929"/>
      <c r="E52" s="930"/>
      <c r="F52" s="272">
        <v>1</v>
      </c>
      <c r="G52" s="272">
        <v>82</v>
      </c>
      <c r="H52" s="272">
        <v>63</v>
      </c>
      <c r="I52" s="272">
        <v>17</v>
      </c>
      <c r="J52" s="272">
        <v>2</v>
      </c>
      <c r="K52" s="273">
        <v>55</v>
      </c>
      <c r="L52" s="273">
        <v>42</v>
      </c>
      <c r="M52" s="273">
        <v>2</v>
      </c>
      <c r="N52" s="273">
        <v>4</v>
      </c>
      <c r="O52" s="273">
        <v>7</v>
      </c>
      <c r="P52" s="273">
        <v>0</v>
      </c>
      <c r="Q52" s="273">
        <v>7</v>
      </c>
      <c r="R52" s="273">
        <v>0</v>
      </c>
      <c r="S52" s="273">
        <v>0</v>
      </c>
      <c r="T52" s="273">
        <v>55</v>
      </c>
      <c r="U52" s="273">
        <v>0</v>
      </c>
      <c r="V52" s="273">
        <v>45</v>
      </c>
      <c r="W52" s="273">
        <v>2</v>
      </c>
      <c r="X52" s="273">
        <v>0</v>
      </c>
      <c r="Y52" s="273">
        <v>0</v>
      </c>
      <c r="Z52" s="273">
        <v>7</v>
      </c>
      <c r="AA52" s="273">
        <v>0</v>
      </c>
    </row>
    <row r="53" spans="1:27" x14ac:dyDescent="0.25">
      <c r="A53" s="151" t="s">
        <v>96</v>
      </c>
      <c r="B53" s="278"/>
      <c r="C53" s="628" t="s">
        <v>97</v>
      </c>
      <c r="D53" s="629"/>
      <c r="E53" s="630"/>
      <c r="F53" s="306">
        <v>1</v>
      </c>
      <c r="G53" s="306">
        <v>1</v>
      </c>
      <c r="H53" s="306">
        <v>1</v>
      </c>
      <c r="I53" s="306">
        <v>0</v>
      </c>
      <c r="J53" s="306">
        <v>0</v>
      </c>
      <c r="K53" s="385">
        <v>0</v>
      </c>
      <c r="L53" s="107">
        <v>0</v>
      </c>
      <c r="M53" s="107">
        <v>0</v>
      </c>
      <c r="N53" s="107">
        <v>0</v>
      </c>
      <c r="O53" s="385">
        <v>0</v>
      </c>
      <c r="P53" s="107">
        <v>0</v>
      </c>
      <c r="Q53" s="107">
        <v>0</v>
      </c>
      <c r="R53" s="107">
        <v>0</v>
      </c>
      <c r="S53" s="107">
        <v>0</v>
      </c>
      <c r="T53" s="385">
        <v>0</v>
      </c>
      <c r="U53" s="122">
        <v>0</v>
      </c>
      <c r="V53" s="107">
        <v>0</v>
      </c>
      <c r="W53" s="107">
        <v>0</v>
      </c>
      <c r="X53" s="107">
        <v>0</v>
      </c>
      <c r="Y53" s="107">
        <v>0</v>
      </c>
      <c r="Z53" s="385">
        <v>1</v>
      </c>
      <c r="AA53" s="107">
        <v>0</v>
      </c>
    </row>
    <row r="54" spans="1:27" x14ac:dyDescent="0.25">
      <c r="A54" s="151" t="s">
        <v>98</v>
      </c>
      <c r="B54" s="278"/>
      <c r="C54" s="628" t="s">
        <v>99</v>
      </c>
      <c r="D54" s="629"/>
      <c r="E54" s="630"/>
      <c r="F54" s="306">
        <v>0</v>
      </c>
      <c r="G54" s="306">
        <v>1</v>
      </c>
      <c r="H54" s="306">
        <v>1</v>
      </c>
      <c r="I54" s="306">
        <v>0</v>
      </c>
      <c r="J54" s="306">
        <v>0</v>
      </c>
      <c r="K54" s="385">
        <v>1</v>
      </c>
      <c r="L54" s="107">
        <v>0</v>
      </c>
      <c r="M54" s="107">
        <v>1</v>
      </c>
      <c r="N54" s="107">
        <v>0</v>
      </c>
      <c r="O54" s="385">
        <v>0</v>
      </c>
      <c r="P54" s="107">
        <v>0</v>
      </c>
      <c r="Q54" s="107">
        <v>0</v>
      </c>
      <c r="R54" s="107">
        <v>0</v>
      </c>
      <c r="S54" s="107">
        <v>0</v>
      </c>
      <c r="T54" s="385">
        <v>1</v>
      </c>
      <c r="U54" s="122">
        <v>0</v>
      </c>
      <c r="V54" s="107">
        <v>1</v>
      </c>
      <c r="W54" s="107">
        <v>0</v>
      </c>
      <c r="X54" s="107">
        <v>0</v>
      </c>
      <c r="Y54" s="107">
        <v>0</v>
      </c>
      <c r="Z54" s="385">
        <v>0</v>
      </c>
      <c r="AA54" s="107">
        <v>0</v>
      </c>
    </row>
    <row r="55" spans="1:27" x14ac:dyDescent="0.25">
      <c r="A55" s="151" t="s">
        <v>100</v>
      </c>
      <c r="B55" s="278"/>
      <c r="C55" s="628" t="s">
        <v>101</v>
      </c>
      <c r="D55" s="629"/>
      <c r="E55" s="630"/>
      <c r="F55" s="306">
        <v>0</v>
      </c>
      <c r="G55" s="306">
        <v>0</v>
      </c>
      <c r="H55" s="306">
        <v>0</v>
      </c>
      <c r="I55" s="306">
        <v>0</v>
      </c>
      <c r="J55" s="306">
        <v>0</v>
      </c>
      <c r="K55" s="385">
        <v>0</v>
      </c>
      <c r="L55" s="107">
        <v>0</v>
      </c>
      <c r="M55" s="107">
        <v>0</v>
      </c>
      <c r="N55" s="107">
        <v>0</v>
      </c>
      <c r="O55" s="385">
        <v>0</v>
      </c>
      <c r="P55" s="107">
        <v>0</v>
      </c>
      <c r="Q55" s="107">
        <v>0</v>
      </c>
      <c r="R55" s="107">
        <v>0</v>
      </c>
      <c r="S55" s="107">
        <v>0</v>
      </c>
      <c r="T55" s="385">
        <v>0</v>
      </c>
      <c r="U55" s="122">
        <v>0</v>
      </c>
      <c r="V55" s="107">
        <v>0</v>
      </c>
      <c r="W55" s="107">
        <v>0</v>
      </c>
      <c r="X55" s="107">
        <v>0</v>
      </c>
      <c r="Y55" s="107">
        <v>0</v>
      </c>
      <c r="Z55" s="385">
        <v>0</v>
      </c>
      <c r="AA55" s="107">
        <v>0</v>
      </c>
    </row>
    <row r="56" spans="1:27" x14ac:dyDescent="0.25">
      <c r="A56" s="156" t="s">
        <v>102</v>
      </c>
      <c r="B56" s="279"/>
      <c r="C56" s="628" t="s">
        <v>103</v>
      </c>
      <c r="D56" s="629"/>
      <c r="E56" s="630"/>
      <c r="F56" s="310">
        <v>0</v>
      </c>
      <c r="G56" s="307">
        <v>1</v>
      </c>
      <c r="H56" s="307">
        <v>1</v>
      </c>
      <c r="I56" s="307">
        <v>0</v>
      </c>
      <c r="J56" s="307">
        <v>0</v>
      </c>
      <c r="K56" s="385">
        <v>1</v>
      </c>
      <c r="L56" s="114">
        <v>0</v>
      </c>
      <c r="M56" s="114">
        <v>0</v>
      </c>
      <c r="N56" s="114">
        <v>0</v>
      </c>
      <c r="O56" s="385">
        <v>1</v>
      </c>
      <c r="P56" s="114">
        <v>0</v>
      </c>
      <c r="Q56" s="114">
        <v>1</v>
      </c>
      <c r="R56" s="114">
        <v>0</v>
      </c>
      <c r="S56" s="114">
        <v>0</v>
      </c>
      <c r="T56" s="385">
        <v>1</v>
      </c>
      <c r="U56" s="122">
        <v>0</v>
      </c>
      <c r="V56" s="114">
        <v>1</v>
      </c>
      <c r="W56" s="114">
        <v>0</v>
      </c>
      <c r="X56" s="114">
        <v>0</v>
      </c>
      <c r="Y56" s="114">
        <v>0</v>
      </c>
      <c r="Z56" s="385">
        <v>0</v>
      </c>
      <c r="AA56" s="114">
        <v>0</v>
      </c>
    </row>
    <row r="57" spans="1:27" ht="38.25" x14ac:dyDescent="0.25">
      <c r="A57" s="155" t="s">
        <v>104</v>
      </c>
      <c r="B57" s="284" t="s">
        <v>37</v>
      </c>
      <c r="C57" s="635" t="s">
        <v>105</v>
      </c>
      <c r="D57" s="636"/>
      <c r="E57" s="637"/>
      <c r="F57" s="307">
        <v>0</v>
      </c>
      <c r="G57" s="307">
        <v>0</v>
      </c>
      <c r="H57" s="307">
        <v>0</v>
      </c>
      <c r="I57" s="307">
        <v>0</v>
      </c>
      <c r="J57" s="307">
        <v>0</v>
      </c>
      <c r="K57" s="385">
        <v>0</v>
      </c>
      <c r="L57" s="114">
        <v>0</v>
      </c>
      <c r="M57" s="114">
        <v>0</v>
      </c>
      <c r="N57" s="114">
        <v>0</v>
      </c>
      <c r="O57" s="385">
        <v>0</v>
      </c>
      <c r="P57" s="114">
        <v>0</v>
      </c>
      <c r="Q57" s="114">
        <v>0</v>
      </c>
      <c r="R57" s="114">
        <v>0</v>
      </c>
      <c r="S57" s="114">
        <v>0</v>
      </c>
      <c r="T57" s="385">
        <v>0</v>
      </c>
      <c r="U57" s="122">
        <v>0</v>
      </c>
      <c r="V57" s="114">
        <v>0</v>
      </c>
      <c r="W57" s="114">
        <v>0</v>
      </c>
      <c r="X57" s="114">
        <v>0</v>
      </c>
      <c r="Y57" s="114">
        <v>0</v>
      </c>
      <c r="Z57" s="385">
        <v>0</v>
      </c>
      <c r="AA57" s="114">
        <v>0</v>
      </c>
    </row>
    <row r="58" spans="1:27" x14ac:dyDescent="0.25">
      <c r="A58" s="151" t="s">
        <v>106</v>
      </c>
      <c r="B58" s="278"/>
      <c r="C58" s="628" t="s">
        <v>107</v>
      </c>
      <c r="D58" s="629"/>
      <c r="E58" s="630"/>
      <c r="F58" s="306">
        <v>0</v>
      </c>
      <c r="G58" s="306">
        <v>6</v>
      </c>
      <c r="H58" s="306">
        <v>6</v>
      </c>
      <c r="I58" s="306">
        <v>0</v>
      </c>
      <c r="J58" s="306">
        <v>0</v>
      </c>
      <c r="K58" s="385">
        <v>6</v>
      </c>
      <c r="L58" s="107">
        <v>3</v>
      </c>
      <c r="M58" s="107">
        <v>0</v>
      </c>
      <c r="N58" s="107">
        <v>1</v>
      </c>
      <c r="O58" s="385">
        <v>2</v>
      </c>
      <c r="P58" s="107">
        <v>0</v>
      </c>
      <c r="Q58" s="107">
        <v>2</v>
      </c>
      <c r="R58" s="107">
        <v>0</v>
      </c>
      <c r="S58" s="107">
        <v>0</v>
      </c>
      <c r="T58" s="385">
        <v>6</v>
      </c>
      <c r="U58" s="122">
        <v>0</v>
      </c>
      <c r="V58" s="107">
        <v>5</v>
      </c>
      <c r="W58" s="107">
        <v>1</v>
      </c>
      <c r="X58" s="107">
        <v>0</v>
      </c>
      <c r="Y58" s="107">
        <v>0</v>
      </c>
      <c r="Z58" s="385">
        <v>0</v>
      </c>
      <c r="AA58" s="107">
        <v>0</v>
      </c>
    </row>
    <row r="59" spans="1:27" x14ac:dyDescent="0.25">
      <c r="A59" s="151" t="s">
        <v>108</v>
      </c>
      <c r="B59" s="278"/>
      <c r="C59" s="628" t="s">
        <v>70</v>
      </c>
      <c r="D59" s="629"/>
      <c r="E59" s="630"/>
      <c r="F59" s="306">
        <v>0</v>
      </c>
      <c r="G59" s="306">
        <v>73</v>
      </c>
      <c r="H59" s="306">
        <v>54</v>
      </c>
      <c r="I59" s="306">
        <v>17</v>
      </c>
      <c r="J59" s="306">
        <v>2</v>
      </c>
      <c r="K59" s="385">
        <v>47</v>
      </c>
      <c r="L59" s="107">
        <v>39</v>
      </c>
      <c r="M59" s="107">
        <v>1</v>
      </c>
      <c r="N59" s="107">
        <v>3</v>
      </c>
      <c r="O59" s="385">
        <v>4</v>
      </c>
      <c r="P59" s="107">
        <v>0</v>
      </c>
      <c r="Q59" s="107">
        <v>4</v>
      </c>
      <c r="R59" s="107">
        <v>0</v>
      </c>
      <c r="S59" s="107">
        <v>0</v>
      </c>
      <c r="T59" s="385">
        <v>47</v>
      </c>
      <c r="U59" s="122">
        <v>0</v>
      </c>
      <c r="V59" s="107">
        <v>38</v>
      </c>
      <c r="W59" s="107">
        <v>1</v>
      </c>
      <c r="X59" s="107">
        <v>0</v>
      </c>
      <c r="Y59" s="107">
        <v>0</v>
      </c>
      <c r="Z59" s="385">
        <v>6</v>
      </c>
      <c r="AA59" s="107">
        <v>0</v>
      </c>
    </row>
    <row r="60" spans="1:27" s="238" customFormat="1" ht="37.5" customHeight="1" x14ac:dyDescent="0.25">
      <c r="A60" s="270" t="s">
        <v>109</v>
      </c>
      <c r="B60" s="274"/>
      <c r="C60" s="928" t="s">
        <v>110</v>
      </c>
      <c r="D60" s="929"/>
      <c r="E60" s="930"/>
      <c r="F60" s="277">
        <v>33</v>
      </c>
      <c r="G60" s="277">
        <v>147</v>
      </c>
      <c r="H60" s="277">
        <v>131</v>
      </c>
      <c r="I60" s="277">
        <v>15</v>
      </c>
      <c r="J60" s="277">
        <v>1</v>
      </c>
      <c r="K60" s="283">
        <v>134</v>
      </c>
      <c r="L60" s="283">
        <v>83</v>
      </c>
      <c r="M60" s="283">
        <v>28</v>
      </c>
      <c r="N60" s="283">
        <v>3</v>
      </c>
      <c r="O60" s="283">
        <v>20</v>
      </c>
      <c r="P60" s="283">
        <v>5</v>
      </c>
      <c r="Q60" s="283">
        <v>15</v>
      </c>
      <c r="R60" s="283">
        <v>0</v>
      </c>
      <c r="S60" s="283">
        <v>0</v>
      </c>
      <c r="T60" s="283">
        <v>134</v>
      </c>
      <c r="U60" s="283">
        <v>1</v>
      </c>
      <c r="V60" s="283">
        <v>118</v>
      </c>
      <c r="W60" s="283">
        <v>8</v>
      </c>
      <c r="X60" s="283">
        <v>0</v>
      </c>
      <c r="Y60" s="283">
        <v>1</v>
      </c>
      <c r="Z60" s="283">
        <v>25</v>
      </c>
      <c r="AA60" s="283">
        <v>7</v>
      </c>
    </row>
    <row r="61" spans="1:27" x14ac:dyDescent="0.25">
      <c r="A61" s="151" t="s">
        <v>111</v>
      </c>
      <c r="B61" s="278"/>
      <c r="C61" s="628" t="s">
        <v>112</v>
      </c>
      <c r="D61" s="629"/>
      <c r="E61" s="630"/>
      <c r="F61" s="306">
        <v>16</v>
      </c>
      <c r="G61" s="306">
        <v>78</v>
      </c>
      <c r="H61" s="306">
        <v>68</v>
      </c>
      <c r="I61" s="306">
        <v>10</v>
      </c>
      <c r="J61" s="306">
        <v>0</v>
      </c>
      <c r="K61" s="385">
        <v>74</v>
      </c>
      <c r="L61" s="107">
        <v>57</v>
      </c>
      <c r="M61" s="107">
        <v>8</v>
      </c>
      <c r="N61" s="107">
        <v>0</v>
      </c>
      <c r="O61" s="385">
        <v>9</v>
      </c>
      <c r="P61" s="107">
        <v>0</v>
      </c>
      <c r="Q61" s="107">
        <v>9</v>
      </c>
      <c r="R61" s="107">
        <v>0</v>
      </c>
      <c r="S61" s="107">
        <v>0</v>
      </c>
      <c r="T61" s="385">
        <v>74</v>
      </c>
      <c r="U61" s="122">
        <v>1</v>
      </c>
      <c r="V61" s="107">
        <v>72</v>
      </c>
      <c r="W61" s="107">
        <v>1</v>
      </c>
      <c r="X61" s="107">
        <v>0</v>
      </c>
      <c r="Y61" s="107">
        <v>1</v>
      </c>
      <c r="Z61" s="385">
        <v>8</v>
      </c>
      <c r="AA61" s="107">
        <v>1</v>
      </c>
    </row>
    <row r="62" spans="1:27" x14ac:dyDescent="0.25">
      <c r="A62" s="151" t="s">
        <v>113</v>
      </c>
      <c r="B62" s="278"/>
      <c r="C62" s="628" t="s">
        <v>114</v>
      </c>
      <c r="D62" s="629"/>
      <c r="E62" s="630"/>
      <c r="F62" s="306">
        <v>5</v>
      </c>
      <c r="G62" s="306">
        <v>25</v>
      </c>
      <c r="H62" s="306">
        <v>24</v>
      </c>
      <c r="I62" s="306">
        <v>1</v>
      </c>
      <c r="J62" s="306">
        <v>0</v>
      </c>
      <c r="K62" s="385">
        <v>24</v>
      </c>
      <c r="L62" s="107">
        <v>8</v>
      </c>
      <c r="M62" s="107">
        <v>11</v>
      </c>
      <c r="N62" s="107">
        <v>1</v>
      </c>
      <c r="O62" s="385">
        <v>4</v>
      </c>
      <c r="P62" s="107">
        <v>2</v>
      </c>
      <c r="Q62" s="107">
        <v>2</v>
      </c>
      <c r="R62" s="107">
        <v>0</v>
      </c>
      <c r="S62" s="107">
        <v>0</v>
      </c>
      <c r="T62" s="385">
        <v>24</v>
      </c>
      <c r="U62" s="122">
        <v>0</v>
      </c>
      <c r="V62" s="107">
        <v>18</v>
      </c>
      <c r="W62" s="107">
        <v>4</v>
      </c>
      <c r="X62" s="107">
        <v>0</v>
      </c>
      <c r="Y62" s="107">
        <v>0</v>
      </c>
      <c r="Z62" s="385">
        <v>5</v>
      </c>
      <c r="AA62" s="107">
        <v>1</v>
      </c>
    </row>
    <row r="63" spans="1:27" x14ac:dyDescent="0.25">
      <c r="A63" s="151" t="s">
        <v>115</v>
      </c>
      <c r="B63" s="278"/>
      <c r="C63" s="628" t="s">
        <v>116</v>
      </c>
      <c r="D63" s="629"/>
      <c r="E63" s="630"/>
      <c r="F63" s="306">
        <v>1</v>
      </c>
      <c r="G63" s="306">
        <v>2</v>
      </c>
      <c r="H63" s="306">
        <v>2</v>
      </c>
      <c r="I63" s="306">
        <v>0</v>
      </c>
      <c r="J63" s="306">
        <v>0</v>
      </c>
      <c r="K63" s="385">
        <v>2</v>
      </c>
      <c r="L63" s="107">
        <v>0</v>
      </c>
      <c r="M63" s="107">
        <v>1</v>
      </c>
      <c r="N63" s="107">
        <v>1</v>
      </c>
      <c r="O63" s="385">
        <v>0</v>
      </c>
      <c r="P63" s="107">
        <v>0</v>
      </c>
      <c r="Q63" s="107">
        <v>0</v>
      </c>
      <c r="R63" s="107">
        <v>0</v>
      </c>
      <c r="S63" s="107">
        <v>0</v>
      </c>
      <c r="T63" s="385">
        <v>2</v>
      </c>
      <c r="U63" s="122">
        <v>0</v>
      </c>
      <c r="V63" s="107">
        <v>1</v>
      </c>
      <c r="W63" s="107">
        <v>0</v>
      </c>
      <c r="X63" s="107">
        <v>0</v>
      </c>
      <c r="Y63" s="107">
        <v>0</v>
      </c>
      <c r="Z63" s="385">
        <v>1</v>
      </c>
      <c r="AA63" s="107">
        <v>1</v>
      </c>
    </row>
    <row r="64" spans="1:27" x14ac:dyDescent="0.25">
      <c r="A64" s="151" t="s">
        <v>117</v>
      </c>
      <c r="B64" s="278"/>
      <c r="C64" s="628" t="s">
        <v>118</v>
      </c>
      <c r="D64" s="629"/>
      <c r="E64" s="630"/>
      <c r="F64" s="306">
        <v>1</v>
      </c>
      <c r="G64" s="306">
        <v>1</v>
      </c>
      <c r="H64" s="306">
        <v>1</v>
      </c>
      <c r="I64" s="306">
        <v>0</v>
      </c>
      <c r="J64" s="306">
        <v>0</v>
      </c>
      <c r="K64" s="385">
        <v>1</v>
      </c>
      <c r="L64" s="107">
        <v>1</v>
      </c>
      <c r="M64" s="107">
        <v>0</v>
      </c>
      <c r="N64" s="107">
        <v>0</v>
      </c>
      <c r="O64" s="385">
        <v>0</v>
      </c>
      <c r="P64" s="107">
        <v>0</v>
      </c>
      <c r="Q64" s="107">
        <v>0</v>
      </c>
      <c r="R64" s="107">
        <v>0</v>
      </c>
      <c r="S64" s="107">
        <v>0</v>
      </c>
      <c r="T64" s="385">
        <v>1</v>
      </c>
      <c r="U64" s="122">
        <v>0</v>
      </c>
      <c r="V64" s="107">
        <v>1</v>
      </c>
      <c r="W64" s="107">
        <v>0</v>
      </c>
      <c r="X64" s="107">
        <v>0</v>
      </c>
      <c r="Y64" s="107">
        <v>0</v>
      </c>
      <c r="Z64" s="385">
        <v>0</v>
      </c>
      <c r="AA64" s="107">
        <v>0</v>
      </c>
    </row>
    <row r="65" spans="1:27" x14ac:dyDescent="0.25">
      <c r="A65" s="151" t="s">
        <v>119</v>
      </c>
      <c r="B65" s="278"/>
      <c r="C65" s="628" t="s">
        <v>120</v>
      </c>
      <c r="D65" s="629"/>
      <c r="E65" s="630"/>
      <c r="F65" s="306">
        <v>0</v>
      </c>
      <c r="G65" s="306">
        <v>0</v>
      </c>
      <c r="H65" s="306">
        <v>0</v>
      </c>
      <c r="I65" s="306">
        <v>0</v>
      </c>
      <c r="J65" s="306">
        <v>0</v>
      </c>
      <c r="K65" s="385">
        <v>0</v>
      </c>
      <c r="L65" s="107">
        <v>0</v>
      </c>
      <c r="M65" s="107">
        <v>0</v>
      </c>
      <c r="N65" s="107">
        <v>0</v>
      </c>
      <c r="O65" s="385">
        <v>0</v>
      </c>
      <c r="P65" s="107">
        <v>0</v>
      </c>
      <c r="Q65" s="107">
        <v>0</v>
      </c>
      <c r="R65" s="107">
        <v>0</v>
      </c>
      <c r="S65" s="107">
        <v>0</v>
      </c>
      <c r="T65" s="385">
        <v>0</v>
      </c>
      <c r="U65" s="122">
        <v>0</v>
      </c>
      <c r="V65" s="107">
        <v>0</v>
      </c>
      <c r="W65" s="107">
        <v>0</v>
      </c>
      <c r="X65" s="107">
        <v>0</v>
      </c>
      <c r="Y65" s="107">
        <v>0</v>
      </c>
      <c r="Z65" s="385">
        <v>0</v>
      </c>
      <c r="AA65" s="107">
        <v>0</v>
      </c>
    </row>
    <row r="66" spans="1:27" ht="30.75" customHeight="1" x14ac:dyDescent="0.25">
      <c r="A66" s="151" t="s">
        <v>121</v>
      </c>
      <c r="B66" s="278"/>
      <c r="C66" s="628" t="s">
        <v>122</v>
      </c>
      <c r="D66" s="629"/>
      <c r="E66" s="630"/>
      <c r="F66" s="306">
        <v>0</v>
      </c>
      <c r="G66" s="306">
        <v>8</v>
      </c>
      <c r="H66" s="306">
        <v>7</v>
      </c>
      <c r="I66" s="306">
        <v>1</v>
      </c>
      <c r="J66" s="306">
        <v>0</v>
      </c>
      <c r="K66" s="385">
        <v>7</v>
      </c>
      <c r="L66" s="107">
        <v>6</v>
      </c>
      <c r="M66" s="107">
        <v>1</v>
      </c>
      <c r="N66" s="107">
        <v>0</v>
      </c>
      <c r="O66" s="385">
        <v>0</v>
      </c>
      <c r="P66" s="107">
        <v>0</v>
      </c>
      <c r="Q66" s="107">
        <v>0</v>
      </c>
      <c r="R66" s="107">
        <v>0</v>
      </c>
      <c r="S66" s="107">
        <v>0</v>
      </c>
      <c r="T66" s="385">
        <v>7</v>
      </c>
      <c r="U66" s="122">
        <v>0</v>
      </c>
      <c r="V66" s="107">
        <v>6</v>
      </c>
      <c r="W66" s="107">
        <v>0</v>
      </c>
      <c r="X66" s="107">
        <v>0</v>
      </c>
      <c r="Y66" s="107">
        <v>0</v>
      </c>
      <c r="Z66" s="385">
        <v>0</v>
      </c>
      <c r="AA66" s="107">
        <v>0</v>
      </c>
    </row>
    <row r="67" spans="1:27" x14ac:dyDescent="0.25">
      <c r="A67" s="151" t="s">
        <v>123</v>
      </c>
      <c r="B67" s="278"/>
      <c r="C67" s="628" t="s">
        <v>124</v>
      </c>
      <c r="D67" s="629"/>
      <c r="E67" s="630"/>
      <c r="F67" s="306">
        <v>1</v>
      </c>
      <c r="G67" s="306">
        <v>3</v>
      </c>
      <c r="H67" s="306">
        <v>0</v>
      </c>
      <c r="I67" s="306">
        <v>3</v>
      </c>
      <c r="J67" s="306">
        <v>0</v>
      </c>
      <c r="K67" s="385">
        <v>1</v>
      </c>
      <c r="L67" s="107">
        <v>1</v>
      </c>
      <c r="M67" s="107">
        <v>0</v>
      </c>
      <c r="N67" s="107">
        <v>0</v>
      </c>
      <c r="O67" s="385">
        <v>0</v>
      </c>
      <c r="P67" s="107">
        <v>0</v>
      </c>
      <c r="Q67" s="107">
        <v>0</v>
      </c>
      <c r="R67" s="107">
        <v>0</v>
      </c>
      <c r="S67" s="107">
        <v>0</v>
      </c>
      <c r="T67" s="385">
        <v>1</v>
      </c>
      <c r="U67" s="122">
        <v>0</v>
      </c>
      <c r="V67" s="107">
        <v>1</v>
      </c>
      <c r="W67" s="107">
        <v>0</v>
      </c>
      <c r="X67" s="107">
        <v>0</v>
      </c>
      <c r="Y67" s="107">
        <v>0</v>
      </c>
      <c r="Z67" s="385">
        <v>0</v>
      </c>
      <c r="AA67" s="107">
        <v>0</v>
      </c>
    </row>
    <row r="68" spans="1:27" x14ac:dyDescent="0.25">
      <c r="A68" s="151" t="s">
        <v>125</v>
      </c>
      <c r="B68" s="278"/>
      <c r="C68" s="628" t="s">
        <v>126</v>
      </c>
      <c r="D68" s="629"/>
      <c r="E68" s="630"/>
      <c r="F68" s="306">
        <v>1</v>
      </c>
      <c r="G68" s="306">
        <v>10</v>
      </c>
      <c r="H68" s="306">
        <v>10</v>
      </c>
      <c r="I68" s="306">
        <v>0</v>
      </c>
      <c r="J68" s="306">
        <v>0</v>
      </c>
      <c r="K68" s="385">
        <v>9</v>
      </c>
      <c r="L68" s="107">
        <v>6</v>
      </c>
      <c r="M68" s="107">
        <v>2</v>
      </c>
      <c r="N68" s="107">
        <v>0</v>
      </c>
      <c r="O68" s="385">
        <v>1</v>
      </c>
      <c r="P68" s="107">
        <v>0</v>
      </c>
      <c r="Q68" s="107">
        <v>1</v>
      </c>
      <c r="R68" s="107">
        <v>0</v>
      </c>
      <c r="S68" s="107">
        <v>0</v>
      </c>
      <c r="T68" s="385">
        <v>9</v>
      </c>
      <c r="U68" s="122">
        <v>0</v>
      </c>
      <c r="V68" s="107">
        <v>6</v>
      </c>
      <c r="W68" s="107">
        <v>1</v>
      </c>
      <c r="X68" s="107">
        <v>0</v>
      </c>
      <c r="Y68" s="107">
        <v>0</v>
      </c>
      <c r="Z68" s="385">
        <v>2</v>
      </c>
      <c r="AA68" s="107">
        <v>1</v>
      </c>
    </row>
    <row r="69" spans="1:27" x14ac:dyDescent="0.25">
      <c r="A69" s="151" t="s">
        <v>127</v>
      </c>
      <c r="B69" s="278"/>
      <c r="C69" s="628" t="s">
        <v>128</v>
      </c>
      <c r="D69" s="629"/>
      <c r="E69" s="630"/>
      <c r="F69" s="306">
        <v>3</v>
      </c>
      <c r="G69" s="306">
        <v>6</v>
      </c>
      <c r="H69" s="306">
        <v>6</v>
      </c>
      <c r="I69" s="306">
        <v>0</v>
      </c>
      <c r="J69" s="306">
        <v>0</v>
      </c>
      <c r="K69" s="385">
        <v>4</v>
      </c>
      <c r="L69" s="107">
        <v>1</v>
      </c>
      <c r="M69" s="107">
        <v>1</v>
      </c>
      <c r="N69" s="107">
        <v>0</v>
      </c>
      <c r="O69" s="385">
        <v>2</v>
      </c>
      <c r="P69" s="107">
        <v>1</v>
      </c>
      <c r="Q69" s="107">
        <v>1</v>
      </c>
      <c r="R69" s="107">
        <v>0</v>
      </c>
      <c r="S69" s="107">
        <v>0</v>
      </c>
      <c r="T69" s="385">
        <v>4</v>
      </c>
      <c r="U69" s="122">
        <v>0</v>
      </c>
      <c r="V69" s="107">
        <v>3</v>
      </c>
      <c r="W69" s="107">
        <v>1</v>
      </c>
      <c r="X69" s="107">
        <v>0</v>
      </c>
      <c r="Y69" s="107">
        <v>0</v>
      </c>
      <c r="Z69" s="385">
        <v>4</v>
      </c>
      <c r="AA69" s="107">
        <v>0</v>
      </c>
    </row>
    <row r="70" spans="1:27" x14ac:dyDescent="0.25">
      <c r="A70" s="151" t="s">
        <v>129</v>
      </c>
      <c r="B70" s="278"/>
      <c r="C70" s="628" t="s">
        <v>130</v>
      </c>
      <c r="D70" s="629"/>
      <c r="E70" s="630"/>
      <c r="F70" s="306">
        <v>0</v>
      </c>
      <c r="G70" s="306">
        <v>7</v>
      </c>
      <c r="H70" s="306">
        <v>6</v>
      </c>
      <c r="I70" s="306">
        <v>0</v>
      </c>
      <c r="J70" s="306">
        <v>1</v>
      </c>
      <c r="K70" s="385">
        <v>5</v>
      </c>
      <c r="L70" s="107">
        <v>1</v>
      </c>
      <c r="M70" s="107">
        <v>3</v>
      </c>
      <c r="N70" s="107">
        <v>0</v>
      </c>
      <c r="O70" s="385">
        <v>1</v>
      </c>
      <c r="P70" s="107">
        <v>1</v>
      </c>
      <c r="Q70" s="107">
        <v>0</v>
      </c>
      <c r="R70" s="107">
        <v>0</v>
      </c>
      <c r="S70" s="107">
        <v>0</v>
      </c>
      <c r="T70" s="385">
        <v>5</v>
      </c>
      <c r="U70" s="122">
        <v>0</v>
      </c>
      <c r="V70" s="107">
        <v>4</v>
      </c>
      <c r="W70" s="107">
        <v>1</v>
      </c>
      <c r="X70" s="107">
        <v>0</v>
      </c>
      <c r="Y70" s="107">
        <v>0</v>
      </c>
      <c r="Z70" s="385">
        <v>0</v>
      </c>
      <c r="AA70" s="107">
        <v>0</v>
      </c>
    </row>
    <row r="71" spans="1:27" x14ac:dyDescent="0.25">
      <c r="A71" s="151" t="s">
        <v>131</v>
      </c>
      <c r="B71" s="278"/>
      <c r="C71" s="628" t="s">
        <v>132</v>
      </c>
      <c r="D71" s="629"/>
      <c r="E71" s="630"/>
      <c r="F71" s="306">
        <v>0</v>
      </c>
      <c r="G71" s="306">
        <v>2</v>
      </c>
      <c r="H71" s="306">
        <v>2</v>
      </c>
      <c r="I71" s="306">
        <v>0</v>
      </c>
      <c r="J71" s="306">
        <v>0</v>
      </c>
      <c r="K71" s="385">
        <v>1</v>
      </c>
      <c r="L71" s="107">
        <v>1</v>
      </c>
      <c r="M71" s="107">
        <v>0</v>
      </c>
      <c r="N71" s="107">
        <v>0</v>
      </c>
      <c r="O71" s="385">
        <v>0</v>
      </c>
      <c r="P71" s="107">
        <v>0</v>
      </c>
      <c r="Q71" s="107">
        <v>0</v>
      </c>
      <c r="R71" s="107">
        <v>0</v>
      </c>
      <c r="S71" s="107">
        <v>0</v>
      </c>
      <c r="T71" s="385">
        <v>1</v>
      </c>
      <c r="U71" s="122">
        <v>0</v>
      </c>
      <c r="V71" s="107">
        <v>1</v>
      </c>
      <c r="W71" s="107">
        <v>0</v>
      </c>
      <c r="X71" s="107">
        <v>0</v>
      </c>
      <c r="Y71" s="107">
        <v>0</v>
      </c>
      <c r="Z71" s="385">
        <v>1</v>
      </c>
      <c r="AA71" s="107">
        <v>0</v>
      </c>
    </row>
    <row r="72" spans="1:27" x14ac:dyDescent="0.25">
      <c r="A72" s="151" t="s">
        <v>133</v>
      </c>
      <c r="B72" s="278"/>
      <c r="C72" s="628" t="s">
        <v>134</v>
      </c>
      <c r="D72" s="629"/>
      <c r="E72" s="630"/>
      <c r="F72" s="306">
        <v>0</v>
      </c>
      <c r="G72" s="306">
        <v>0</v>
      </c>
      <c r="H72" s="306">
        <v>0</v>
      </c>
      <c r="I72" s="306">
        <v>0</v>
      </c>
      <c r="J72" s="306">
        <v>0</v>
      </c>
      <c r="K72" s="385">
        <v>0</v>
      </c>
      <c r="L72" s="107">
        <v>0</v>
      </c>
      <c r="M72" s="107">
        <v>0</v>
      </c>
      <c r="N72" s="107">
        <v>0</v>
      </c>
      <c r="O72" s="385">
        <v>0</v>
      </c>
      <c r="P72" s="107">
        <v>0</v>
      </c>
      <c r="Q72" s="107">
        <v>0</v>
      </c>
      <c r="R72" s="107">
        <v>0</v>
      </c>
      <c r="S72" s="107">
        <v>0</v>
      </c>
      <c r="T72" s="385">
        <v>0</v>
      </c>
      <c r="U72" s="122">
        <v>0</v>
      </c>
      <c r="V72" s="107">
        <v>0</v>
      </c>
      <c r="W72" s="107">
        <v>0</v>
      </c>
      <c r="X72" s="107">
        <v>0</v>
      </c>
      <c r="Y72" s="107">
        <v>0</v>
      </c>
      <c r="Z72" s="385">
        <v>0</v>
      </c>
      <c r="AA72" s="107">
        <v>0</v>
      </c>
    </row>
    <row r="73" spans="1:27" x14ac:dyDescent="0.25">
      <c r="A73" s="151" t="s">
        <v>135</v>
      </c>
      <c r="B73" s="278"/>
      <c r="C73" s="628" t="s">
        <v>70</v>
      </c>
      <c r="D73" s="629"/>
      <c r="E73" s="630"/>
      <c r="F73" s="306">
        <v>5</v>
      </c>
      <c r="G73" s="306">
        <v>5</v>
      </c>
      <c r="H73" s="306">
        <v>5</v>
      </c>
      <c r="I73" s="306">
        <v>0</v>
      </c>
      <c r="J73" s="306">
        <v>0</v>
      </c>
      <c r="K73" s="385">
        <v>6</v>
      </c>
      <c r="L73" s="107">
        <v>1</v>
      </c>
      <c r="M73" s="107">
        <v>1</v>
      </c>
      <c r="N73" s="107">
        <v>1</v>
      </c>
      <c r="O73" s="385">
        <v>3</v>
      </c>
      <c r="P73" s="107">
        <v>1</v>
      </c>
      <c r="Q73" s="107">
        <v>2</v>
      </c>
      <c r="R73" s="107">
        <v>0</v>
      </c>
      <c r="S73" s="107">
        <v>0</v>
      </c>
      <c r="T73" s="385">
        <v>6</v>
      </c>
      <c r="U73" s="122">
        <v>0</v>
      </c>
      <c r="V73" s="107">
        <v>5</v>
      </c>
      <c r="W73" s="107">
        <v>0</v>
      </c>
      <c r="X73" s="107">
        <v>0</v>
      </c>
      <c r="Y73" s="107">
        <v>0</v>
      </c>
      <c r="Z73" s="385">
        <v>4</v>
      </c>
      <c r="AA73" s="107">
        <v>3</v>
      </c>
    </row>
    <row r="74" spans="1:27" s="238" customFormat="1" ht="32.25" customHeight="1" x14ac:dyDescent="0.25">
      <c r="A74" s="270" t="s">
        <v>136</v>
      </c>
      <c r="B74" s="274"/>
      <c r="C74" s="928" t="s">
        <v>137</v>
      </c>
      <c r="D74" s="929"/>
      <c r="E74" s="930"/>
      <c r="F74" s="277">
        <v>0</v>
      </c>
      <c r="G74" s="277">
        <v>0</v>
      </c>
      <c r="H74" s="277">
        <v>0</v>
      </c>
      <c r="I74" s="277">
        <v>0</v>
      </c>
      <c r="J74" s="277">
        <v>0</v>
      </c>
      <c r="K74" s="283">
        <v>0</v>
      </c>
      <c r="L74" s="283">
        <v>0</v>
      </c>
      <c r="M74" s="283">
        <v>0</v>
      </c>
      <c r="N74" s="283">
        <v>0</v>
      </c>
      <c r="O74" s="283">
        <v>0</v>
      </c>
      <c r="P74" s="283">
        <v>0</v>
      </c>
      <c r="Q74" s="283">
        <v>0</v>
      </c>
      <c r="R74" s="283">
        <v>0</v>
      </c>
      <c r="S74" s="283">
        <v>0</v>
      </c>
      <c r="T74" s="283">
        <v>0</v>
      </c>
      <c r="U74" s="283">
        <v>0</v>
      </c>
      <c r="V74" s="283">
        <v>0</v>
      </c>
      <c r="W74" s="283">
        <v>0</v>
      </c>
      <c r="X74" s="283">
        <v>0</v>
      </c>
      <c r="Y74" s="283">
        <v>0</v>
      </c>
      <c r="Z74" s="283">
        <v>0</v>
      </c>
      <c r="AA74" s="283">
        <v>0</v>
      </c>
    </row>
    <row r="75" spans="1:27" x14ac:dyDescent="0.25">
      <c r="A75" s="151" t="s">
        <v>138</v>
      </c>
      <c r="B75" s="278"/>
      <c r="C75" s="628" t="s">
        <v>139</v>
      </c>
      <c r="D75" s="629"/>
      <c r="E75" s="630"/>
      <c r="F75" s="306">
        <v>0</v>
      </c>
      <c r="G75" s="306">
        <v>0</v>
      </c>
      <c r="H75" s="306">
        <v>0</v>
      </c>
      <c r="I75" s="306">
        <v>0</v>
      </c>
      <c r="J75" s="306">
        <v>0</v>
      </c>
      <c r="K75" s="385">
        <v>0</v>
      </c>
      <c r="L75" s="107">
        <v>0</v>
      </c>
      <c r="M75" s="107">
        <v>0</v>
      </c>
      <c r="N75" s="107">
        <v>0</v>
      </c>
      <c r="O75" s="385">
        <v>0</v>
      </c>
      <c r="P75" s="107">
        <v>0</v>
      </c>
      <c r="Q75" s="107">
        <v>0</v>
      </c>
      <c r="R75" s="107">
        <v>0</v>
      </c>
      <c r="S75" s="107">
        <v>0</v>
      </c>
      <c r="T75" s="385">
        <v>0</v>
      </c>
      <c r="U75" s="122">
        <v>0</v>
      </c>
      <c r="V75" s="107">
        <v>0</v>
      </c>
      <c r="W75" s="107">
        <v>0</v>
      </c>
      <c r="X75" s="107">
        <v>0</v>
      </c>
      <c r="Y75" s="107">
        <v>0</v>
      </c>
      <c r="Z75" s="385">
        <v>0</v>
      </c>
      <c r="AA75" s="107">
        <v>0</v>
      </c>
    </row>
    <row r="76" spans="1:27" x14ac:dyDescent="0.25">
      <c r="A76" s="151" t="s">
        <v>140</v>
      </c>
      <c r="B76" s="278"/>
      <c r="C76" s="628" t="s">
        <v>141</v>
      </c>
      <c r="D76" s="629"/>
      <c r="E76" s="630"/>
      <c r="F76" s="306">
        <v>0</v>
      </c>
      <c r="G76" s="306">
        <v>0</v>
      </c>
      <c r="H76" s="306">
        <v>0</v>
      </c>
      <c r="I76" s="306">
        <v>0</v>
      </c>
      <c r="J76" s="306">
        <v>0</v>
      </c>
      <c r="K76" s="385">
        <v>0</v>
      </c>
      <c r="L76" s="107">
        <v>0</v>
      </c>
      <c r="M76" s="107">
        <v>0</v>
      </c>
      <c r="N76" s="107">
        <v>0</v>
      </c>
      <c r="O76" s="385">
        <v>0</v>
      </c>
      <c r="P76" s="107">
        <v>0</v>
      </c>
      <c r="Q76" s="107">
        <v>0</v>
      </c>
      <c r="R76" s="107">
        <v>0</v>
      </c>
      <c r="S76" s="107">
        <v>0</v>
      </c>
      <c r="T76" s="385">
        <v>0</v>
      </c>
      <c r="U76" s="122">
        <v>0</v>
      </c>
      <c r="V76" s="107">
        <v>0</v>
      </c>
      <c r="W76" s="107">
        <v>0</v>
      </c>
      <c r="X76" s="107">
        <v>0</v>
      </c>
      <c r="Y76" s="107">
        <v>0</v>
      </c>
      <c r="Z76" s="385">
        <v>0</v>
      </c>
      <c r="AA76" s="107">
        <v>0</v>
      </c>
    </row>
    <row r="77" spans="1:27" x14ac:dyDescent="0.25">
      <c r="A77" s="151" t="s">
        <v>142</v>
      </c>
      <c r="B77" s="278"/>
      <c r="C77" s="628" t="s">
        <v>143</v>
      </c>
      <c r="D77" s="629"/>
      <c r="E77" s="630"/>
      <c r="F77" s="306">
        <v>0</v>
      </c>
      <c r="G77" s="306">
        <v>0</v>
      </c>
      <c r="H77" s="306">
        <v>0</v>
      </c>
      <c r="I77" s="306">
        <v>0</v>
      </c>
      <c r="J77" s="306">
        <v>0</v>
      </c>
      <c r="K77" s="385">
        <v>0</v>
      </c>
      <c r="L77" s="107">
        <v>0</v>
      </c>
      <c r="M77" s="107">
        <v>0</v>
      </c>
      <c r="N77" s="107">
        <v>0</v>
      </c>
      <c r="O77" s="385">
        <v>0</v>
      </c>
      <c r="P77" s="107">
        <v>0</v>
      </c>
      <c r="Q77" s="107">
        <v>0</v>
      </c>
      <c r="R77" s="107">
        <v>0</v>
      </c>
      <c r="S77" s="107">
        <v>0</v>
      </c>
      <c r="T77" s="385">
        <v>0</v>
      </c>
      <c r="U77" s="122">
        <v>0</v>
      </c>
      <c r="V77" s="107">
        <v>0</v>
      </c>
      <c r="W77" s="107">
        <v>0</v>
      </c>
      <c r="X77" s="107">
        <v>0</v>
      </c>
      <c r="Y77" s="107">
        <v>0</v>
      </c>
      <c r="Z77" s="385">
        <v>0</v>
      </c>
      <c r="AA77" s="107">
        <v>0</v>
      </c>
    </row>
    <row r="78" spans="1:27" x14ac:dyDescent="0.25">
      <c r="A78" s="151" t="s">
        <v>144</v>
      </c>
      <c r="B78" s="278"/>
      <c r="C78" s="628" t="s">
        <v>145</v>
      </c>
      <c r="D78" s="629"/>
      <c r="E78" s="630"/>
      <c r="F78" s="306">
        <v>0</v>
      </c>
      <c r="G78" s="306">
        <v>0</v>
      </c>
      <c r="H78" s="306">
        <v>0</v>
      </c>
      <c r="I78" s="306">
        <v>0</v>
      </c>
      <c r="J78" s="306">
        <v>0</v>
      </c>
      <c r="K78" s="385">
        <v>0</v>
      </c>
      <c r="L78" s="107">
        <v>0</v>
      </c>
      <c r="M78" s="107">
        <v>0</v>
      </c>
      <c r="N78" s="107">
        <v>0</v>
      </c>
      <c r="O78" s="385">
        <v>0</v>
      </c>
      <c r="P78" s="107">
        <v>0</v>
      </c>
      <c r="Q78" s="107">
        <v>0</v>
      </c>
      <c r="R78" s="107">
        <v>0</v>
      </c>
      <c r="S78" s="107">
        <v>0</v>
      </c>
      <c r="T78" s="385">
        <v>0</v>
      </c>
      <c r="U78" s="122">
        <v>0</v>
      </c>
      <c r="V78" s="107">
        <v>0</v>
      </c>
      <c r="W78" s="107">
        <v>0</v>
      </c>
      <c r="X78" s="107">
        <v>0</v>
      </c>
      <c r="Y78" s="107">
        <v>0</v>
      </c>
      <c r="Z78" s="385">
        <v>0</v>
      </c>
      <c r="AA78" s="107">
        <v>0</v>
      </c>
    </row>
    <row r="79" spans="1:27" x14ac:dyDescent="0.25">
      <c r="A79" s="151" t="s">
        <v>146</v>
      </c>
      <c r="B79" s="278"/>
      <c r="C79" s="628" t="s">
        <v>147</v>
      </c>
      <c r="D79" s="629"/>
      <c r="E79" s="630"/>
      <c r="F79" s="306">
        <v>0</v>
      </c>
      <c r="G79" s="306">
        <v>0</v>
      </c>
      <c r="H79" s="306">
        <v>0</v>
      </c>
      <c r="I79" s="306">
        <v>0</v>
      </c>
      <c r="J79" s="306">
        <v>0</v>
      </c>
      <c r="K79" s="385">
        <v>0</v>
      </c>
      <c r="L79" s="107">
        <v>0</v>
      </c>
      <c r="M79" s="107">
        <v>0</v>
      </c>
      <c r="N79" s="107">
        <v>0</v>
      </c>
      <c r="O79" s="385">
        <v>0</v>
      </c>
      <c r="P79" s="107">
        <v>0</v>
      </c>
      <c r="Q79" s="107">
        <v>0</v>
      </c>
      <c r="R79" s="107">
        <v>0</v>
      </c>
      <c r="S79" s="107">
        <v>0</v>
      </c>
      <c r="T79" s="385">
        <v>0</v>
      </c>
      <c r="U79" s="122">
        <v>0</v>
      </c>
      <c r="V79" s="107">
        <v>0</v>
      </c>
      <c r="W79" s="107">
        <v>0</v>
      </c>
      <c r="X79" s="107">
        <v>0</v>
      </c>
      <c r="Y79" s="107">
        <v>0</v>
      </c>
      <c r="Z79" s="385">
        <v>0</v>
      </c>
      <c r="AA79" s="107">
        <v>0</v>
      </c>
    </row>
    <row r="80" spans="1:27" x14ac:dyDescent="0.25">
      <c r="A80" s="151" t="s">
        <v>148</v>
      </c>
      <c r="B80" s="278"/>
      <c r="C80" s="628" t="s">
        <v>70</v>
      </c>
      <c r="D80" s="629"/>
      <c r="E80" s="630"/>
      <c r="F80" s="306">
        <v>0</v>
      </c>
      <c r="G80" s="306">
        <v>0</v>
      </c>
      <c r="H80" s="306">
        <v>0</v>
      </c>
      <c r="I80" s="306">
        <v>0</v>
      </c>
      <c r="J80" s="306">
        <v>0</v>
      </c>
      <c r="K80" s="385">
        <v>0</v>
      </c>
      <c r="L80" s="107">
        <v>0</v>
      </c>
      <c r="M80" s="107">
        <v>0</v>
      </c>
      <c r="N80" s="107">
        <v>0</v>
      </c>
      <c r="O80" s="385">
        <v>0</v>
      </c>
      <c r="P80" s="107">
        <v>0</v>
      </c>
      <c r="Q80" s="107">
        <v>0</v>
      </c>
      <c r="R80" s="107">
        <v>0</v>
      </c>
      <c r="S80" s="107">
        <v>0</v>
      </c>
      <c r="T80" s="385">
        <v>0</v>
      </c>
      <c r="U80" s="122">
        <v>0</v>
      </c>
      <c r="V80" s="107">
        <v>0</v>
      </c>
      <c r="W80" s="107">
        <v>0</v>
      </c>
      <c r="X80" s="107">
        <v>0</v>
      </c>
      <c r="Y80" s="107">
        <v>0</v>
      </c>
      <c r="Z80" s="385">
        <v>0</v>
      </c>
      <c r="AA80" s="107">
        <v>0</v>
      </c>
    </row>
    <row r="81" spans="1:27" s="238" customFormat="1" ht="36" customHeight="1" x14ac:dyDescent="0.25">
      <c r="A81" s="275" t="s">
        <v>149</v>
      </c>
      <c r="B81" s="276"/>
      <c r="C81" s="928" t="s">
        <v>150</v>
      </c>
      <c r="D81" s="929"/>
      <c r="E81" s="930"/>
      <c r="F81" s="272">
        <v>3</v>
      </c>
      <c r="G81" s="272">
        <v>24</v>
      </c>
      <c r="H81" s="277">
        <v>23</v>
      </c>
      <c r="I81" s="277">
        <v>0</v>
      </c>
      <c r="J81" s="272">
        <v>1</v>
      </c>
      <c r="K81" s="273">
        <v>23</v>
      </c>
      <c r="L81" s="273">
        <v>10</v>
      </c>
      <c r="M81" s="273">
        <v>1</v>
      </c>
      <c r="N81" s="273">
        <v>10</v>
      </c>
      <c r="O81" s="273">
        <v>2</v>
      </c>
      <c r="P81" s="273">
        <v>2</v>
      </c>
      <c r="Q81" s="273">
        <v>0</v>
      </c>
      <c r="R81" s="273">
        <v>0</v>
      </c>
      <c r="S81" s="273">
        <v>0</v>
      </c>
      <c r="T81" s="273">
        <v>23</v>
      </c>
      <c r="U81" s="273">
        <v>0</v>
      </c>
      <c r="V81" s="273">
        <v>15</v>
      </c>
      <c r="W81" s="273">
        <v>7</v>
      </c>
      <c r="X81" s="273">
        <v>0</v>
      </c>
      <c r="Y81" s="273">
        <v>1</v>
      </c>
      <c r="Z81" s="273">
        <v>3</v>
      </c>
      <c r="AA81" s="273">
        <v>1</v>
      </c>
    </row>
    <row r="82" spans="1:27" x14ac:dyDescent="0.25">
      <c r="A82" s="151" t="s">
        <v>151</v>
      </c>
      <c r="B82" s="278"/>
      <c r="C82" s="628" t="s">
        <v>152</v>
      </c>
      <c r="D82" s="629"/>
      <c r="E82" s="630"/>
      <c r="F82" s="306">
        <v>0</v>
      </c>
      <c r="G82" s="306">
        <v>0</v>
      </c>
      <c r="H82" s="285">
        <v>0</v>
      </c>
      <c r="I82" s="285">
        <v>0</v>
      </c>
      <c r="J82" s="306">
        <v>0</v>
      </c>
      <c r="K82" s="385">
        <v>0</v>
      </c>
      <c r="L82" s="107">
        <v>0</v>
      </c>
      <c r="M82" s="107">
        <v>0</v>
      </c>
      <c r="N82" s="107">
        <v>0</v>
      </c>
      <c r="O82" s="385">
        <v>0</v>
      </c>
      <c r="P82" s="107">
        <v>0</v>
      </c>
      <c r="Q82" s="107">
        <v>0</v>
      </c>
      <c r="R82" s="107">
        <v>0</v>
      </c>
      <c r="S82" s="107">
        <v>0</v>
      </c>
      <c r="T82" s="385">
        <v>0</v>
      </c>
      <c r="U82" s="122">
        <v>0</v>
      </c>
      <c r="V82" s="107">
        <v>0</v>
      </c>
      <c r="W82" s="107">
        <v>0</v>
      </c>
      <c r="X82" s="107">
        <v>0</v>
      </c>
      <c r="Y82" s="107">
        <v>0</v>
      </c>
      <c r="Z82" s="385">
        <v>0</v>
      </c>
      <c r="AA82" s="107">
        <v>0</v>
      </c>
    </row>
    <row r="83" spans="1:27" x14ac:dyDescent="0.25">
      <c r="A83" s="151" t="s">
        <v>153</v>
      </c>
      <c r="B83" s="278"/>
      <c r="C83" s="628" t="s">
        <v>154</v>
      </c>
      <c r="D83" s="629"/>
      <c r="E83" s="630"/>
      <c r="F83" s="306">
        <v>1</v>
      </c>
      <c r="G83" s="306">
        <v>11</v>
      </c>
      <c r="H83" s="306">
        <v>11</v>
      </c>
      <c r="I83" s="306">
        <v>0</v>
      </c>
      <c r="J83" s="306">
        <v>0</v>
      </c>
      <c r="K83" s="385">
        <v>11</v>
      </c>
      <c r="L83" s="107">
        <v>2</v>
      </c>
      <c r="M83" s="107">
        <v>0</v>
      </c>
      <c r="N83" s="107">
        <v>7</v>
      </c>
      <c r="O83" s="385">
        <v>2</v>
      </c>
      <c r="P83" s="107">
        <v>2</v>
      </c>
      <c r="Q83" s="107">
        <v>0</v>
      </c>
      <c r="R83" s="107">
        <v>0</v>
      </c>
      <c r="S83" s="107">
        <v>0</v>
      </c>
      <c r="T83" s="385">
        <v>11</v>
      </c>
      <c r="U83" s="122">
        <v>0</v>
      </c>
      <c r="V83" s="107">
        <v>4</v>
      </c>
      <c r="W83" s="107">
        <v>5</v>
      </c>
      <c r="X83" s="107">
        <v>0</v>
      </c>
      <c r="Y83" s="107">
        <v>0</v>
      </c>
      <c r="Z83" s="385">
        <v>1</v>
      </c>
      <c r="AA83" s="107">
        <v>0</v>
      </c>
    </row>
    <row r="84" spans="1:27" x14ac:dyDescent="0.25">
      <c r="A84" s="151" t="s">
        <v>155</v>
      </c>
      <c r="B84" s="278"/>
      <c r="C84" s="628" t="s">
        <v>156</v>
      </c>
      <c r="D84" s="629"/>
      <c r="E84" s="630"/>
      <c r="F84" s="306">
        <v>0</v>
      </c>
      <c r="G84" s="306">
        <v>0</v>
      </c>
      <c r="H84" s="306">
        <v>0</v>
      </c>
      <c r="I84" s="306">
        <v>0</v>
      </c>
      <c r="J84" s="306">
        <v>0</v>
      </c>
      <c r="K84" s="385">
        <v>0</v>
      </c>
      <c r="L84" s="107">
        <v>0</v>
      </c>
      <c r="M84" s="107">
        <v>0</v>
      </c>
      <c r="N84" s="107">
        <v>0</v>
      </c>
      <c r="O84" s="385">
        <v>0</v>
      </c>
      <c r="P84" s="107">
        <v>0</v>
      </c>
      <c r="Q84" s="107">
        <v>0</v>
      </c>
      <c r="R84" s="107">
        <v>0</v>
      </c>
      <c r="S84" s="107">
        <v>0</v>
      </c>
      <c r="T84" s="385">
        <v>0</v>
      </c>
      <c r="U84" s="122">
        <v>0</v>
      </c>
      <c r="V84" s="107">
        <v>0</v>
      </c>
      <c r="W84" s="107">
        <v>0</v>
      </c>
      <c r="X84" s="107">
        <v>0</v>
      </c>
      <c r="Y84" s="107">
        <v>0</v>
      </c>
      <c r="Z84" s="385">
        <v>0</v>
      </c>
      <c r="AA84" s="107">
        <v>0</v>
      </c>
    </row>
    <row r="85" spans="1:27" x14ac:dyDescent="0.25">
      <c r="A85" s="156" t="s">
        <v>157</v>
      </c>
      <c r="B85" s="279"/>
      <c r="C85" s="647" t="s">
        <v>158</v>
      </c>
      <c r="D85" s="648"/>
      <c r="E85" s="649"/>
      <c r="F85" s="307">
        <v>0</v>
      </c>
      <c r="G85" s="307">
        <v>0</v>
      </c>
      <c r="H85" s="307">
        <v>0</v>
      </c>
      <c r="I85" s="307">
        <v>0</v>
      </c>
      <c r="J85" s="307">
        <v>0</v>
      </c>
      <c r="K85" s="385">
        <v>0</v>
      </c>
      <c r="L85" s="114">
        <v>0</v>
      </c>
      <c r="M85" s="114">
        <v>0</v>
      </c>
      <c r="N85" s="114">
        <v>0</v>
      </c>
      <c r="O85" s="385">
        <v>0</v>
      </c>
      <c r="P85" s="114">
        <v>0</v>
      </c>
      <c r="Q85" s="114">
        <v>0</v>
      </c>
      <c r="R85" s="114">
        <v>0</v>
      </c>
      <c r="S85" s="114">
        <v>0</v>
      </c>
      <c r="T85" s="385">
        <v>0</v>
      </c>
      <c r="U85" s="122">
        <v>0</v>
      </c>
      <c r="V85" s="114">
        <v>0</v>
      </c>
      <c r="W85" s="114">
        <v>0</v>
      </c>
      <c r="X85" s="114">
        <v>0</v>
      </c>
      <c r="Y85" s="114">
        <v>0</v>
      </c>
      <c r="Z85" s="385">
        <v>0</v>
      </c>
      <c r="AA85" s="114">
        <v>0</v>
      </c>
    </row>
    <row r="86" spans="1:27" x14ac:dyDescent="0.25">
      <c r="A86" s="151" t="s">
        <v>159</v>
      </c>
      <c r="B86" s="278"/>
      <c r="C86" s="647" t="s">
        <v>160</v>
      </c>
      <c r="D86" s="648"/>
      <c r="E86" s="649"/>
      <c r="F86" s="306">
        <v>1</v>
      </c>
      <c r="G86" s="306">
        <v>10</v>
      </c>
      <c r="H86" s="306">
        <v>10</v>
      </c>
      <c r="I86" s="306">
        <v>0</v>
      </c>
      <c r="J86" s="306">
        <v>0</v>
      </c>
      <c r="K86" s="385">
        <v>10</v>
      </c>
      <c r="L86" s="107">
        <v>8</v>
      </c>
      <c r="M86" s="107">
        <v>1</v>
      </c>
      <c r="N86" s="107">
        <v>1</v>
      </c>
      <c r="O86" s="385">
        <v>0</v>
      </c>
      <c r="P86" s="107">
        <v>0</v>
      </c>
      <c r="Q86" s="107">
        <v>0</v>
      </c>
      <c r="R86" s="107">
        <v>0</v>
      </c>
      <c r="S86" s="107">
        <v>0</v>
      </c>
      <c r="T86" s="385">
        <v>10</v>
      </c>
      <c r="U86" s="122">
        <v>0</v>
      </c>
      <c r="V86" s="107">
        <v>11</v>
      </c>
      <c r="W86" s="107">
        <v>0</v>
      </c>
      <c r="X86" s="107">
        <v>0</v>
      </c>
      <c r="Y86" s="107">
        <v>0</v>
      </c>
      <c r="Z86" s="385">
        <v>1</v>
      </c>
      <c r="AA86" s="107">
        <v>1</v>
      </c>
    </row>
    <row r="87" spans="1:27" x14ac:dyDescent="0.25">
      <c r="A87" s="151" t="s">
        <v>161</v>
      </c>
      <c r="B87" s="278"/>
      <c r="C87" s="628" t="s">
        <v>70</v>
      </c>
      <c r="D87" s="629"/>
      <c r="E87" s="630"/>
      <c r="F87" s="306">
        <v>1</v>
      </c>
      <c r="G87" s="306">
        <v>3</v>
      </c>
      <c r="H87" s="306">
        <v>2</v>
      </c>
      <c r="I87" s="306">
        <v>0</v>
      </c>
      <c r="J87" s="306">
        <v>1</v>
      </c>
      <c r="K87" s="385">
        <v>2</v>
      </c>
      <c r="L87" s="107">
        <v>0</v>
      </c>
      <c r="M87" s="107">
        <v>0</v>
      </c>
      <c r="N87" s="107">
        <v>2</v>
      </c>
      <c r="O87" s="385">
        <v>0</v>
      </c>
      <c r="P87" s="107">
        <v>0</v>
      </c>
      <c r="Q87" s="107">
        <v>0</v>
      </c>
      <c r="R87" s="107">
        <v>0</v>
      </c>
      <c r="S87" s="107">
        <v>0</v>
      </c>
      <c r="T87" s="385">
        <v>2</v>
      </c>
      <c r="U87" s="122">
        <v>0</v>
      </c>
      <c r="V87" s="107">
        <v>0</v>
      </c>
      <c r="W87" s="107">
        <v>2</v>
      </c>
      <c r="X87" s="107">
        <v>0</v>
      </c>
      <c r="Y87" s="107">
        <v>1</v>
      </c>
      <c r="Z87" s="385">
        <v>1</v>
      </c>
      <c r="AA87" s="107">
        <v>0</v>
      </c>
    </row>
    <row r="88" spans="1:27" s="238" customFormat="1" ht="24" customHeight="1" x14ac:dyDescent="0.25">
      <c r="A88" s="275" t="s">
        <v>162</v>
      </c>
      <c r="B88" s="276"/>
      <c r="C88" s="928" t="s">
        <v>163</v>
      </c>
      <c r="D88" s="938"/>
      <c r="E88" s="939"/>
      <c r="F88" s="272">
        <v>1</v>
      </c>
      <c r="G88" s="272">
        <v>0</v>
      </c>
      <c r="H88" s="272">
        <v>0</v>
      </c>
      <c r="I88" s="272">
        <v>0</v>
      </c>
      <c r="J88" s="272">
        <v>0</v>
      </c>
      <c r="K88" s="273">
        <v>0</v>
      </c>
      <c r="L88" s="273">
        <v>0</v>
      </c>
      <c r="M88" s="273">
        <v>0</v>
      </c>
      <c r="N88" s="273">
        <v>0</v>
      </c>
      <c r="O88" s="273">
        <v>0</v>
      </c>
      <c r="P88" s="273">
        <v>0</v>
      </c>
      <c r="Q88" s="273">
        <v>0</v>
      </c>
      <c r="R88" s="273">
        <v>0</v>
      </c>
      <c r="S88" s="273">
        <v>0</v>
      </c>
      <c r="T88" s="273">
        <v>0</v>
      </c>
      <c r="U88" s="273">
        <v>0</v>
      </c>
      <c r="V88" s="273">
        <v>0</v>
      </c>
      <c r="W88" s="273">
        <v>0</v>
      </c>
      <c r="X88" s="273">
        <v>0</v>
      </c>
      <c r="Y88" s="273">
        <v>0</v>
      </c>
      <c r="Z88" s="273">
        <v>1</v>
      </c>
      <c r="AA88" s="273">
        <v>1</v>
      </c>
    </row>
    <row r="89" spans="1:27" x14ac:dyDescent="0.25">
      <c r="A89" s="151" t="s">
        <v>164</v>
      </c>
      <c r="B89" s="278"/>
      <c r="C89" s="628" t="s">
        <v>165</v>
      </c>
      <c r="D89" s="629"/>
      <c r="E89" s="630"/>
      <c r="F89" s="306">
        <v>0</v>
      </c>
      <c r="G89" s="306">
        <v>0</v>
      </c>
      <c r="H89" s="306">
        <v>0</v>
      </c>
      <c r="I89" s="306">
        <v>0</v>
      </c>
      <c r="J89" s="306">
        <v>0</v>
      </c>
      <c r="K89" s="385">
        <v>0</v>
      </c>
      <c r="L89" s="107">
        <v>0</v>
      </c>
      <c r="M89" s="107">
        <v>0</v>
      </c>
      <c r="N89" s="107">
        <v>0</v>
      </c>
      <c r="O89" s="385">
        <v>0</v>
      </c>
      <c r="P89" s="107">
        <v>0</v>
      </c>
      <c r="Q89" s="107">
        <v>0</v>
      </c>
      <c r="R89" s="107">
        <v>0</v>
      </c>
      <c r="S89" s="107">
        <v>0</v>
      </c>
      <c r="T89" s="385">
        <v>0</v>
      </c>
      <c r="U89" s="122">
        <v>0</v>
      </c>
      <c r="V89" s="107">
        <v>0</v>
      </c>
      <c r="W89" s="107">
        <v>0</v>
      </c>
      <c r="X89" s="107">
        <v>0</v>
      </c>
      <c r="Y89" s="107">
        <v>0</v>
      </c>
      <c r="Z89" s="385">
        <v>0</v>
      </c>
      <c r="AA89" s="107">
        <v>0</v>
      </c>
    </row>
    <row r="90" spans="1:27" x14ac:dyDescent="0.25">
      <c r="A90" s="151" t="s">
        <v>166</v>
      </c>
      <c r="B90" s="278"/>
      <c r="C90" s="628" t="s">
        <v>70</v>
      </c>
      <c r="D90" s="629"/>
      <c r="E90" s="630"/>
      <c r="F90" s="306">
        <v>1</v>
      </c>
      <c r="G90" s="306">
        <v>0</v>
      </c>
      <c r="H90" s="306">
        <v>0</v>
      </c>
      <c r="I90" s="306">
        <v>0</v>
      </c>
      <c r="J90" s="306">
        <v>0</v>
      </c>
      <c r="K90" s="385">
        <v>0</v>
      </c>
      <c r="L90" s="107">
        <v>0</v>
      </c>
      <c r="M90" s="107">
        <v>0</v>
      </c>
      <c r="N90" s="107">
        <v>0</v>
      </c>
      <c r="O90" s="385">
        <v>0</v>
      </c>
      <c r="P90" s="107">
        <v>0</v>
      </c>
      <c r="Q90" s="107">
        <v>0</v>
      </c>
      <c r="R90" s="107">
        <v>0</v>
      </c>
      <c r="S90" s="107">
        <v>0</v>
      </c>
      <c r="T90" s="385">
        <v>0</v>
      </c>
      <c r="U90" s="122">
        <v>0</v>
      </c>
      <c r="V90" s="107">
        <v>0</v>
      </c>
      <c r="W90" s="107">
        <v>0</v>
      </c>
      <c r="X90" s="107">
        <v>0</v>
      </c>
      <c r="Y90" s="107">
        <v>0</v>
      </c>
      <c r="Z90" s="385">
        <v>1</v>
      </c>
      <c r="AA90" s="107">
        <v>1</v>
      </c>
    </row>
    <row r="91" spans="1:27" s="238" customFormat="1" ht="31.5" customHeight="1" x14ac:dyDescent="0.25">
      <c r="A91" s="270" t="s">
        <v>167</v>
      </c>
      <c r="B91" s="274"/>
      <c r="C91" s="928" t="s">
        <v>168</v>
      </c>
      <c r="D91" s="938"/>
      <c r="E91" s="939"/>
      <c r="F91" s="272">
        <v>13</v>
      </c>
      <c r="G91" s="272">
        <v>198</v>
      </c>
      <c r="H91" s="272">
        <v>173</v>
      </c>
      <c r="I91" s="272">
        <v>16</v>
      </c>
      <c r="J91" s="272">
        <v>9</v>
      </c>
      <c r="K91" s="273">
        <v>167</v>
      </c>
      <c r="L91" s="273">
        <v>133</v>
      </c>
      <c r="M91" s="273">
        <v>0</v>
      </c>
      <c r="N91" s="273">
        <v>19</v>
      </c>
      <c r="O91" s="273">
        <v>15</v>
      </c>
      <c r="P91" s="273">
        <v>1</v>
      </c>
      <c r="Q91" s="273">
        <v>13</v>
      </c>
      <c r="R91" s="273">
        <v>1</v>
      </c>
      <c r="S91" s="273">
        <v>0</v>
      </c>
      <c r="T91" s="273">
        <v>167</v>
      </c>
      <c r="U91" s="273">
        <v>0</v>
      </c>
      <c r="V91" s="273">
        <v>136</v>
      </c>
      <c r="W91" s="273">
        <v>2</v>
      </c>
      <c r="X91" s="273">
        <v>0</v>
      </c>
      <c r="Y91" s="273">
        <v>0</v>
      </c>
      <c r="Z91" s="273">
        <v>18</v>
      </c>
      <c r="AA91" s="273">
        <v>4</v>
      </c>
    </row>
    <row r="92" spans="1:27" x14ac:dyDescent="0.25">
      <c r="A92" s="156" t="s">
        <v>169</v>
      </c>
      <c r="B92" s="279"/>
      <c r="C92" s="628" t="s">
        <v>170</v>
      </c>
      <c r="D92" s="629"/>
      <c r="E92" s="630"/>
      <c r="F92" s="306">
        <v>0</v>
      </c>
      <c r="G92" s="306">
        <v>0</v>
      </c>
      <c r="H92" s="306">
        <v>0</v>
      </c>
      <c r="I92" s="306">
        <v>0</v>
      </c>
      <c r="J92" s="306">
        <v>0</v>
      </c>
      <c r="K92" s="385">
        <v>0</v>
      </c>
      <c r="L92" s="107">
        <v>0</v>
      </c>
      <c r="M92" s="107">
        <v>0</v>
      </c>
      <c r="N92" s="107">
        <v>0</v>
      </c>
      <c r="O92" s="385">
        <v>0</v>
      </c>
      <c r="P92" s="107">
        <v>0</v>
      </c>
      <c r="Q92" s="107">
        <v>0</v>
      </c>
      <c r="R92" s="107">
        <v>0</v>
      </c>
      <c r="S92" s="107">
        <v>0</v>
      </c>
      <c r="T92" s="385">
        <v>0</v>
      </c>
      <c r="U92" s="122">
        <v>0</v>
      </c>
      <c r="V92" s="107">
        <v>0</v>
      </c>
      <c r="W92" s="107">
        <v>0</v>
      </c>
      <c r="X92" s="107">
        <v>0</v>
      </c>
      <c r="Y92" s="107">
        <v>0</v>
      </c>
      <c r="Z92" s="385">
        <v>0</v>
      </c>
      <c r="AA92" s="107">
        <v>0</v>
      </c>
    </row>
    <row r="93" spans="1:27" x14ac:dyDescent="0.25">
      <c r="A93" s="156" t="s">
        <v>171</v>
      </c>
      <c r="B93" s="279"/>
      <c r="C93" s="628" t="s">
        <v>172</v>
      </c>
      <c r="D93" s="629"/>
      <c r="E93" s="630"/>
      <c r="F93" s="306">
        <v>5</v>
      </c>
      <c r="G93" s="306">
        <v>11</v>
      </c>
      <c r="H93" s="306">
        <v>10</v>
      </c>
      <c r="I93" s="306">
        <v>1</v>
      </c>
      <c r="J93" s="306">
        <v>0</v>
      </c>
      <c r="K93" s="385">
        <v>11</v>
      </c>
      <c r="L93" s="107">
        <v>10</v>
      </c>
      <c r="M93" s="107">
        <v>0</v>
      </c>
      <c r="N93" s="107">
        <v>0</v>
      </c>
      <c r="O93" s="385">
        <v>1</v>
      </c>
      <c r="P93" s="107">
        <v>0</v>
      </c>
      <c r="Q93" s="107">
        <v>1</v>
      </c>
      <c r="R93" s="107">
        <v>0</v>
      </c>
      <c r="S93" s="107">
        <v>0</v>
      </c>
      <c r="T93" s="385">
        <v>11</v>
      </c>
      <c r="U93" s="122">
        <v>0</v>
      </c>
      <c r="V93" s="107">
        <v>11</v>
      </c>
      <c r="W93" s="107">
        <v>0</v>
      </c>
      <c r="X93" s="107">
        <v>0</v>
      </c>
      <c r="Y93" s="107">
        <v>0</v>
      </c>
      <c r="Z93" s="385">
        <v>4</v>
      </c>
      <c r="AA93" s="107">
        <v>3</v>
      </c>
    </row>
    <row r="94" spans="1:27" x14ac:dyDescent="0.25">
      <c r="A94" s="156" t="s">
        <v>173</v>
      </c>
      <c r="B94" s="279"/>
      <c r="C94" s="628" t="s">
        <v>174</v>
      </c>
      <c r="D94" s="629"/>
      <c r="E94" s="630"/>
      <c r="F94" s="306">
        <v>0</v>
      </c>
      <c r="G94" s="306">
        <v>0</v>
      </c>
      <c r="H94" s="306">
        <v>0</v>
      </c>
      <c r="I94" s="306">
        <v>0</v>
      </c>
      <c r="J94" s="306">
        <v>0</v>
      </c>
      <c r="K94" s="385">
        <v>0</v>
      </c>
      <c r="L94" s="107">
        <v>0</v>
      </c>
      <c r="M94" s="107">
        <v>0</v>
      </c>
      <c r="N94" s="107">
        <v>0</v>
      </c>
      <c r="O94" s="385">
        <v>0</v>
      </c>
      <c r="P94" s="107">
        <v>0</v>
      </c>
      <c r="Q94" s="107">
        <v>0</v>
      </c>
      <c r="R94" s="107">
        <v>0</v>
      </c>
      <c r="S94" s="107">
        <v>0</v>
      </c>
      <c r="T94" s="385">
        <v>0</v>
      </c>
      <c r="U94" s="122">
        <v>0</v>
      </c>
      <c r="V94" s="107">
        <v>0</v>
      </c>
      <c r="W94" s="107">
        <v>0</v>
      </c>
      <c r="X94" s="107">
        <v>0</v>
      </c>
      <c r="Y94" s="107">
        <v>0</v>
      </c>
      <c r="Z94" s="385">
        <v>0</v>
      </c>
      <c r="AA94" s="107">
        <v>0</v>
      </c>
    </row>
    <row r="95" spans="1:27" x14ac:dyDescent="0.25">
      <c r="A95" s="151" t="s">
        <v>175</v>
      </c>
      <c r="B95" s="278"/>
      <c r="C95" s="628" t="s">
        <v>176</v>
      </c>
      <c r="D95" s="629"/>
      <c r="E95" s="630"/>
      <c r="F95" s="306">
        <v>2</v>
      </c>
      <c r="G95" s="306">
        <v>12</v>
      </c>
      <c r="H95" s="306">
        <v>12</v>
      </c>
      <c r="I95" s="306">
        <v>0</v>
      </c>
      <c r="J95" s="306">
        <v>0</v>
      </c>
      <c r="K95" s="385">
        <v>13</v>
      </c>
      <c r="L95" s="107">
        <v>8</v>
      </c>
      <c r="M95" s="107">
        <v>0</v>
      </c>
      <c r="N95" s="107">
        <v>3</v>
      </c>
      <c r="O95" s="385">
        <v>2</v>
      </c>
      <c r="P95" s="107">
        <v>0</v>
      </c>
      <c r="Q95" s="107">
        <v>2</v>
      </c>
      <c r="R95" s="107">
        <v>0</v>
      </c>
      <c r="S95" s="107">
        <v>0</v>
      </c>
      <c r="T95" s="385">
        <v>13</v>
      </c>
      <c r="U95" s="122">
        <v>0</v>
      </c>
      <c r="V95" s="107">
        <v>11</v>
      </c>
      <c r="W95" s="107">
        <v>0</v>
      </c>
      <c r="X95" s="107">
        <v>0</v>
      </c>
      <c r="Y95" s="107">
        <v>0</v>
      </c>
      <c r="Z95" s="385">
        <v>1</v>
      </c>
      <c r="AA95" s="107">
        <v>0</v>
      </c>
    </row>
    <row r="96" spans="1:27" x14ac:dyDescent="0.25">
      <c r="A96" s="151" t="s">
        <v>177</v>
      </c>
      <c r="B96" s="278"/>
      <c r="C96" s="628" t="s">
        <v>178</v>
      </c>
      <c r="D96" s="629"/>
      <c r="E96" s="630"/>
      <c r="F96" s="306">
        <v>0</v>
      </c>
      <c r="G96" s="306">
        <v>0</v>
      </c>
      <c r="H96" s="306">
        <v>0</v>
      </c>
      <c r="I96" s="306">
        <v>0</v>
      </c>
      <c r="J96" s="306">
        <v>0</v>
      </c>
      <c r="K96" s="385">
        <v>0</v>
      </c>
      <c r="L96" s="107">
        <v>0</v>
      </c>
      <c r="M96" s="107">
        <v>0</v>
      </c>
      <c r="N96" s="107">
        <v>0</v>
      </c>
      <c r="O96" s="385">
        <v>0</v>
      </c>
      <c r="P96" s="107">
        <v>0</v>
      </c>
      <c r="Q96" s="107">
        <v>0</v>
      </c>
      <c r="R96" s="107">
        <v>0</v>
      </c>
      <c r="S96" s="107">
        <v>0</v>
      </c>
      <c r="T96" s="385">
        <v>0</v>
      </c>
      <c r="U96" s="122">
        <v>0</v>
      </c>
      <c r="V96" s="107">
        <v>0</v>
      </c>
      <c r="W96" s="107">
        <v>0</v>
      </c>
      <c r="X96" s="107">
        <v>0</v>
      </c>
      <c r="Y96" s="107">
        <v>0</v>
      </c>
      <c r="Z96" s="385">
        <v>0</v>
      </c>
      <c r="AA96" s="107">
        <v>0</v>
      </c>
    </row>
    <row r="97" spans="1:27" x14ac:dyDescent="0.25">
      <c r="A97" s="151" t="s">
        <v>179</v>
      </c>
      <c r="B97" s="278"/>
      <c r="C97" s="628" t="s">
        <v>180</v>
      </c>
      <c r="D97" s="629"/>
      <c r="E97" s="630"/>
      <c r="F97" s="306">
        <v>0</v>
      </c>
      <c r="G97" s="306">
        <v>9</v>
      </c>
      <c r="H97" s="306">
        <v>9</v>
      </c>
      <c r="I97" s="306">
        <v>0</v>
      </c>
      <c r="J97" s="306">
        <v>0</v>
      </c>
      <c r="K97" s="385">
        <v>6</v>
      </c>
      <c r="L97" s="107">
        <v>3</v>
      </c>
      <c r="M97" s="107">
        <v>0</v>
      </c>
      <c r="N97" s="107">
        <v>0</v>
      </c>
      <c r="O97" s="385">
        <v>3</v>
      </c>
      <c r="P97" s="107">
        <v>0</v>
      </c>
      <c r="Q97" s="107">
        <v>3</v>
      </c>
      <c r="R97" s="107">
        <v>0</v>
      </c>
      <c r="S97" s="107">
        <v>0</v>
      </c>
      <c r="T97" s="385">
        <v>6</v>
      </c>
      <c r="U97" s="122">
        <v>0</v>
      </c>
      <c r="V97" s="107">
        <v>5</v>
      </c>
      <c r="W97" s="107">
        <v>0</v>
      </c>
      <c r="X97" s="107">
        <v>0</v>
      </c>
      <c r="Y97" s="107">
        <v>0</v>
      </c>
      <c r="Z97" s="385">
        <v>3</v>
      </c>
      <c r="AA97" s="107">
        <v>0</v>
      </c>
    </row>
    <row r="98" spans="1:27" x14ac:dyDescent="0.25">
      <c r="A98" s="151" t="s">
        <v>181</v>
      </c>
      <c r="B98" s="278"/>
      <c r="C98" s="628" t="s">
        <v>182</v>
      </c>
      <c r="D98" s="629"/>
      <c r="E98" s="630"/>
      <c r="F98" s="306">
        <v>0</v>
      </c>
      <c r="G98" s="306">
        <v>1</v>
      </c>
      <c r="H98" s="306">
        <v>1</v>
      </c>
      <c r="I98" s="306">
        <v>0</v>
      </c>
      <c r="J98" s="306">
        <v>0</v>
      </c>
      <c r="K98" s="385">
        <v>1</v>
      </c>
      <c r="L98" s="107">
        <v>1</v>
      </c>
      <c r="M98" s="107">
        <v>0</v>
      </c>
      <c r="N98" s="107">
        <v>0</v>
      </c>
      <c r="O98" s="385">
        <v>0</v>
      </c>
      <c r="P98" s="107">
        <v>0</v>
      </c>
      <c r="Q98" s="107">
        <v>0</v>
      </c>
      <c r="R98" s="107">
        <v>0</v>
      </c>
      <c r="S98" s="107">
        <v>0</v>
      </c>
      <c r="T98" s="385">
        <v>1</v>
      </c>
      <c r="U98" s="122">
        <v>0</v>
      </c>
      <c r="V98" s="107">
        <v>1</v>
      </c>
      <c r="W98" s="107">
        <v>0</v>
      </c>
      <c r="X98" s="107">
        <v>0</v>
      </c>
      <c r="Y98" s="107">
        <v>0</v>
      </c>
      <c r="Z98" s="385">
        <v>0</v>
      </c>
      <c r="AA98" s="107">
        <v>0</v>
      </c>
    </row>
    <row r="99" spans="1:27" x14ac:dyDescent="0.25">
      <c r="A99" s="151" t="s">
        <v>183</v>
      </c>
      <c r="B99" s="278"/>
      <c r="C99" s="628" t="s">
        <v>184</v>
      </c>
      <c r="D99" s="629"/>
      <c r="E99" s="630"/>
      <c r="F99" s="306">
        <v>0</v>
      </c>
      <c r="G99" s="306">
        <v>0</v>
      </c>
      <c r="H99" s="306">
        <v>0</v>
      </c>
      <c r="I99" s="306">
        <v>0</v>
      </c>
      <c r="J99" s="306">
        <v>0</v>
      </c>
      <c r="K99" s="385">
        <v>0</v>
      </c>
      <c r="L99" s="107">
        <v>0</v>
      </c>
      <c r="M99" s="107">
        <v>0</v>
      </c>
      <c r="N99" s="107">
        <v>0</v>
      </c>
      <c r="O99" s="385">
        <v>0</v>
      </c>
      <c r="P99" s="107">
        <v>0</v>
      </c>
      <c r="Q99" s="107">
        <v>0</v>
      </c>
      <c r="R99" s="107">
        <v>0</v>
      </c>
      <c r="S99" s="107">
        <v>0</v>
      </c>
      <c r="T99" s="385">
        <v>0</v>
      </c>
      <c r="U99" s="122">
        <v>0</v>
      </c>
      <c r="V99" s="107">
        <v>0</v>
      </c>
      <c r="W99" s="107">
        <v>0</v>
      </c>
      <c r="X99" s="107">
        <v>0</v>
      </c>
      <c r="Y99" s="107">
        <v>0</v>
      </c>
      <c r="Z99" s="385">
        <v>0</v>
      </c>
      <c r="AA99" s="107">
        <v>0</v>
      </c>
    </row>
    <row r="100" spans="1:27" x14ac:dyDescent="0.25">
      <c r="A100" s="151" t="s">
        <v>185</v>
      </c>
      <c r="B100" s="278"/>
      <c r="C100" s="628" t="s">
        <v>186</v>
      </c>
      <c r="D100" s="629"/>
      <c r="E100" s="630"/>
      <c r="F100" s="306">
        <v>0</v>
      </c>
      <c r="G100" s="306">
        <v>17</v>
      </c>
      <c r="H100" s="306">
        <v>16</v>
      </c>
      <c r="I100" s="306">
        <v>1</v>
      </c>
      <c r="J100" s="306">
        <v>0</v>
      </c>
      <c r="K100" s="385">
        <v>13</v>
      </c>
      <c r="L100" s="107">
        <v>13</v>
      </c>
      <c r="M100" s="107">
        <v>0</v>
      </c>
      <c r="N100" s="107">
        <v>0</v>
      </c>
      <c r="O100" s="385">
        <v>0</v>
      </c>
      <c r="P100" s="107">
        <v>0</v>
      </c>
      <c r="Q100" s="107">
        <v>0</v>
      </c>
      <c r="R100" s="107">
        <v>0</v>
      </c>
      <c r="S100" s="107">
        <v>0</v>
      </c>
      <c r="T100" s="385">
        <v>13</v>
      </c>
      <c r="U100" s="122">
        <v>0</v>
      </c>
      <c r="V100" s="107">
        <v>10</v>
      </c>
      <c r="W100" s="107">
        <v>0</v>
      </c>
      <c r="X100" s="107">
        <v>0</v>
      </c>
      <c r="Y100" s="107">
        <v>0</v>
      </c>
      <c r="Z100" s="385">
        <v>3</v>
      </c>
      <c r="AA100" s="107">
        <v>0</v>
      </c>
    </row>
    <row r="101" spans="1:27" x14ac:dyDescent="0.25">
      <c r="A101" s="151" t="s">
        <v>187</v>
      </c>
      <c r="B101" s="278"/>
      <c r="C101" s="628" t="s">
        <v>188</v>
      </c>
      <c r="D101" s="629"/>
      <c r="E101" s="630"/>
      <c r="F101" s="306">
        <v>0</v>
      </c>
      <c r="G101" s="306">
        <v>42</v>
      </c>
      <c r="H101" s="306">
        <v>36</v>
      </c>
      <c r="I101" s="306">
        <v>5</v>
      </c>
      <c r="J101" s="306">
        <v>1</v>
      </c>
      <c r="K101" s="385">
        <v>33</v>
      </c>
      <c r="L101" s="107">
        <v>27</v>
      </c>
      <c r="M101" s="107">
        <v>0</v>
      </c>
      <c r="N101" s="107">
        <v>5</v>
      </c>
      <c r="O101" s="385">
        <v>1</v>
      </c>
      <c r="P101" s="107">
        <v>0</v>
      </c>
      <c r="Q101" s="107">
        <v>0</v>
      </c>
      <c r="R101" s="107">
        <v>1</v>
      </c>
      <c r="S101" s="107">
        <v>0</v>
      </c>
      <c r="T101" s="385">
        <v>33</v>
      </c>
      <c r="U101" s="122">
        <v>0</v>
      </c>
      <c r="V101" s="107">
        <v>29</v>
      </c>
      <c r="W101" s="107">
        <v>0</v>
      </c>
      <c r="X101" s="107">
        <v>0</v>
      </c>
      <c r="Y101" s="107">
        <v>0</v>
      </c>
      <c r="Z101" s="385">
        <v>2</v>
      </c>
      <c r="AA101" s="107">
        <v>0</v>
      </c>
    </row>
    <row r="102" spans="1:27" x14ac:dyDescent="0.25">
      <c r="A102" s="151" t="s">
        <v>189</v>
      </c>
      <c r="B102" s="278"/>
      <c r="C102" s="628" t="s">
        <v>190</v>
      </c>
      <c r="D102" s="629"/>
      <c r="E102" s="630"/>
      <c r="F102" s="306">
        <v>0</v>
      </c>
      <c r="G102" s="306">
        <v>0</v>
      </c>
      <c r="H102" s="306">
        <v>0</v>
      </c>
      <c r="I102" s="306">
        <v>0</v>
      </c>
      <c r="J102" s="306">
        <v>0</v>
      </c>
      <c r="K102" s="385">
        <v>0</v>
      </c>
      <c r="L102" s="107">
        <v>0</v>
      </c>
      <c r="M102" s="107">
        <v>0</v>
      </c>
      <c r="N102" s="107">
        <v>0</v>
      </c>
      <c r="O102" s="385">
        <v>0</v>
      </c>
      <c r="P102" s="107">
        <v>0</v>
      </c>
      <c r="Q102" s="107">
        <v>0</v>
      </c>
      <c r="R102" s="107">
        <v>0</v>
      </c>
      <c r="S102" s="107">
        <v>0</v>
      </c>
      <c r="T102" s="385">
        <v>0</v>
      </c>
      <c r="U102" s="122">
        <v>0</v>
      </c>
      <c r="V102" s="107">
        <v>0</v>
      </c>
      <c r="W102" s="107">
        <v>0</v>
      </c>
      <c r="X102" s="107">
        <v>0</v>
      </c>
      <c r="Y102" s="107">
        <v>0</v>
      </c>
      <c r="Z102" s="385">
        <v>0</v>
      </c>
      <c r="AA102" s="107">
        <v>0</v>
      </c>
    </row>
    <row r="103" spans="1:27" x14ac:dyDescent="0.25">
      <c r="A103" s="151" t="s">
        <v>191</v>
      </c>
      <c r="B103" s="278"/>
      <c r="C103" s="628" t="s">
        <v>192</v>
      </c>
      <c r="D103" s="629"/>
      <c r="E103" s="630"/>
      <c r="F103" s="306">
        <v>1</v>
      </c>
      <c r="G103" s="306">
        <v>30</v>
      </c>
      <c r="H103" s="306">
        <v>25</v>
      </c>
      <c r="I103" s="306">
        <v>3</v>
      </c>
      <c r="J103" s="306">
        <v>2</v>
      </c>
      <c r="K103" s="385">
        <v>24</v>
      </c>
      <c r="L103" s="107">
        <v>21</v>
      </c>
      <c r="M103" s="107">
        <v>0</v>
      </c>
      <c r="N103" s="107">
        <v>3</v>
      </c>
      <c r="O103" s="385">
        <v>0</v>
      </c>
      <c r="P103" s="107">
        <v>0</v>
      </c>
      <c r="Q103" s="107">
        <v>0</v>
      </c>
      <c r="R103" s="107">
        <v>0</v>
      </c>
      <c r="S103" s="107">
        <v>0</v>
      </c>
      <c r="T103" s="385">
        <v>24</v>
      </c>
      <c r="U103" s="122">
        <v>0</v>
      </c>
      <c r="V103" s="107">
        <v>16</v>
      </c>
      <c r="W103" s="107">
        <v>1</v>
      </c>
      <c r="X103" s="107">
        <v>0</v>
      </c>
      <c r="Y103" s="107">
        <v>0</v>
      </c>
      <c r="Z103" s="385">
        <v>2</v>
      </c>
      <c r="AA103" s="107">
        <v>0</v>
      </c>
    </row>
    <row r="104" spans="1:27" x14ac:dyDescent="0.25">
      <c r="A104" s="151" t="s">
        <v>193</v>
      </c>
      <c r="B104" s="278"/>
      <c r="C104" s="628" t="s">
        <v>194</v>
      </c>
      <c r="D104" s="629"/>
      <c r="E104" s="630"/>
      <c r="F104" s="306">
        <v>0</v>
      </c>
      <c r="G104" s="306">
        <v>1</v>
      </c>
      <c r="H104" s="306">
        <v>0</v>
      </c>
      <c r="I104" s="306">
        <v>1</v>
      </c>
      <c r="J104" s="306">
        <v>0</v>
      </c>
      <c r="K104" s="385">
        <v>0</v>
      </c>
      <c r="L104" s="107">
        <v>0</v>
      </c>
      <c r="M104" s="107">
        <v>0</v>
      </c>
      <c r="N104" s="107">
        <v>0</v>
      </c>
      <c r="O104" s="385">
        <v>0</v>
      </c>
      <c r="P104" s="107">
        <v>0</v>
      </c>
      <c r="Q104" s="107">
        <v>0</v>
      </c>
      <c r="R104" s="107">
        <v>0</v>
      </c>
      <c r="S104" s="107">
        <v>0</v>
      </c>
      <c r="T104" s="385">
        <v>0</v>
      </c>
      <c r="U104" s="122">
        <v>0</v>
      </c>
      <c r="V104" s="107">
        <v>0</v>
      </c>
      <c r="W104" s="107">
        <v>0</v>
      </c>
      <c r="X104" s="107">
        <v>0</v>
      </c>
      <c r="Y104" s="107">
        <v>0</v>
      </c>
      <c r="Z104" s="385">
        <v>0</v>
      </c>
      <c r="AA104" s="107">
        <v>0</v>
      </c>
    </row>
    <row r="105" spans="1:27" x14ac:dyDescent="0.25">
      <c r="A105" s="151" t="s">
        <v>195</v>
      </c>
      <c r="B105" s="278"/>
      <c r="C105" s="628" t="s">
        <v>196</v>
      </c>
      <c r="D105" s="629"/>
      <c r="E105" s="630"/>
      <c r="F105" s="306">
        <v>0</v>
      </c>
      <c r="G105" s="306">
        <v>7</v>
      </c>
      <c r="H105" s="306">
        <v>5</v>
      </c>
      <c r="I105" s="306">
        <v>2</v>
      </c>
      <c r="J105" s="306">
        <v>0</v>
      </c>
      <c r="K105" s="385">
        <v>5</v>
      </c>
      <c r="L105" s="107">
        <v>4</v>
      </c>
      <c r="M105" s="107">
        <v>0</v>
      </c>
      <c r="N105" s="107">
        <v>0</v>
      </c>
      <c r="O105" s="385">
        <v>1</v>
      </c>
      <c r="P105" s="107">
        <v>1</v>
      </c>
      <c r="Q105" s="107">
        <v>0</v>
      </c>
      <c r="R105" s="107">
        <v>0</v>
      </c>
      <c r="S105" s="107">
        <v>0</v>
      </c>
      <c r="T105" s="385">
        <v>5</v>
      </c>
      <c r="U105" s="122">
        <v>0</v>
      </c>
      <c r="V105" s="107">
        <v>1</v>
      </c>
      <c r="W105" s="107">
        <v>0</v>
      </c>
      <c r="X105" s="107">
        <v>0</v>
      </c>
      <c r="Y105" s="107">
        <v>0</v>
      </c>
      <c r="Z105" s="385">
        <v>0</v>
      </c>
      <c r="AA105" s="107">
        <v>0</v>
      </c>
    </row>
    <row r="106" spans="1:27" x14ac:dyDescent="0.25">
      <c r="A106" s="151" t="s">
        <v>197</v>
      </c>
      <c r="B106" s="278"/>
      <c r="C106" s="628" t="s">
        <v>198</v>
      </c>
      <c r="D106" s="629"/>
      <c r="E106" s="630"/>
      <c r="F106" s="306">
        <v>0</v>
      </c>
      <c r="G106" s="306">
        <v>0</v>
      </c>
      <c r="H106" s="306">
        <v>0</v>
      </c>
      <c r="I106" s="306">
        <v>0</v>
      </c>
      <c r="J106" s="306">
        <v>0</v>
      </c>
      <c r="K106" s="385">
        <v>0</v>
      </c>
      <c r="L106" s="107">
        <v>0</v>
      </c>
      <c r="M106" s="107">
        <v>0</v>
      </c>
      <c r="N106" s="107">
        <v>0</v>
      </c>
      <c r="O106" s="385">
        <v>0</v>
      </c>
      <c r="P106" s="107">
        <v>0</v>
      </c>
      <c r="Q106" s="107">
        <v>0</v>
      </c>
      <c r="R106" s="107">
        <v>0</v>
      </c>
      <c r="S106" s="107">
        <v>0</v>
      </c>
      <c r="T106" s="385">
        <v>0</v>
      </c>
      <c r="U106" s="122">
        <v>0</v>
      </c>
      <c r="V106" s="107">
        <v>0</v>
      </c>
      <c r="W106" s="107">
        <v>0</v>
      </c>
      <c r="X106" s="107">
        <v>0</v>
      </c>
      <c r="Y106" s="107">
        <v>0</v>
      </c>
      <c r="Z106" s="385">
        <v>0</v>
      </c>
      <c r="AA106" s="107">
        <v>0</v>
      </c>
    </row>
    <row r="107" spans="1:27" x14ac:dyDescent="0.25">
      <c r="A107" s="151" t="s">
        <v>199</v>
      </c>
      <c r="B107" s="278"/>
      <c r="C107" s="628" t="s">
        <v>200</v>
      </c>
      <c r="D107" s="629"/>
      <c r="E107" s="630"/>
      <c r="F107" s="306">
        <v>3</v>
      </c>
      <c r="G107" s="306">
        <v>58</v>
      </c>
      <c r="H107" s="306">
        <v>50</v>
      </c>
      <c r="I107" s="306">
        <v>2</v>
      </c>
      <c r="J107" s="306">
        <v>6</v>
      </c>
      <c r="K107" s="385">
        <v>50</v>
      </c>
      <c r="L107" s="107">
        <v>43</v>
      </c>
      <c r="M107" s="107">
        <v>0</v>
      </c>
      <c r="N107" s="107">
        <v>4</v>
      </c>
      <c r="O107" s="385">
        <v>3</v>
      </c>
      <c r="P107" s="107">
        <v>0</v>
      </c>
      <c r="Q107" s="107">
        <v>3</v>
      </c>
      <c r="R107" s="107">
        <v>0</v>
      </c>
      <c r="S107" s="107">
        <v>0</v>
      </c>
      <c r="T107" s="385">
        <v>50</v>
      </c>
      <c r="U107" s="122">
        <v>0</v>
      </c>
      <c r="V107" s="107">
        <v>43</v>
      </c>
      <c r="W107" s="107">
        <v>1</v>
      </c>
      <c r="X107" s="107">
        <v>0</v>
      </c>
      <c r="Y107" s="107">
        <v>0</v>
      </c>
      <c r="Z107" s="385">
        <v>3</v>
      </c>
      <c r="AA107" s="107">
        <v>1</v>
      </c>
    </row>
    <row r="108" spans="1:27" x14ac:dyDescent="0.25">
      <c r="A108" s="151" t="s">
        <v>201</v>
      </c>
      <c r="B108" s="278"/>
      <c r="C108" s="628" t="s">
        <v>202</v>
      </c>
      <c r="D108" s="629"/>
      <c r="E108" s="630"/>
      <c r="F108" s="306">
        <v>2</v>
      </c>
      <c r="G108" s="306">
        <v>4</v>
      </c>
      <c r="H108" s="306">
        <v>3</v>
      </c>
      <c r="I108" s="306">
        <v>1</v>
      </c>
      <c r="J108" s="306">
        <v>0</v>
      </c>
      <c r="K108" s="385">
        <v>5</v>
      </c>
      <c r="L108" s="107">
        <v>0</v>
      </c>
      <c r="M108" s="107">
        <v>0</v>
      </c>
      <c r="N108" s="107">
        <v>1</v>
      </c>
      <c r="O108" s="385">
        <v>4</v>
      </c>
      <c r="P108" s="107">
        <v>0</v>
      </c>
      <c r="Q108" s="107">
        <v>4</v>
      </c>
      <c r="R108" s="107">
        <v>0</v>
      </c>
      <c r="S108" s="107">
        <v>0</v>
      </c>
      <c r="T108" s="385">
        <v>5</v>
      </c>
      <c r="U108" s="122">
        <v>0</v>
      </c>
      <c r="V108" s="107">
        <v>5</v>
      </c>
      <c r="W108" s="107">
        <v>0</v>
      </c>
      <c r="X108" s="107">
        <v>0</v>
      </c>
      <c r="Y108" s="107">
        <v>0</v>
      </c>
      <c r="Z108" s="385">
        <v>0</v>
      </c>
      <c r="AA108" s="107">
        <v>0</v>
      </c>
    </row>
    <row r="109" spans="1:27" x14ac:dyDescent="0.25">
      <c r="A109" s="151" t="s">
        <v>203</v>
      </c>
      <c r="B109" s="278"/>
      <c r="C109" s="628" t="s">
        <v>204</v>
      </c>
      <c r="D109" s="629"/>
      <c r="E109" s="630"/>
      <c r="F109" s="306">
        <v>0</v>
      </c>
      <c r="G109" s="306">
        <v>0</v>
      </c>
      <c r="H109" s="306">
        <v>0</v>
      </c>
      <c r="I109" s="306">
        <v>0</v>
      </c>
      <c r="J109" s="306">
        <v>0</v>
      </c>
      <c r="K109" s="385">
        <v>0</v>
      </c>
      <c r="L109" s="107">
        <v>0</v>
      </c>
      <c r="M109" s="107">
        <v>0</v>
      </c>
      <c r="N109" s="107">
        <v>0</v>
      </c>
      <c r="O109" s="385">
        <v>0</v>
      </c>
      <c r="P109" s="107">
        <v>0</v>
      </c>
      <c r="Q109" s="107">
        <v>0</v>
      </c>
      <c r="R109" s="107">
        <v>0</v>
      </c>
      <c r="S109" s="107">
        <v>0</v>
      </c>
      <c r="T109" s="385">
        <v>0</v>
      </c>
      <c r="U109" s="122">
        <v>0</v>
      </c>
      <c r="V109" s="107">
        <v>0</v>
      </c>
      <c r="W109" s="107">
        <v>0</v>
      </c>
      <c r="X109" s="107">
        <v>0</v>
      </c>
      <c r="Y109" s="107">
        <v>0</v>
      </c>
      <c r="Z109" s="385">
        <v>0</v>
      </c>
      <c r="AA109" s="107">
        <v>0</v>
      </c>
    </row>
    <row r="110" spans="1:27" x14ac:dyDescent="0.25">
      <c r="A110" s="158" t="s">
        <v>205</v>
      </c>
      <c r="B110" s="286" t="s">
        <v>206</v>
      </c>
      <c r="C110" s="638" t="s">
        <v>207</v>
      </c>
      <c r="D110" s="631"/>
      <c r="E110" s="631"/>
      <c r="F110" s="91">
        <v>0</v>
      </c>
      <c r="G110" s="91">
        <v>0</v>
      </c>
      <c r="H110" s="91">
        <v>0</v>
      </c>
      <c r="I110" s="91">
        <v>0</v>
      </c>
      <c r="J110" s="91">
        <v>0</v>
      </c>
      <c r="K110" s="333">
        <v>0</v>
      </c>
      <c r="L110" s="91">
        <v>0</v>
      </c>
      <c r="M110" s="163">
        <v>0</v>
      </c>
      <c r="N110" s="163">
        <v>0</v>
      </c>
      <c r="O110" s="387">
        <v>0</v>
      </c>
      <c r="P110" s="163">
        <v>0</v>
      </c>
      <c r="Q110" s="163">
        <v>0</v>
      </c>
      <c r="R110" s="163">
        <v>0</v>
      </c>
      <c r="S110" s="163">
        <v>0</v>
      </c>
      <c r="T110" s="387">
        <v>0</v>
      </c>
      <c r="U110" s="224">
        <v>0</v>
      </c>
      <c r="V110" s="163">
        <v>0</v>
      </c>
      <c r="W110" s="163">
        <v>0</v>
      </c>
      <c r="X110" s="163">
        <v>0</v>
      </c>
      <c r="Y110" s="163">
        <v>0</v>
      </c>
      <c r="Z110" s="387">
        <v>0</v>
      </c>
      <c r="AA110" s="163">
        <v>0</v>
      </c>
    </row>
    <row r="111" spans="1:27" x14ac:dyDescent="0.25">
      <c r="A111" s="151" t="s">
        <v>208</v>
      </c>
      <c r="B111" s="278"/>
      <c r="C111" s="628" t="s">
        <v>209</v>
      </c>
      <c r="D111" s="629"/>
      <c r="E111" s="630"/>
      <c r="F111" s="306">
        <v>0</v>
      </c>
      <c r="G111" s="306">
        <v>0</v>
      </c>
      <c r="H111" s="306">
        <v>0</v>
      </c>
      <c r="I111" s="306">
        <v>0</v>
      </c>
      <c r="J111" s="306">
        <v>0</v>
      </c>
      <c r="K111" s="385">
        <v>0</v>
      </c>
      <c r="L111" s="107">
        <v>0</v>
      </c>
      <c r="M111" s="107">
        <v>0</v>
      </c>
      <c r="N111" s="107">
        <v>0</v>
      </c>
      <c r="O111" s="385">
        <v>0</v>
      </c>
      <c r="P111" s="107">
        <v>0</v>
      </c>
      <c r="Q111" s="107">
        <v>0</v>
      </c>
      <c r="R111" s="107">
        <v>0</v>
      </c>
      <c r="S111" s="107">
        <v>0</v>
      </c>
      <c r="T111" s="385">
        <v>0</v>
      </c>
      <c r="U111" s="122">
        <v>0</v>
      </c>
      <c r="V111" s="107">
        <v>0</v>
      </c>
      <c r="W111" s="107">
        <v>0</v>
      </c>
      <c r="X111" s="107">
        <v>0</v>
      </c>
      <c r="Y111" s="107">
        <v>0</v>
      </c>
      <c r="Z111" s="385">
        <v>0</v>
      </c>
      <c r="AA111" s="107">
        <v>0</v>
      </c>
    </row>
    <row r="112" spans="1:27" ht="38.25" x14ac:dyDescent="0.25">
      <c r="A112" s="155" t="s">
        <v>210</v>
      </c>
      <c r="B112" s="284" t="s">
        <v>37</v>
      </c>
      <c r="C112" s="635" t="s">
        <v>211</v>
      </c>
      <c r="D112" s="636"/>
      <c r="E112" s="637"/>
      <c r="F112" s="306">
        <v>0</v>
      </c>
      <c r="G112" s="306">
        <v>0</v>
      </c>
      <c r="H112" s="306">
        <v>0</v>
      </c>
      <c r="I112" s="306">
        <v>0</v>
      </c>
      <c r="J112" s="306">
        <v>0</v>
      </c>
      <c r="K112" s="385">
        <v>0</v>
      </c>
      <c r="L112" s="107">
        <v>0</v>
      </c>
      <c r="M112" s="107">
        <v>0</v>
      </c>
      <c r="N112" s="107">
        <v>0</v>
      </c>
      <c r="O112" s="385">
        <v>0</v>
      </c>
      <c r="P112" s="107">
        <v>0</v>
      </c>
      <c r="Q112" s="107">
        <v>0</v>
      </c>
      <c r="R112" s="107">
        <v>0</v>
      </c>
      <c r="S112" s="107">
        <v>0</v>
      </c>
      <c r="T112" s="385">
        <v>0</v>
      </c>
      <c r="U112" s="122">
        <v>0</v>
      </c>
      <c r="V112" s="107">
        <v>0</v>
      </c>
      <c r="W112" s="107">
        <v>0</v>
      </c>
      <c r="X112" s="107">
        <v>0</v>
      </c>
      <c r="Y112" s="107">
        <v>0</v>
      </c>
      <c r="Z112" s="385">
        <v>0</v>
      </c>
      <c r="AA112" s="107">
        <v>0</v>
      </c>
    </row>
    <row r="113" spans="1:27" x14ac:dyDescent="0.25">
      <c r="A113" s="151" t="s">
        <v>212</v>
      </c>
      <c r="B113" s="278"/>
      <c r="C113" s="628" t="s">
        <v>70</v>
      </c>
      <c r="D113" s="629"/>
      <c r="E113" s="630"/>
      <c r="F113" s="306">
        <v>0</v>
      </c>
      <c r="G113" s="306">
        <v>6</v>
      </c>
      <c r="H113" s="306">
        <v>6</v>
      </c>
      <c r="I113" s="306">
        <v>0</v>
      </c>
      <c r="J113" s="306">
        <v>0</v>
      </c>
      <c r="K113" s="385">
        <v>6</v>
      </c>
      <c r="L113" s="107">
        <v>3</v>
      </c>
      <c r="M113" s="107">
        <v>0</v>
      </c>
      <c r="N113" s="107">
        <v>3</v>
      </c>
      <c r="O113" s="385">
        <v>0</v>
      </c>
      <c r="P113" s="107">
        <v>0</v>
      </c>
      <c r="Q113" s="107">
        <v>0</v>
      </c>
      <c r="R113" s="107">
        <v>0</v>
      </c>
      <c r="S113" s="107">
        <v>0</v>
      </c>
      <c r="T113" s="385">
        <v>6</v>
      </c>
      <c r="U113" s="122">
        <v>0</v>
      </c>
      <c r="V113" s="107">
        <v>4</v>
      </c>
      <c r="W113" s="107">
        <v>0</v>
      </c>
      <c r="X113" s="107">
        <v>0</v>
      </c>
      <c r="Y113" s="107">
        <v>0</v>
      </c>
      <c r="Z113" s="385">
        <v>0</v>
      </c>
      <c r="AA113" s="107">
        <v>0</v>
      </c>
    </row>
    <row r="114" spans="1:27" s="238" customFormat="1" ht="24.75" customHeight="1" x14ac:dyDescent="0.25">
      <c r="A114" s="270" t="s">
        <v>213</v>
      </c>
      <c r="B114" s="274"/>
      <c r="C114" s="928" t="s">
        <v>214</v>
      </c>
      <c r="D114" s="929"/>
      <c r="E114" s="930"/>
      <c r="F114" s="272">
        <v>0</v>
      </c>
      <c r="G114" s="272">
        <v>0</v>
      </c>
      <c r="H114" s="272">
        <v>0</v>
      </c>
      <c r="I114" s="272">
        <v>0</v>
      </c>
      <c r="J114" s="272">
        <v>0</v>
      </c>
      <c r="K114" s="273">
        <v>0</v>
      </c>
      <c r="L114" s="273">
        <v>0</v>
      </c>
      <c r="M114" s="273">
        <v>0</v>
      </c>
      <c r="N114" s="273">
        <v>0</v>
      </c>
      <c r="O114" s="273">
        <v>0</v>
      </c>
      <c r="P114" s="273">
        <v>0</v>
      </c>
      <c r="Q114" s="273">
        <v>0</v>
      </c>
      <c r="R114" s="273">
        <v>0</v>
      </c>
      <c r="S114" s="273">
        <v>0</v>
      </c>
      <c r="T114" s="273">
        <v>0</v>
      </c>
      <c r="U114" s="273">
        <v>0</v>
      </c>
      <c r="V114" s="273">
        <v>0</v>
      </c>
      <c r="W114" s="273">
        <v>0</v>
      </c>
      <c r="X114" s="273">
        <v>0</v>
      </c>
      <c r="Y114" s="273">
        <v>0</v>
      </c>
      <c r="Z114" s="273">
        <v>0</v>
      </c>
      <c r="AA114" s="273">
        <v>0</v>
      </c>
    </row>
    <row r="115" spans="1:27" x14ac:dyDescent="0.25">
      <c r="A115" s="151" t="s">
        <v>215</v>
      </c>
      <c r="B115" s="278"/>
      <c r="C115" s="628" t="s">
        <v>216</v>
      </c>
      <c r="D115" s="629"/>
      <c r="E115" s="630"/>
      <c r="F115" s="306">
        <v>0</v>
      </c>
      <c r="G115" s="306">
        <v>0</v>
      </c>
      <c r="H115" s="306">
        <v>0</v>
      </c>
      <c r="I115" s="306">
        <v>0</v>
      </c>
      <c r="J115" s="306">
        <v>0</v>
      </c>
      <c r="K115" s="385">
        <v>0</v>
      </c>
      <c r="L115" s="107">
        <v>0</v>
      </c>
      <c r="M115" s="107">
        <v>0</v>
      </c>
      <c r="N115" s="107">
        <v>0</v>
      </c>
      <c r="O115" s="385">
        <v>0</v>
      </c>
      <c r="P115" s="107">
        <v>0</v>
      </c>
      <c r="Q115" s="107">
        <v>0</v>
      </c>
      <c r="R115" s="107">
        <v>0</v>
      </c>
      <c r="S115" s="107">
        <v>0</v>
      </c>
      <c r="T115" s="385">
        <v>0</v>
      </c>
      <c r="U115" s="122">
        <v>0</v>
      </c>
      <c r="V115" s="107">
        <v>0</v>
      </c>
      <c r="W115" s="107">
        <v>0</v>
      </c>
      <c r="X115" s="107">
        <v>0</v>
      </c>
      <c r="Y115" s="107">
        <v>0</v>
      </c>
      <c r="Z115" s="385">
        <v>0</v>
      </c>
      <c r="AA115" s="107">
        <v>0</v>
      </c>
    </row>
    <row r="116" spans="1:27" x14ac:dyDescent="0.25">
      <c r="A116" s="151" t="s">
        <v>217</v>
      </c>
      <c r="B116" s="278"/>
      <c r="C116" s="628" t="s">
        <v>218</v>
      </c>
      <c r="D116" s="629"/>
      <c r="E116" s="630"/>
      <c r="F116" s="306">
        <v>0</v>
      </c>
      <c r="G116" s="306">
        <v>0</v>
      </c>
      <c r="H116" s="306">
        <v>0</v>
      </c>
      <c r="I116" s="306">
        <v>0</v>
      </c>
      <c r="J116" s="306">
        <v>0</v>
      </c>
      <c r="K116" s="385">
        <v>0</v>
      </c>
      <c r="L116" s="107">
        <v>0</v>
      </c>
      <c r="M116" s="107">
        <v>0</v>
      </c>
      <c r="N116" s="107">
        <v>0</v>
      </c>
      <c r="O116" s="385">
        <v>0</v>
      </c>
      <c r="P116" s="107">
        <v>0</v>
      </c>
      <c r="Q116" s="107">
        <v>0</v>
      </c>
      <c r="R116" s="107">
        <v>0</v>
      </c>
      <c r="S116" s="107">
        <v>0</v>
      </c>
      <c r="T116" s="385">
        <v>0</v>
      </c>
      <c r="U116" s="122">
        <v>0</v>
      </c>
      <c r="V116" s="107">
        <v>0</v>
      </c>
      <c r="W116" s="107">
        <v>0</v>
      </c>
      <c r="X116" s="107">
        <v>0</v>
      </c>
      <c r="Y116" s="107">
        <v>0</v>
      </c>
      <c r="Z116" s="385">
        <v>0</v>
      </c>
      <c r="AA116" s="107">
        <v>0</v>
      </c>
    </row>
    <row r="117" spans="1:27" x14ac:dyDescent="0.25">
      <c r="A117" s="151" t="s">
        <v>219</v>
      </c>
      <c r="B117" s="278"/>
      <c r="C117" s="628" t="s">
        <v>70</v>
      </c>
      <c r="D117" s="629"/>
      <c r="E117" s="630"/>
      <c r="F117" s="306">
        <v>0</v>
      </c>
      <c r="G117" s="306">
        <v>0</v>
      </c>
      <c r="H117" s="306">
        <v>0</v>
      </c>
      <c r="I117" s="306">
        <v>0</v>
      </c>
      <c r="J117" s="306">
        <v>0</v>
      </c>
      <c r="K117" s="385">
        <v>0</v>
      </c>
      <c r="L117" s="107">
        <v>0</v>
      </c>
      <c r="M117" s="107">
        <v>0</v>
      </c>
      <c r="N117" s="107">
        <v>0</v>
      </c>
      <c r="O117" s="385">
        <v>0</v>
      </c>
      <c r="P117" s="107">
        <v>0</v>
      </c>
      <c r="Q117" s="107">
        <v>0</v>
      </c>
      <c r="R117" s="107">
        <v>0</v>
      </c>
      <c r="S117" s="107">
        <v>0</v>
      </c>
      <c r="T117" s="385">
        <v>0</v>
      </c>
      <c r="U117" s="122">
        <v>0</v>
      </c>
      <c r="V117" s="107">
        <v>0</v>
      </c>
      <c r="W117" s="107">
        <v>0</v>
      </c>
      <c r="X117" s="107">
        <v>0</v>
      </c>
      <c r="Y117" s="107">
        <v>0</v>
      </c>
      <c r="Z117" s="385">
        <v>0</v>
      </c>
      <c r="AA117" s="107">
        <v>0</v>
      </c>
    </row>
    <row r="118" spans="1:27" s="238" customFormat="1" ht="31.5" customHeight="1" x14ac:dyDescent="0.25">
      <c r="A118" s="270" t="s">
        <v>220</v>
      </c>
      <c r="B118" s="274"/>
      <c r="C118" s="928" t="s">
        <v>221</v>
      </c>
      <c r="D118" s="929"/>
      <c r="E118" s="930"/>
      <c r="F118" s="272">
        <v>0</v>
      </c>
      <c r="G118" s="272">
        <v>0</v>
      </c>
      <c r="H118" s="272">
        <v>0</v>
      </c>
      <c r="I118" s="272">
        <v>0</v>
      </c>
      <c r="J118" s="272">
        <v>0</v>
      </c>
      <c r="K118" s="273">
        <v>0</v>
      </c>
      <c r="L118" s="273">
        <v>0</v>
      </c>
      <c r="M118" s="273">
        <v>0</v>
      </c>
      <c r="N118" s="273">
        <v>0</v>
      </c>
      <c r="O118" s="273">
        <v>0</v>
      </c>
      <c r="P118" s="273">
        <v>0</v>
      </c>
      <c r="Q118" s="273">
        <v>0</v>
      </c>
      <c r="R118" s="273">
        <v>0</v>
      </c>
      <c r="S118" s="273">
        <v>0</v>
      </c>
      <c r="T118" s="273">
        <v>0</v>
      </c>
      <c r="U118" s="273">
        <v>0</v>
      </c>
      <c r="V118" s="273">
        <v>0</v>
      </c>
      <c r="W118" s="273">
        <v>0</v>
      </c>
      <c r="X118" s="273">
        <v>0</v>
      </c>
      <c r="Y118" s="273">
        <v>0</v>
      </c>
      <c r="Z118" s="273">
        <v>0</v>
      </c>
      <c r="AA118" s="273">
        <v>0</v>
      </c>
    </row>
    <row r="119" spans="1:27" x14ac:dyDescent="0.25">
      <c r="A119" s="155" t="s">
        <v>222</v>
      </c>
      <c r="B119" s="812" t="s">
        <v>37</v>
      </c>
      <c r="C119" s="635" t="s">
        <v>223</v>
      </c>
      <c r="D119" s="636"/>
      <c r="E119" s="637"/>
      <c r="F119" s="73">
        <v>0</v>
      </c>
      <c r="G119" s="73">
        <v>0</v>
      </c>
      <c r="H119" s="73">
        <v>0</v>
      </c>
      <c r="I119" s="73">
        <v>0</v>
      </c>
      <c r="J119" s="73">
        <v>0</v>
      </c>
      <c r="K119" s="385">
        <v>0</v>
      </c>
      <c r="L119" s="109">
        <v>0</v>
      </c>
      <c r="M119" s="109">
        <v>0</v>
      </c>
      <c r="N119" s="109">
        <v>0</v>
      </c>
      <c r="O119" s="385">
        <v>0</v>
      </c>
      <c r="P119" s="109">
        <v>0</v>
      </c>
      <c r="Q119" s="109">
        <v>0</v>
      </c>
      <c r="R119" s="109">
        <v>0</v>
      </c>
      <c r="S119" s="109">
        <v>0</v>
      </c>
      <c r="T119" s="385">
        <v>0</v>
      </c>
      <c r="U119" s="122">
        <v>0</v>
      </c>
      <c r="V119" s="109">
        <v>0</v>
      </c>
      <c r="W119" s="109">
        <v>0</v>
      </c>
      <c r="X119" s="109">
        <v>0</v>
      </c>
      <c r="Y119" s="109">
        <v>0</v>
      </c>
      <c r="Z119" s="385">
        <v>0</v>
      </c>
      <c r="AA119" s="109">
        <v>0</v>
      </c>
    </row>
    <row r="120" spans="1:27" x14ac:dyDescent="0.25">
      <c r="A120" s="155" t="s">
        <v>224</v>
      </c>
      <c r="B120" s="813"/>
      <c r="C120" s="635" t="s">
        <v>225</v>
      </c>
      <c r="D120" s="636"/>
      <c r="E120" s="637"/>
      <c r="F120" s="73">
        <v>0</v>
      </c>
      <c r="G120" s="73">
        <v>0</v>
      </c>
      <c r="H120" s="73">
        <v>0</v>
      </c>
      <c r="I120" s="73">
        <v>0</v>
      </c>
      <c r="J120" s="73">
        <v>0</v>
      </c>
      <c r="K120" s="385">
        <v>0</v>
      </c>
      <c r="L120" s="109">
        <v>0</v>
      </c>
      <c r="M120" s="109">
        <v>0</v>
      </c>
      <c r="N120" s="109">
        <v>0</v>
      </c>
      <c r="O120" s="385">
        <v>0</v>
      </c>
      <c r="P120" s="109">
        <v>0</v>
      </c>
      <c r="Q120" s="109">
        <v>0</v>
      </c>
      <c r="R120" s="109">
        <v>0</v>
      </c>
      <c r="S120" s="109">
        <v>0</v>
      </c>
      <c r="T120" s="385">
        <v>0</v>
      </c>
      <c r="U120" s="122">
        <v>0</v>
      </c>
      <c r="V120" s="109">
        <v>0</v>
      </c>
      <c r="W120" s="109">
        <v>0</v>
      </c>
      <c r="X120" s="109">
        <v>0</v>
      </c>
      <c r="Y120" s="109">
        <v>0</v>
      </c>
      <c r="Z120" s="385">
        <v>0</v>
      </c>
      <c r="AA120" s="109">
        <v>0</v>
      </c>
    </row>
    <row r="121" spans="1:27" x14ac:dyDescent="0.25">
      <c r="A121" s="155" t="s">
        <v>226</v>
      </c>
      <c r="B121" s="813"/>
      <c r="C121" s="635" t="s">
        <v>227</v>
      </c>
      <c r="D121" s="636"/>
      <c r="E121" s="637"/>
      <c r="F121" s="73">
        <v>0</v>
      </c>
      <c r="G121" s="73">
        <v>0</v>
      </c>
      <c r="H121" s="73">
        <v>0</v>
      </c>
      <c r="I121" s="73">
        <v>0</v>
      </c>
      <c r="J121" s="73">
        <v>0</v>
      </c>
      <c r="K121" s="385">
        <v>0</v>
      </c>
      <c r="L121" s="109">
        <v>0</v>
      </c>
      <c r="M121" s="109">
        <v>0</v>
      </c>
      <c r="N121" s="109">
        <v>0</v>
      </c>
      <c r="O121" s="385">
        <v>0</v>
      </c>
      <c r="P121" s="109">
        <v>0</v>
      </c>
      <c r="Q121" s="109">
        <v>0</v>
      </c>
      <c r="R121" s="109">
        <v>0</v>
      </c>
      <c r="S121" s="109">
        <v>0</v>
      </c>
      <c r="T121" s="385">
        <v>0</v>
      </c>
      <c r="U121" s="122">
        <v>0</v>
      </c>
      <c r="V121" s="109">
        <v>0</v>
      </c>
      <c r="W121" s="109">
        <v>0</v>
      </c>
      <c r="X121" s="109">
        <v>0</v>
      </c>
      <c r="Y121" s="109">
        <v>0</v>
      </c>
      <c r="Z121" s="385">
        <v>0</v>
      </c>
      <c r="AA121" s="109">
        <v>0</v>
      </c>
    </row>
    <row r="122" spans="1:27" x14ac:dyDescent="0.25">
      <c r="A122" s="155" t="s">
        <v>228</v>
      </c>
      <c r="B122" s="813"/>
      <c r="C122" s="635" t="s">
        <v>229</v>
      </c>
      <c r="D122" s="636"/>
      <c r="E122" s="637"/>
      <c r="F122" s="73">
        <v>0</v>
      </c>
      <c r="G122" s="73">
        <v>0</v>
      </c>
      <c r="H122" s="73">
        <v>0</v>
      </c>
      <c r="I122" s="73">
        <v>0</v>
      </c>
      <c r="J122" s="73">
        <v>0</v>
      </c>
      <c r="K122" s="385">
        <v>0</v>
      </c>
      <c r="L122" s="109">
        <v>0</v>
      </c>
      <c r="M122" s="109">
        <v>0</v>
      </c>
      <c r="N122" s="109">
        <v>0</v>
      </c>
      <c r="O122" s="385">
        <v>0</v>
      </c>
      <c r="P122" s="109">
        <v>0</v>
      </c>
      <c r="Q122" s="109">
        <v>0</v>
      </c>
      <c r="R122" s="109">
        <v>0</v>
      </c>
      <c r="S122" s="109">
        <v>0</v>
      </c>
      <c r="T122" s="385">
        <v>0</v>
      </c>
      <c r="U122" s="122">
        <v>0</v>
      </c>
      <c r="V122" s="109">
        <v>0</v>
      </c>
      <c r="W122" s="109">
        <v>0</v>
      </c>
      <c r="X122" s="109">
        <v>0</v>
      </c>
      <c r="Y122" s="109">
        <v>0</v>
      </c>
      <c r="Z122" s="385">
        <v>0</v>
      </c>
      <c r="AA122" s="109">
        <v>0</v>
      </c>
    </row>
    <row r="123" spans="1:27" x14ac:dyDescent="0.25">
      <c r="A123" s="155" t="s">
        <v>230</v>
      </c>
      <c r="B123" s="813"/>
      <c r="C123" s="635" t="s">
        <v>231</v>
      </c>
      <c r="D123" s="636"/>
      <c r="E123" s="637"/>
      <c r="F123" s="73">
        <v>0</v>
      </c>
      <c r="G123" s="73">
        <v>0</v>
      </c>
      <c r="H123" s="73">
        <v>0</v>
      </c>
      <c r="I123" s="73">
        <v>0</v>
      </c>
      <c r="J123" s="73">
        <v>0</v>
      </c>
      <c r="K123" s="385">
        <v>0</v>
      </c>
      <c r="L123" s="109">
        <v>0</v>
      </c>
      <c r="M123" s="109">
        <v>0</v>
      </c>
      <c r="N123" s="109">
        <v>0</v>
      </c>
      <c r="O123" s="385">
        <v>0</v>
      </c>
      <c r="P123" s="109">
        <v>0</v>
      </c>
      <c r="Q123" s="109">
        <v>0</v>
      </c>
      <c r="R123" s="109">
        <v>0</v>
      </c>
      <c r="S123" s="109">
        <v>0</v>
      </c>
      <c r="T123" s="385">
        <v>0</v>
      </c>
      <c r="U123" s="122">
        <v>0</v>
      </c>
      <c r="V123" s="109">
        <v>0</v>
      </c>
      <c r="W123" s="109">
        <v>0</v>
      </c>
      <c r="X123" s="109">
        <v>0</v>
      </c>
      <c r="Y123" s="109">
        <v>0</v>
      </c>
      <c r="Z123" s="385">
        <v>0</v>
      </c>
      <c r="AA123" s="109">
        <v>0</v>
      </c>
    </row>
    <row r="124" spans="1:27" x14ac:dyDescent="0.25">
      <c r="A124" s="155" t="s">
        <v>232</v>
      </c>
      <c r="B124" s="814"/>
      <c r="C124" s="635" t="s">
        <v>70</v>
      </c>
      <c r="D124" s="636"/>
      <c r="E124" s="637"/>
      <c r="F124" s="73">
        <v>0</v>
      </c>
      <c r="G124" s="73">
        <v>0</v>
      </c>
      <c r="H124" s="73">
        <v>0</v>
      </c>
      <c r="I124" s="73">
        <v>0</v>
      </c>
      <c r="J124" s="73">
        <v>0</v>
      </c>
      <c r="K124" s="385">
        <v>0</v>
      </c>
      <c r="L124" s="109">
        <v>0</v>
      </c>
      <c r="M124" s="109">
        <v>0</v>
      </c>
      <c r="N124" s="109">
        <v>0</v>
      </c>
      <c r="O124" s="385">
        <v>0</v>
      </c>
      <c r="P124" s="109">
        <v>0</v>
      </c>
      <c r="Q124" s="109">
        <v>0</v>
      </c>
      <c r="R124" s="109">
        <v>0</v>
      </c>
      <c r="S124" s="109">
        <v>0</v>
      </c>
      <c r="T124" s="385">
        <v>0</v>
      </c>
      <c r="U124" s="122">
        <v>0</v>
      </c>
      <c r="V124" s="109">
        <v>0</v>
      </c>
      <c r="W124" s="109">
        <v>0</v>
      </c>
      <c r="X124" s="109">
        <v>0</v>
      </c>
      <c r="Y124" s="109">
        <v>0</v>
      </c>
      <c r="Z124" s="385">
        <v>0</v>
      </c>
      <c r="AA124" s="109">
        <v>0</v>
      </c>
    </row>
    <row r="125" spans="1:27" s="238" customFormat="1" ht="32.25" customHeight="1" x14ac:dyDescent="0.25">
      <c r="A125" s="270" t="s">
        <v>233</v>
      </c>
      <c r="B125" s="274"/>
      <c r="C125" s="928" t="s">
        <v>234</v>
      </c>
      <c r="D125" s="929"/>
      <c r="E125" s="930"/>
      <c r="F125" s="277">
        <v>218</v>
      </c>
      <c r="G125" s="277">
        <v>831</v>
      </c>
      <c r="H125" s="277">
        <v>770</v>
      </c>
      <c r="I125" s="277">
        <v>58</v>
      </c>
      <c r="J125" s="277">
        <v>3</v>
      </c>
      <c r="K125" s="283">
        <v>783</v>
      </c>
      <c r="L125" s="283">
        <v>541</v>
      </c>
      <c r="M125" s="283">
        <v>46</v>
      </c>
      <c r="N125" s="283">
        <v>63</v>
      </c>
      <c r="O125" s="283">
        <v>133</v>
      </c>
      <c r="P125" s="283">
        <v>18</v>
      </c>
      <c r="Q125" s="283">
        <v>112</v>
      </c>
      <c r="R125" s="283">
        <v>3</v>
      </c>
      <c r="S125" s="283">
        <v>0</v>
      </c>
      <c r="T125" s="283">
        <v>783</v>
      </c>
      <c r="U125" s="283">
        <v>15</v>
      </c>
      <c r="V125" s="283">
        <v>744</v>
      </c>
      <c r="W125" s="283">
        <v>26</v>
      </c>
      <c r="X125" s="283">
        <v>0</v>
      </c>
      <c r="Y125" s="283">
        <v>0</v>
      </c>
      <c r="Z125" s="283">
        <v>189</v>
      </c>
      <c r="AA125" s="283">
        <v>64</v>
      </c>
    </row>
    <row r="126" spans="1:27" x14ac:dyDescent="0.25">
      <c r="A126" s="156" t="s">
        <v>235</v>
      </c>
      <c r="B126" s="279"/>
      <c r="C126" s="658" t="s">
        <v>236</v>
      </c>
      <c r="D126" s="659"/>
      <c r="E126" s="660"/>
      <c r="F126" s="307">
        <v>206</v>
      </c>
      <c r="G126" s="307">
        <v>805</v>
      </c>
      <c r="H126" s="307">
        <v>751</v>
      </c>
      <c r="I126" s="307">
        <v>51</v>
      </c>
      <c r="J126" s="307">
        <v>3</v>
      </c>
      <c r="K126" s="385">
        <v>764</v>
      </c>
      <c r="L126" s="114">
        <v>534</v>
      </c>
      <c r="M126" s="114">
        <v>44</v>
      </c>
      <c r="N126" s="114">
        <v>57</v>
      </c>
      <c r="O126" s="385">
        <v>129</v>
      </c>
      <c r="P126" s="114">
        <v>16</v>
      </c>
      <c r="Q126" s="114">
        <v>110</v>
      </c>
      <c r="R126" s="114">
        <v>3</v>
      </c>
      <c r="S126" s="114">
        <v>0</v>
      </c>
      <c r="T126" s="385">
        <v>764</v>
      </c>
      <c r="U126" s="122">
        <v>15</v>
      </c>
      <c r="V126" s="114">
        <v>732</v>
      </c>
      <c r="W126" s="114">
        <v>19</v>
      </c>
      <c r="X126" s="114">
        <v>0</v>
      </c>
      <c r="Y126" s="114">
        <v>0</v>
      </c>
      <c r="Z126" s="385">
        <v>177</v>
      </c>
      <c r="AA126" s="114">
        <v>60</v>
      </c>
    </row>
    <row r="127" spans="1:27" x14ac:dyDescent="0.25">
      <c r="A127" s="156" t="s">
        <v>237</v>
      </c>
      <c r="B127" s="279"/>
      <c r="C127" s="658" t="s">
        <v>238</v>
      </c>
      <c r="D127" s="659"/>
      <c r="E127" s="660"/>
      <c r="F127" s="307">
        <v>0</v>
      </c>
      <c r="G127" s="307">
        <v>0</v>
      </c>
      <c r="H127" s="307">
        <v>0</v>
      </c>
      <c r="I127" s="307">
        <v>0</v>
      </c>
      <c r="J127" s="307">
        <v>0</v>
      </c>
      <c r="K127" s="385">
        <v>0</v>
      </c>
      <c r="L127" s="114">
        <v>0</v>
      </c>
      <c r="M127" s="114">
        <v>0</v>
      </c>
      <c r="N127" s="114">
        <v>0</v>
      </c>
      <c r="O127" s="385">
        <v>0</v>
      </c>
      <c r="P127" s="114">
        <v>0</v>
      </c>
      <c r="Q127" s="114">
        <v>0</v>
      </c>
      <c r="R127" s="114">
        <v>0</v>
      </c>
      <c r="S127" s="114">
        <v>0</v>
      </c>
      <c r="T127" s="385">
        <v>0</v>
      </c>
      <c r="U127" s="122">
        <v>0</v>
      </c>
      <c r="V127" s="114">
        <v>0</v>
      </c>
      <c r="W127" s="114">
        <v>0</v>
      </c>
      <c r="X127" s="114">
        <v>0</v>
      </c>
      <c r="Y127" s="114">
        <v>0</v>
      </c>
      <c r="Z127" s="385">
        <v>0</v>
      </c>
      <c r="AA127" s="114">
        <v>0</v>
      </c>
    </row>
    <row r="128" spans="1:27" x14ac:dyDescent="0.25">
      <c r="A128" s="156" t="s">
        <v>239</v>
      </c>
      <c r="B128" s="279"/>
      <c r="C128" s="658" t="s">
        <v>240</v>
      </c>
      <c r="D128" s="661"/>
      <c r="E128" s="662"/>
      <c r="F128" s="307">
        <v>10</v>
      </c>
      <c r="G128" s="307">
        <v>14</v>
      </c>
      <c r="H128" s="307">
        <v>10</v>
      </c>
      <c r="I128" s="307">
        <v>4</v>
      </c>
      <c r="J128" s="307">
        <v>0</v>
      </c>
      <c r="K128" s="385">
        <v>13</v>
      </c>
      <c r="L128" s="114">
        <v>6</v>
      </c>
      <c r="M128" s="114">
        <v>1</v>
      </c>
      <c r="N128" s="114">
        <v>3</v>
      </c>
      <c r="O128" s="385">
        <v>3</v>
      </c>
      <c r="P128" s="114">
        <v>1</v>
      </c>
      <c r="Q128" s="114">
        <v>2</v>
      </c>
      <c r="R128" s="114">
        <v>0</v>
      </c>
      <c r="S128" s="114">
        <v>0</v>
      </c>
      <c r="T128" s="385">
        <v>13</v>
      </c>
      <c r="U128" s="122">
        <v>0</v>
      </c>
      <c r="V128" s="114">
        <v>9</v>
      </c>
      <c r="W128" s="114">
        <v>4</v>
      </c>
      <c r="X128" s="114">
        <v>0</v>
      </c>
      <c r="Y128" s="114">
        <v>0</v>
      </c>
      <c r="Z128" s="385">
        <v>7</v>
      </c>
      <c r="AA128" s="114">
        <v>4</v>
      </c>
    </row>
    <row r="129" spans="1:27" x14ac:dyDescent="0.25">
      <c r="A129" s="156" t="s">
        <v>241</v>
      </c>
      <c r="B129" s="279"/>
      <c r="C129" s="658" t="s">
        <v>242</v>
      </c>
      <c r="D129" s="661"/>
      <c r="E129" s="662"/>
      <c r="F129" s="307">
        <v>0</v>
      </c>
      <c r="G129" s="307">
        <v>4</v>
      </c>
      <c r="H129" s="307">
        <v>2</v>
      </c>
      <c r="I129" s="307">
        <v>2</v>
      </c>
      <c r="J129" s="307">
        <v>0</v>
      </c>
      <c r="K129" s="385">
        <v>1</v>
      </c>
      <c r="L129" s="114">
        <v>0</v>
      </c>
      <c r="M129" s="114">
        <v>1</v>
      </c>
      <c r="N129" s="114">
        <v>0</v>
      </c>
      <c r="O129" s="385">
        <v>0</v>
      </c>
      <c r="P129" s="114">
        <v>0</v>
      </c>
      <c r="Q129" s="114">
        <v>0</v>
      </c>
      <c r="R129" s="114">
        <v>0</v>
      </c>
      <c r="S129" s="114">
        <v>0</v>
      </c>
      <c r="T129" s="385">
        <v>1</v>
      </c>
      <c r="U129" s="122">
        <v>0</v>
      </c>
      <c r="V129" s="114">
        <v>0</v>
      </c>
      <c r="W129" s="114">
        <v>1</v>
      </c>
      <c r="X129" s="114">
        <v>0</v>
      </c>
      <c r="Y129" s="114">
        <v>0</v>
      </c>
      <c r="Z129" s="385">
        <v>1</v>
      </c>
      <c r="AA129" s="114">
        <v>0</v>
      </c>
    </row>
    <row r="130" spans="1:27" x14ac:dyDescent="0.25">
      <c r="A130" s="156" t="s">
        <v>243</v>
      </c>
      <c r="B130" s="279"/>
      <c r="C130" s="658" t="s">
        <v>244</v>
      </c>
      <c r="D130" s="659"/>
      <c r="E130" s="660"/>
      <c r="F130" s="307">
        <v>0</v>
      </c>
      <c r="G130" s="307">
        <v>0</v>
      </c>
      <c r="H130" s="307">
        <v>0</v>
      </c>
      <c r="I130" s="307">
        <v>0</v>
      </c>
      <c r="J130" s="307">
        <v>0</v>
      </c>
      <c r="K130" s="385">
        <v>0</v>
      </c>
      <c r="L130" s="114">
        <v>0</v>
      </c>
      <c r="M130" s="114">
        <v>0</v>
      </c>
      <c r="N130" s="114">
        <v>0</v>
      </c>
      <c r="O130" s="385">
        <v>0</v>
      </c>
      <c r="P130" s="114">
        <v>0</v>
      </c>
      <c r="Q130" s="114">
        <v>0</v>
      </c>
      <c r="R130" s="114">
        <v>0</v>
      </c>
      <c r="S130" s="114">
        <v>0</v>
      </c>
      <c r="T130" s="385">
        <v>0</v>
      </c>
      <c r="U130" s="122">
        <v>0</v>
      </c>
      <c r="V130" s="114">
        <v>0</v>
      </c>
      <c r="W130" s="114">
        <v>0</v>
      </c>
      <c r="X130" s="114">
        <v>0</v>
      </c>
      <c r="Y130" s="114">
        <v>0</v>
      </c>
      <c r="Z130" s="385">
        <v>0</v>
      </c>
      <c r="AA130" s="114">
        <v>0</v>
      </c>
    </row>
    <row r="131" spans="1:27" x14ac:dyDescent="0.25">
      <c r="A131" s="156" t="s">
        <v>245</v>
      </c>
      <c r="B131" s="279"/>
      <c r="C131" s="658" t="s">
        <v>246</v>
      </c>
      <c r="D131" s="659"/>
      <c r="E131" s="660"/>
      <c r="F131" s="307">
        <v>0</v>
      </c>
      <c r="G131" s="307">
        <v>1</v>
      </c>
      <c r="H131" s="307">
        <v>1</v>
      </c>
      <c r="I131" s="307">
        <v>0</v>
      </c>
      <c r="J131" s="307">
        <v>0</v>
      </c>
      <c r="K131" s="385">
        <v>0</v>
      </c>
      <c r="L131" s="114">
        <v>0</v>
      </c>
      <c r="M131" s="114">
        <v>0</v>
      </c>
      <c r="N131" s="114">
        <v>0</v>
      </c>
      <c r="O131" s="385">
        <v>0</v>
      </c>
      <c r="P131" s="114">
        <v>0</v>
      </c>
      <c r="Q131" s="114">
        <v>0</v>
      </c>
      <c r="R131" s="114">
        <v>0</v>
      </c>
      <c r="S131" s="114">
        <v>0</v>
      </c>
      <c r="T131" s="385">
        <v>0</v>
      </c>
      <c r="U131" s="122">
        <v>0</v>
      </c>
      <c r="V131" s="114">
        <v>0</v>
      </c>
      <c r="W131" s="114">
        <v>0</v>
      </c>
      <c r="X131" s="114">
        <v>0</v>
      </c>
      <c r="Y131" s="114">
        <v>0</v>
      </c>
      <c r="Z131" s="385">
        <v>1</v>
      </c>
      <c r="AA131" s="114">
        <v>0</v>
      </c>
    </row>
    <row r="132" spans="1:27" x14ac:dyDescent="0.25">
      <c r="A132" s="156" t="s">
        <v>247</v>
      </c>
      <c r="B132" s="279"/>
      <c r="C132" s="658" t="s">
        <v>248</v>
      </c>
      <c r="D132" s="659"/>
      <c r="E132" s="660"/>
      <c r="F132" s="307">
        <v>0</v>
      </c>
      <c r="G132" s="307">
        <v>0</v>
      </c>
      <c r="H132" s="307">
        <v>0</v>
      </c>
      <c r="I132" s="307">
        <v>0</v>
      </c>
      <c r="J132" s="307">
        <v>0</v>
      </c>
      <c r="K132" s="385">
        <v>0</v>
      </c>
      <c r="L132" s="114">
        <v>0</v>
      </c>
      <c r="M132" s="114">
        <v>0</v>
      </c>
      <c r="N132" s="114">
        <v>0</v>
      </c>
      <c r="O132" s="385">
        <v>0</v>
      </c>
      <c r="P132" s="114">
        <v>0</v>
      </c>
      <c r="Q132" s="114">
        <v>0</v>
      </c>
      <c r="R132" s="114">
        <v>0</v>
      </c>
      <c r="S132" s="114">
        <v>0</v>
      </c>
      <c r="T132" s="385">
        <v>0</v>
      </c>
      <c r="U132" s="122">
        <v>0</v>
      </c>
      <c r="V132" s="114">
        <v>0</v>
      </c>
      <c r="W132" s="114">
        <v>0</v>
      </c>
      <c r="X132" s="114">
        <v>0</v>
      </c>
      <c r="Y132" s="114">
        <v>0</v>
      </c>
      <c r="Z132" s="385">
        <v>0</v>
      </c>
      <c r="AA132" s="114">
        <v>0</v>
      </c>
    </row>
    <row r="133" spans="1:27" x14ac:dyDescent="0.25">
      <c r="A133" s="156" t="s">
        <v>249</v>
      </c>
      <c r="B133" s="279"/>
      <c r="C133" s="658" t="s">
        <v>70</v>
      </c>
      <c r="D133" s="659"/>
      <c r="E133" s="660"/>
      <c r="F133" s="307">
        <v>2</v>
      </c>
      <c r="G133" s="307">
        <v>7</v>
      </c>
      <c r="H133" s="307">
        <v>6</v>
      </c>
      <c r="I133" s="307">
        <v>1</v>
      </c>
      <c r="J133" s="307">
        <v>0</v>
      </c>
      <c r="K133" s="385">
        <v>5</v>
      </c>
      <c r="L133" s="114">
        <v>1</v>
      </c>
      <c r="M133" s="114">
        <v>0</v>
      </c>
      <c r="N133" s="114">
        <v>3</v>
      </c>
      <c r="O133" s="385">
        <v>1</v>
      </c>
      <c r="P133" s="114">
        <v>1</v>
      </c>
      <c r="Q133" s="114">
        <v>0</v>
      </c>
      <c r="R133" s="114">
        <v>0</v>
      </c>
      <c r="S133" s="114">
        <v>0</v>
      </c>
      <c r="T133" s="385">
        <v>5</v>
      </c>
      <c r="U133" s="122">
        <v>0</v>
      </c>
      <c r="V133" s="114">
        <v>3</v>
      </c>
      <c r="W133" s="114">
        <v>2</v>
      </c>
      <c r="X133" s="114">
        <v>0</v>
      </c>
      <c r="Y133" s="114">
        <v>0</v>
      </c>
      <c r="Z133" s="385">
        <v>3</v>
      </c>
      <c r="AA133" s="114">
        <v>0</v>
      </c>
    </row>
    <row r="134" spans="1:27" s="238" customFormat="1" ht="31.5" customHeight="1" x14ac:dyDescent="0.25">
      <c r="A134" s="275" t="s">
        <v>250</v>
      </c>
      <c r="B134" s="276"/>
      <c r="C134" s="928" t="s">
        <v>251</v>
      </c>
      <c r="D134" s="931"/>
      <c r="E134" s="932"/>
      <c r="F134" s="277">
        <v>0</v>
      </c>
      <c r="G134" s="277">
        <v>3</v>
      </c>
      <c r="H134" s="277">
        <v>1</v>
      </c>
      <c r="I134" s="277">
        <v>2</v>
      </c>
      <c r="J134" s="277">
        <v>0</v>
      </c>
      <c r="K134" s="283">
        <v>0</v>
      </c>
      <c r="L134" s="283">
        <v>0</v>
      </c>
      <c r="M134" s="283">
        <v>0</v>
      </c>
      <c r="N134" s="283">
        <v>0</v>
      </c>
      <c r="O134" s="283">
        <v>0</v>
      </c>
      <c r="P134" s="283">
        <v>0</v>
      </c>
      <c r="Q134" s="283">
        <v>0</v>
      </c>
      <c r="R134" s="283">
        <v>0</v>
      </c>
      <c r="S134" s="283">
        <v>0</v>
      </c>
      <c r="T134" s="283">
        <v>0</v>
      </c>
      <c r="U134" s="283">
        <v>0</v>
      </c>
      <c r="V134" s="283">
        <v>0</v>
      </c>
      <c r="W134" s="283">
        <v>0</v>
      </c>
      <c r="X134" s="283">
        <v>0</v>
      </c>
      <c r="Y134" s="283">
        <v>0</v>
      </c>
      <c r="Z134" s="283">
        <v>1</v>
      </c>
      <c r="AA134" s="283">
        <v>0</v>
      </c>
    </row>
    <row r="135" spans="1:27" x14ac:dyDescent="0.25">
      <c r="A135" s="156" t="s">
        <v>252</v>
      </c>
      <c r="B135" s="279"/>
      <c r="C135" s="647" t="s">
        <v>253</v>
      </c>
      <c r="D135" s="810"/>
      <c r="E135" s="811"/>
      <c r="F135" s="307">
        <v>0</v>
      </c>
      <c r="G135" s="307">
        <v>3</v>
      </c>
      <c r="H135" s="307">
        <v>1</v>
      </c>
      <c r="I135" s="307">
        <v>2</v>
      </c>
      <c r="J135" s="307">
        <v>0</v>
      </c>
      <c r="K135" s="385">
        <v>0</v>
      </c>
      <c r="L135" s="114">
        <v>0</v>
      </c>
      <c r="M135" s="114">
        <v>0</v>
      </c>
      <c r="N135" s="114">
        <v>0</v>
      </c>
      <c r="O135" s="385">
        <v>0</v>
      </c>
      <c r="P135" s="114">
        <v>0</v>
      </c>
      <c r="Q135" s="114">
        <v>0</v>
      </c>
      <c r="R135" s="114">
        <v>0</v>
      </c>
      <c r="S135" s="114">
        <v>0</v>
      </c>
      <c r="T135" s="385">
        <v>0</v>
      </c>
      <c r="U135" s="122">
        <v>0</v>
      </c>
      <c r="V135" s="114">
        <v>0</v>
      </c>
      <c r="W135" s="114">
        <v>0</v>
      </c>
      <c r="X135" s="114">
        <v>0</v>
      </c>
      <c r="Y135" s="114">
        <v>0</v>
      </c>
      <c r="Z135" s="385">
        <v>1</v>
      </c>
      <c r="AA135" s="114">
        <v>0</v>
      </c>
    </row>
    <row r="136" spans="1:27" x14ac:dyDescent="0.25">
      <c r="A136" s="156" t="s">
        <v>254</v>
      </c>
      <c r="B136" s="279"/>
      <c r="C136" s="647" t="s">
        <v>255</v>
      </c>
      <c r="D136" s="648"/>
      <c r="E136" s="649"/>
      <c r="F136" s="307">
        <v>0</v>
      </c>
      <c r="G136" s="307">
        <v>0</v>
      </c>
      <c r="H136" s="307">
        <v>0</v>
      </c>
      <c r="I136" s="307">
        <v>0</v>
      </c>
      <c r="J136" s="307">
        <v>0</v>
      </c>
      <c r="K136" s="385">
        <v>0</v>
      </c>
      <c r="L136" s="114">
        <v>0</v>
      </c>
      <c r="M136" s="114">
        <v>0</v>
      </c>
      <c r="N136" s="114">
        <v>0</v>
      </c>
      <c r="O136" s="385">
        <v>0</v>
      </c>
      <c r="P136" s="114">
        <v>0</v>
      </c>
      <c r="Q136" s="114">
        <v>0</v>
      </c>
      <c r="R136" s="114">
        <v>0</v>
      </c>
      <c r="S136" s="114">
        <v>0</v>
      </c>
      <c r="T136" s="385">
        <v>0</v>
      </c>
      <c r="U136" s="122">
        <v>0</v>
      </c>
      <c r="V136" s="114">
        <v>0</v>
      </c>
      <c r="W136" s="114">
        <v>0</v>
      </c>
      <c r="X136" s="114">
        <v>0</v>
      </c>
      <c r="Y136" s="114">
        <v>0</v>
      </c>
      <c r="Z136" s="385">
        <v>0</v>
      </c>
      <c r="AA136" s="114">
        <v>0</v>
      </c>
    </row>
    <row r="137" spans="1:27" x14ac:dyDescent="0.25">
      <c r="A137" s="156" t="s">
        <v>256</v>
      </c>
      <c r="B137" s="279"/>
      <c r="C137" s="647" t="s">
        <v>70</v>
      </c>
      <c r="D137" s="648"/>
      <c r="E137" s="649"/>
      <c r="F137" s="307">
        <v>0</v>
      </c>
      <c r="G137" s="307">
        <v>0</v>
      </c>
      <c r="H137" s="307">
        <v>0</v>
      </c>
      <c r="I137" s="307">
        <v>0</v>
      </c>
      <c r="J137" s="307">
        <v>0</v>
      </c>
      <c r="K137" s="385">
        <v>0</v>
      </c>
      <c r="L137" s="114">
        <v>0</v>
      </c>
      <c r="M137" s="114">
        <v>0</v>
      </c>
      <c r="N137" s="114">
        <v>0</v>
      </c>
      <c r="O137" s="385">
        <v>0</v>
      </c>
      <c r="P137" s="114">
        <v>0</v>
      </c>
      <c r="Q137" s="114">
        <v>0</v>
      </c>
      <c r="R137" s="114">
        <v>0</v>
      </c>
      <c r="S137" s="114">
        <v>0</v>
      </c>
      <c r="T137" s="385">
        <v>0</v>
      </c>
      <c r="U137" s="122">
        <v>0</v>
      </c>
      <c r="V137" s="114">
        <v>0</v>
      </c>
      <c r="W137" s="114">
        <v>0</v>
      </c>
      <c r="X137" s="114">
        <v>0</v>
      </c>
      <c r="Y137" s="114">
        <v>0</v>
      </c>
      <c r="Z137" s="385">
        <v>0</v>
      </c>
      <c r="AA137" s="114">
        <v>0</v>
      </c>
    </row>
    <row r="138" spans="1:27" s="238" customFormat="1" ht="33.75" customHeight="1" x14ac:dyDescent="0.25">
      <c r="A138" s="275" t="s">
        <v>257</v>
      </c>
      <c r="B138" s="276"/>
      <c r="C138" s="928" t="s">
        <v>70</v>
      </c>
      <c r="D138" s="929"/>
      <c r="E138" s="930"/>
      <c r="F138" s="272">
        <v>2</v>
      </c>
      <c r="G138" s="272">
        <v>27</v>
      </c>
      <c r="H138" s="272">
        <v>10</v>
      </c>
      <c r="I138" s="272">
        <v>13</v>
      </c>
      <c r="J138" s="272">
        <v>4</v>
      </c>
      <c r="K138" s="273">
        <v>8</v>
      </c>
      <c r="L138" s="273">
        <v>2</v>
      </c>
      <c r="M138" s="273">
        <v>0</v>
      </c>
      <c r="N138" s="273">
        <v>3</v>
      </c>
      <c r="O138" s="273">
        <v>3</v>
      </c>
      <c r="P138" s="273">
        <v>0</v>
      </c>
      <c r="Q138" s="273">
        <v>3</v>
      </c>
      <c r="R138" s="273">
        <v>0</v>
      </c>
      <c r="S138" s="273">
        <v>1</v>
      </c>
      <c r="T138" s="273">
        <v>9</v>
      </c>
      <c r="U138" s="273">
        <v>0</v>
      </c>
      <c r="V138" s="273">
        <v>7</v>
      </c>
      <c r="W138" s="273">
        <v>0</v>
      </c>
      <c r="X138" s="273">
        <v>0</v>
      </c>
      <c r="Y138" s="273">
        <v>1</v>
      </c>
      <c r="Z138" s="273">
        <v>3</v>
      </c>
      <c r="AA138" s="273">
        <v>2</v>
      </c>
    </row>
    <row r="139" spans="1:27" s="322" customFormat="1" ht="39.75" customHeight="1" x14ac:dyDescent="0.25">
      <c r="A139" s="383" t="s">
        <v>258</v>
      </c>
      <c r="B139" s="384"/>
      <c r="C139" s="978" t="s">
        <v>12</v>
      </c>
      <c r="D139" s="979"/>
      <c r="E139" s="980"/>
      <c r="F139" s="320">
        <f t="shared" ref="F139:AA139" si="0">SUM(F20+F40+F52+F60+F74+F81+F88+F91+F114+F118+F125+F134+F138)</f>
        <v>323</v>
      </c>
      <c r="G139" s="320">
        <f t="shared" si="0"/>
        <v>1518</v>
      </c>
      <c r="H139" s="320">
        <f t="shared" si="0"/>
        <v>1337</v>
      </c>
      <c r="I139" s="320">
        <f t="shared" si="0"/>
        <v>157</v>
      </c>
      <c r="J139" s="320">
        <f t="shared" si="0"/>
        <v>24</v>
      </c>
      <c r="K139" s="320">
        <f t="shared" si="0"/>
        <v>1300</v>
      </c>
      <c r="L139" s="320">
        <f t="shared" si="0"/>
        <v>865</v>
      </c>
      <c r="M139" s="320">
        <f t="shared" si="0"/>
        <v>89</v>
      </c>
      <c r="N139" s="320">
        <f t="shared" si="0"/>
        <v>123</v>
      </c>
      <c r="O139" s="320">
        <f t="shared" si="0"/>
        <v>223</v>
      </c>
      <c r="P139" s="320">
        <f t="shared" si="0"/>
        <v>28</v>
      </c>
      <c r="Q139" s="320">
        <f t="shared" si="0"/>
        <v>190</v>
      </c>
      <c r="R139" s="320">
        <f t="shared" si="0"/>
        <v>5</v>
      </c>
      <c r="S139" s="320">
        <f t="shared" si="0"/>
        <v>1</v>
      </c>
      <c r="T139" s="320">
        <f t="shared" si="0"/>
        <v>1301</v>
      </c>
      <c r="U139" s="320">
        <f t="shared" si="0"/>
        <v>18</v>
      </c>
      <c r="V139" s="320">
        <f t="shared" si="0"/>
        <v>1155</v>
      </c>
      <c r="W139" s="320">
        <f t="shared" si="0"/>
        <v>70</v>
      </c>
      <c r="X139" s="320">
        <f t="shared" si="0"/>
        <v>0</v>
      </c>
      <c r="Y139" s="320">
        <f t="shared" si="0"/>
        <v>8</v>
      </c>
      <c r="Z139" s="320">
        <f t="shared" si="0"/>
        <v>328</v>
      </c>
      <c r="AA139" s="320">
        <f t="shared" si="0"/>
        <v>114</v>
      </c>
    </row>
    <row r="140" spans="1:27" x14ac:dyDescent="0.25">
      <c r="A140" s="180"/>
      <c r="B140" s="287"/>
      <c r="C140" s="180"/>
      <c r="D140" s="180"/>
      <c r="E140" s="180"/>
      <c r="F140" s="180"/>
      <c r="G140" s="180"/>
      <c r="H140" s="180"/>
      <c r="I140" s="180"/>
      <c r="J140" s="180"/>
      <c r="K140" s="358"/>
      <c r="L140" s="180"/>
      <c r="M140" s="180"/>
      <c r="N140" s="180"/>
      <c r="O140" s="358"/>
      <c r="P140" s="180"/>
      <c r="Q140" s="180"/>
      <c r="R140" s="180"/>
      <c r="S140" s="180"/>
      <c r="T140" s="358"/>
      <c r="U140" s="183"/>
      <c r="V140" s="180"/>
      <c r="W140" s="180"/>
      <c r="X140" s="180"/>
      <c r="Y140" s="180"/>
      <c r="Z140" s="358"/>
      <c r="AA140" s="180"/>
    </row>
    <row r="141" spans="1:27" x14ac:dyDescent="0.25">
      <c r="A141" s="104"/>
      <c r="B141" s="105"/>
      <c r="C141" s="104"/>
      <c r="D141" s="104"/>
      <c r="E141" s="104"/>
      <c r="F141" s="104"/>
      <c r="G141" s="104"/>
      <c r="H141" s="104"/>
      <c r="I141" s="104"/>
      <c r="J141" s="104"/>
      <c r="K141" s="334"/>
      <c r="L141" s="104"/>
      <c r="M141" s="104"/>
      <c r="N141" s="104"/>
      <c r="O141" s="334"/>
      <c r="P141" s="104"/>
      <c r="Q141" s="104"/>
      <c r="R141" s="104"/>
      <c r="S141" s="104"/>
      <c r="T141" s="334"/>
      <c r="U141" s="184"/>
      <c r="V141" s="104"/>
      <c r="W141" s="104"/>
      <c r="X141" s="104"/>
      <c r="Y141" s="104"/>
      <c r="Z141" s="334"/>
      <c r="AA141" s="104"/>
    </row>
    <row r="142" spans="1:27" x14ac:dyDescent="0.25">
      <c r="A142" s="104"/>
      <c r="B142" s="105"/>
      <c r="C142" s="689" t="s">
        <v>287</v>
      </c>
      <c r="D142" s="690"/>
      <c r="E142" s="690"/>
      <c r="F142" s="690"/>
      <c r="G142" s="690"/>
      <c r="H142" s="690"/>
      <c r="I142" s="690"/>
      <c r="J142" s="690"/>
      <c r="K142" s="690"/>
      <c r="L142" s="690"/>
      <c r="M142" s="690"/>
      <c r="N142" s="690"/>
      <c r="O142" s="690"/>
      <c r="P142" s="690"/>
      <c r="Q142" s="690"/>
      <c r="R142" s="690"/>
      <c r="S142" s="691"/>
      <c r="T142" s="334"/>
      <c r="U142" s="184"/>
      <c r="V142" s="104"/>
      <c r="W142" s="104"/>
      <c r="X142" s="104"/>
      <c r="Y142" s="104"/>
      <c r="Z142" s="334"/>
      <c r="AA142" s="104"/>
    </row>
    <row r="143" spans="1:27" x14ac:dyDescent="0.25">
      <c r="A143" s="104"/>
      <c r="B143" s="105"/>
      <c r="C143" s="692"/>
      <c r="D143" s="693"/>
      <c r="E143" s="693"/>
      <c r="F143" s="693"/>
      <c r="G143" s="693"/>
      <c r="H143" s="693"/>
      <c r="I143" s="693"/>
      <c r="J143" s="693"/>
      <c r="K143" s="693"/>
      <c r="L143" s="693"/>
      <c r="M143" s="693"/>
      <c r="N143" s="693"/>
      <c r="O143" s="693"/>
      <c r="P143" s="693"/>
      <c r="Q143" s="693"/>
      <c r="R143" s="693"/>
      <c r="S143" s="694"/>
      <c r="T143" s="334"/>
      <c r="U143" s="184"/>
      <c r="V143" s="104"/>
      <c r="W143" s="104"/>
      <c r="X143" s="104"/>
      <c r="Y143" s="104"/>
      <c r="Z143" s="334"/>
      <c r="AA143" s="104"/>
    </row>
    <row r="144" spans="1:27" x14ac:dyDescent="0.25">
      <c r="A144" s="104"/>
      <c r="B144" s="105"/>
      <c r="C144" s="692"/>
      <c r="D144" s="693"/>
      <c r="E144" s="693"/>
      <c r="F144" s="693"/>
      <c r="G144" s="693"/>
      <c r="H144" s="693"/>
      <c r="I144" s="693"/>
      <c r="J144" s="693"/>
      <c r="K144" s="693"/>
      <c r="L144" s="693"/>
      <c r="M144" s="693"/>
      <c r="N144" s="693"/>
      <c r="O144" s="693"/>
      <c r="P144" s="693"/>
      <c r="Q144" s="693"/>
      <c r="R144" s="693"/>
      <c r="S144" s="694"/>
      <c r="T144" s="334"/>
      <c r="U144" s="184"/>
      <c r="V144" s="104"/>
      <c r="W144" s="104"/>
      <c r="X144" s="104"/>
      <c r="Y144" s="104"/>
      <c r="Z144" s="334"/>
      <c r="AA144" s="104"/>
    </row>
    <row r="145" spans="1:27" x14ac:dyDescent="0.25">
      <c r="A145" s="104"/>
      <c r="B145" s="105"/>
      <c r="C145" s="692"/>
      <c r="D145" s="693"/>
      <c r="E145" s="693"/>
      <c r="F145" s="693"/>
      <c r="G145" s="693"/>
      <c r="H145" s="693"/>
      <c r="I145" s="693"/>
      <c r="J145" s="693"/>
      <c r="K145" s="693"/>
      <c r="L145" s="693"/>
      <c r="M145" s="693"/>
      <c r="N145" s="693"/>
      <c r="O145" s="693"/>
      <c r="P145" s="693"/>
      <c r="Q145" s="693"/>
      <c r="R145" s="693"/>
      <c r="S145" s="694"/>
      <c r="T145" s="334"/>
      <c r="U145" s="184"/>
      <c r="V145" s="104"/>
      <c r="W145" s="104"/>
      <c r="X145" s="104"/>
      <c r="Y145" s="104"/>
      <c r="Z145" s="334"/>
      <c r="AA145" s="104"/>
    </row>
    <row r="146" spans="1:27" x14ac:dyDescent="0.25">
      <c r="A146" s="104"/>
      <c r="B146" s="105"/>
      <c r="C146" s="692"/>
      <c r="D146" s="693"/>
      <c r="E146" s="693"/>
      <c r="F146" s="693"/>
      <c r="G146" s="693"/>
      <c r="H146" s="693"/>
      <c r="I146" s="693"/>
      <c r="J146" s="693"/>
      <c r="K146" s="693"/>
      <c r="L146" s="693"/>
      <c r="M146" s="693"/>
      <c r="N146" s="693"/>
      <c r="O146" s="693"/>
      <c r="P146" s="693"/>
      <c r="Q146" s="693"/>
      <c r="R146" s="693"/>
      <c r="S146" s="694"/>
      <c r="T146" s="334"/>
      <c r="U146" s="184"/>
      <c r="V146" s="104"/>
      <c r="W146" s="104"/>
      <c r="X146" s="104"/>
      <c r="Y146" s="104"/>
      <c r="Z146" s="334"/>
      <c r="AA146" s="104"/>
    </row>
    <row r="147" spans="1:27" x14ac:dyDescent="0.25">
      <c r="A147" s="104"/>
      <c r="B147" s="105"/>
      <c r="C147" s="692"/>
      <c r="D147" s="693"/>
      <c r="E147" s="693"/>
      <c r="F147" s="693"/>
      <c r="G147" s="693"/>
      <c r="H147" s="693"/>
      <c r="I147" s="693"/>
      <c r="J147" s="693"/>
      <c r="K147" s="693"/>
      <c r="L147" s="693"/>
      <c r="M147" s="693"/>
      <c r="N147" s="693"/>
      <c r="O147" s="693"/>
      <c r="P147" s="693"/>
      <c r="Q147" s="693"/>
      <c r="R147" s="693"/>
      <c r="S147" s="694"/>
      <c r="T147" s="334"/>
      <c r="U147" s="184"/>
      <c r="V147" s="104"/>
      <c r="W147" s="104"/>
      <c r="X147" s="104"/>
      <c r="Y147" s="104"/>
      <c r="Z147" s="334"/>
      <c r="AA147" s="104"/>
    </row>
    <row r="148" spans="1:27" x14ac:dyDescent="0.25">
      <c r="A148" s="104"/>
      <c r="B148" s="105"/>
      <c r="C148" s="695"/>
      <c r="D148" s="696"/>
      <c r="E148" s="696"/>
      <c r="F148" s="696"/>
      <c r="G148" s="696"/>
      <c r="H148" s="696"/>
      <c r="I148" s="696"/>
      <c r="J148" s="696"/>
      <c r="K148" s="696"/>
      <c r="L148" s="696"/>
      <c r="M148" s="696"/>
      <c r="N148" s="696"/>
      <c r="O148" s="696"/>
      <c r="P148" s="696"/>
      <c r="Q148" s="696"/>
      <c r="R148" s="696"/>
      <c r="S148" s="697"/>
      <c r="T148" s="334"/>
      <c r="U148" s="184"/>
      <c r="V148" s="104"/>
      <c r="W148" s="104"/>
      <c r="X148" s="104"/>
      <c r="Y148" s="104"/>
      <c r="Z148" s="334"/>
      <c r="AA148" s="104"/>
    </row>
    <row r="149" spans="1:27" x14ac:dyDescent="0.25">
      <c r="A149" s="104"/>
      <c r="B149" s="105"/>
      <c r="C149" s="104"/>
      <c r="D149" s="104"/>
      <c r="E149" s="104"/>
      <c r="F149" s="104"/>
      <c r="G149" s="104"/>
      <c r="H149" s="104"/>
      <c r="I149" s="104"/>
      <c r="J149" s="104"/>
      <c r="K149" s="334"/>
      <c r="L149" s="104"/>
      <c r="M149" s="104"/>
      <c r="N149" s="104"/>
      <c r="O149" s="334"/>
      <c r="P149" s="104"/>
      <c r="Q149" s="104"/>
      <c r="R149" s="104"/>
      <c r="S149" s="104"/>
      <c r="T149" s="334"/>
      <c r="U149" s="184"/>
      <c r="V149" s="104"/>
      <c r="W149" s="104"/>
      <c r="X149" s="104"/>
      <c r="Y149" s="104"/>
      <c r="Z149" s="334"/>
      <c r="AA149" s="104"/>
    </row>
    <row r="150" spans="1:27" x14ac:dyDescent="0.25">
      <c r="A150" s="104"/>
      <c r="B150" s="499"/>
      <c r="V150" s="104"/>
      <c r="W150" s="104"/>
      <c r="X150" s="104"/>
      <c r="Y150" s="104"/>
      <c r="AA150" s="104"/>
    </row>
    <row r="151" spans="1:27" ht="21" x14ac:dyDescent="0.35">
      <c r="A151" s="104"/>
      <c r="B151" s="499"/>
      <c r="C151" s="389"/>
      <c r="D151" s="390" t="s">
        <v>286</v>
      </c>
      <c r="E151" s="389"/>
      <c r="F151" s="389"/>
      <c r="G151" s="389"/>
      <c r="H151" s="389"/>
      <c r="I151" s="389"/>
      <c r="J151" s="389"/>
      <c r="L151" s="389"/>
      <c r="M151" s="389"/>
      <c r="N151" s="389"/>
      <c r="P151" s="389"/>
      <c r="Q151" s="389"/>
      <c r="R151" s="389"/>
      <c r="S151" s="389"/>
      <c r="V151" s="104"/>
      <c r="W151" s="104"/>
      <c r="X151" s="104"/>
      <c r="Y151" s="104"/>
      <c r="AA151" s="104"/>
    </row>
    <row r="152" spans="1:27" ht="21" x14ac:dyDescent="0.35">
      <c r="A152" s="104"/>
      <c r="B152" s="499"/>
      <c r="D152" s="390" t="s">
        <v>288</v>
      </c>
      <c r="E152" s="389"/>
      <c r="F152" s="389"/>
      <c r="V152" s="104"/>
      <c r="W152" s="104"/>
      <c r="X152" s="104"/>
      <c r="Y152" s="104"/>
      <c r="AA152" s="104"/>
    </row>
    <row r="153" spans="1:27" ht="21" x14ac:dyDescent="0.35">
      <c r="A153" s="104"/>
      <c r="B153" s="499"/>
      <c r="D153" s="390" t="s">
        <v>289</v>
      </c>
      <c r="E153" s="389"/>
      <c r="F153" s="389"/>
      <c r="V153" s="104"/>
      <c r="W153" s="104"/>
      <c r="X153" s="104"/>
      <c r="Y153" s="104"/>
      <c r="AA153" s="104"/>
    </row>
    <row r="154" spans="1:27" ht="21" x14ac:dyDescent="0.35">
      <c r="A154" s="104"/>
      <c r="B154" s="499"/>
      <c r="D154" s="390" t="s">
        <v>290</v>
      </c>
      <c r="E154" s="389"/>
      <c r="F154" s="389"/>
      <c r="V154" s="104"/>
      <c r="W154" s="104"/>
      <c r="X154" s="104"/>
      <c r="Y154" s="104"/>
      <c r="AA154" s="104"/>
    </row>
    <row r="155" spans="1:27" ht="21" x14ac:dyDescent="0.35">
      <c r="A155" s="104"/>
      <c r="B155" s="499"/>
      <c r="D155" s="390" t="s">
        <v>291</v>
      </c>
      <c r="E155" s="389"/>
      <c r="F155" s="389"/>
      <c r="V155" s="104"/>
      <c r="W155" s="104"/>
      <c r="X155" s="104"/>
      <c r="Y155" s="104"/>
      <c r="AA155" s="104"/>
    </row>
  </sheetData>
  <mergeCells count="153"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W8:W18"/>
    <mergeCell ref="X8:X18"/>
    <mergeCell ref="Y8:Y18"/>
    <mergeCell ref="O11:O18"/>
    <mergeCell ref="P11:P18"/>
    <mergeCell ref="Q11:Q18"/>
    <mergeCell ref="R11:R18"/>
    <mergeCell ref="Z5:Z18"/>
    <mergeCell ref="AA5:AA18"/>
    <mergeCell ref="A19:E19"/>
    <mergeCell ref="C20:E20"/>
    <mergeCell ref="C21:E21"/>
    <mergeCell ref="C22:E22"/>
    <mergeCell ref="C23:E23"/>
    <mergeCell ref="C24:E24"/>
    <mergeCell ref="O8:R10"/>
    <mergeCell ref="S8:S18"/>
    <mergeCell ref="T8:T18"/>
    <mergeCell ref="G8:G18"/>
    <mergeCell ref="H8:H18"/>
    <mergeCell ref="I8:I18"/>
    <mergeCell ref="J8:J18"/>
    <mergeCell ref="K8:K18"/>
    <mergeCell ref="L8:L18"/>
    <mergeCell ref="M8:M18"/>
    <mergeCell ref="N8:N18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55:E55"/>
    <mergeCell ref="C56:E56"/>
    <mergeCell ref="C57:E57"/>
    <mergeCell ref="C58:E58"/>
    <mergeCell ref="C59:E59"/>
    <mergeCell ref="C60:E60"/>
    <mergeCell ref="C49:E49"/>
    <mergeCell ref="C50:E50"/>
    <mergeCell ref="C51:E51"/>
    <mergeCell ref="C52:E52"/>
    <mergeCell ref="C53:E53"/>
    <mergeCell ref="C54:E54"/>
    <mergeCell ref="C67:E67"/>
    <mergeCell ref="C68:E68"/>
    <mergeCell ref="C69:E69"/>
    <mergeCell ref="C70:E70"/>
    <mergeCell ref="C71:E71"/>
    <mergeCell ref="C72:E72"/>
    <mergeCell ref="C61:E61"/>
    <mergeCell ref="C62:E62"/>
    <mergeCell ref="C63:E63"/>
    <mergeCell ref="C64:E64"/>
    <mergeCell ref="C65:E65"/>
    <mergeCell ref="C66:E66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91:E91"/>
    <mergeCell ref="C92:E92"/>
    <mergeCell ref="C93:E93"/>
    <mergeCell ref="C94:E94"/>
    <mergeCell ref="C95:E95"/>
    <mergeCell ref="C96:E96"/>
    <mergeCell ref="C85:E85"/>
    <mergeCell ref="C86:E86"/>
    <mergeCell ref="C87:E87"/>
    <mergeCell ref="C88:E88"/>
    <mergeCell ref="C89:E89"/>
    <mergeCell ref="C90:E90"/>
    <mergeCell ref="C103:E103"/>
    <mergeCell ref="C104:E104"/>
    <mergeCell ref="C105:E105"/>
    <mergeCell ref="C106:E106"/>
    <mergeCell ref="C107:E107"/>
    <mergeCell ref="C108:E108"/>
    <mergeCell ref="C97:E97"/>
    <mergeCell ref="C98:E98"/>
    <mergeCell ref="C99:E99"/>
    <mergeCell ref="C100:E100"/>
    <mergeCell ref="C101:E101"/>
    <mergeCell ref="C102:E102"/>
    <mergeCell ref="B119:B124"/>
    <mergeCell ref="C119:E119"/>
    <mergeCell ref="C120:E120"/>
    <mergeCell ref="C121:E121"/>
    <mergeCell ref="C122:E122"/>
    <mergeCell ref="C123:E123"/>
    <mergeCell ref="C109:E109"/>
    <mergeCell ref="C110:E110"/>
    <mergeCell ref="C111:E111"/>
    <mergeCell ref="C112:E112"/>
    <mergeCell ref="C113:E113"/>
    <mergeCell ref="C114:E114"/>
    <mergeCell ref="C124:E124"/>
    <mergeCell ref="C125:E125"/>
    <mergeCell ref="C126:E126"/>
    <mergeCell ref="C127:E127"/>
    <mergeCell ref="C128:E128"/>
    <mergeCell ref="C129:E129"/>
    <mergeCell ref="C115:E115"/>
    <mergeCell ref="C116:E116"/>
    <mergeCell ref="C117:E117"/>
    <mergeCell ref="C118:E118"/>
    <mergeCell ref="C136:E136"/>
    <mergeCell ref="C137:E137"/>
    <mergeCell ref="C138:E138"/>
    <mergeCell ref="C139:E139"/>
    <mergeCell ref="C142:S148"/>
    <mergeCell ref="C130:E130"/>
    <mergeCell ref="C131:E131"/>
    <mergeCell ref="C132:E132"/>
    <mergeCell ref="C133:E133"/>
    <mergeCell ref="C134:E134"/>
    <mergeCell ref="C135:E13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A139"/>
  <sheetViews>
    <sheetView topLeftCell="E116" zoomScale="82" zoomScaleNormal="82" workbookViewId="0">
      <selection activeCell="Z138" sqref="Z138"/>
    </sheetView>
  </sheetViews>
  <sheetFormatPr defaultRowHeight="15" x14ac:dyDescent="0.25"/>
  <cols>
    <col min="2" max="2" width="6.7109375" customWidth="1"/>
    <col min="5" max="5" width="13" customWidth="1"/>
    <col min="11" max="11" width="9.140625" style="238"/>
    <col min="15" max="15" width="9.140625" style="238"/>
    <col min="20" max="20" width="9.140625" style="238"/>
    <col min="21" max="21" width="9.140625" style="185"/>
    <col min="26" max="26" width="9.140625" style="238"/>
  </cols>
  <sheetData>
    <row r="1" spans="1:27" ht="18" x14ac:dyDescent="0.25">
      <c r="A1" s="981" t="s">
        <v>0</v>
      </c>
      <c r="B1" s="981"/>
      <c r="C1" s="981"/>
      <c r="D1" s="981"/>
      <c r="E1" s="981"/>
      <c r="F1" s="981"/>
      <c r="G1" s="981"/>
      <c r="H1" s="981"/>
      <c r="I1" s="981"/>
      <c r="J1" s="981"/>
      <c r="K1" s="981"/>
      <c r="L1" s="981"/>
      <c r="M1" s="981"/>
      <c r="N1" s="981"/>
      <c r="O1" s="981"/>
      <c r="P1" s="981"/>
      <c r="Q1" s="981"/>
      <c r="R1" s="981"/>
      <c r="S1" s="981"/>
      <c r="T1" s="981"/>
      <c r="U1" s="981"/>
      <c r="V1" s="981"/>
      <c r="W1" s="981"/>
      <c r="X1" s="981"/>
      <c r="Y1" s="981"/>
      <c r="Z1" s="981"/>
      <c r="AA1" s="981"/>
    </row>
    <row r="2" spans="1:27" ht="18" x14ac:dyDescent="0.25">
      <c r="A2" s="981" t="s">
        <v>273</v>
      </c>
      <c r="B2" s="981"/>
      <c r="C2" s="981"/>
      <c r="D2" s="981"/>
      <c r="E2" s="981"/>
      <c r="F2" s="981"/>
      <c r="G2" s="981"/>
      <c r="H2" s="981"/>
      <c r="I2" s="981"/>
      <c r="J2" s="981"/>
      <c r="K2" s="981"/>
      <c r="L2" s="981"/>
      <c r="M2" s="981"/>
      <c r="N2" s="981"/>
      <c r="O2" s="981"/>
      <c r="P2" s="981"/>
      <c r="Q2" s="981"/>
      <c r="R2" s="981"/>
      <c r="S2" s="981"/>
      <c r="T2" s="981"/>
      <c r="U2" s="981"/>
      <c r="V2" s="981"/>
      <c r="W2" s="981"/>
      <c r="X2" s="981"/>
      <c r="Y2" s="981"/>
      <c r="Z2" s="981"/>
      <c r="AA2" s="981"/>
    </row>
    <row r="3" spans="1:27" ht="15.75" x14ac:dyDescent="0.25">
      <c r="A3" s="982" t="s">
        <v>274</v>
      </c>
      <c r="B3" s="982"/>
      <c r="C3" s="982"/>
      <c r="D3" s="982"/>
      <c r="E3" s="982"/>
      <c r="F3" s="982"/>
      <c r="G3" s="982"/>
      <c r="H3" s="982"/>
      <c r="I3" s="982"/>
      <c r="J3" s="982"/>
      <c r="K3" s="982"/>
      <c r="L3" s="982"/>
      <c r="M3" s="982"/>
      <c r="N3" s="982"/>
      <c r="O3" s="982"/>
      <c r="P3" s="982"/>
      <c r="Q3" s="982"/>
      <c r="R3" s="982"/>
      <c r="S3" s="982"/>
      <c r="T3" s="982"/>
      <c r="U3" s="982"/>
      <c r="V3" s="982"/>
      <c r="W3" s="982"/>
      <c r="X3" s="982"/>
      <c r="Y3" s="982"/>
      <c r="Z3" s="982"/>
      <c r="AA3" s="982"/>
    </row>
    <row r="4" spans="1:27" x14ac:dyDescent="0.25">
      <c r="A4" s="983" t="s">
        <v>3</v>
      </c>
      <c r="B4" s="983"/>
      <c r="C4" s="983"/>
      <c r="D4" s="983"/>
      <c r="E4" s="983"/>
      <c r="F4" s="984" t="s">
        <v>4</v>
      </c>
      <c r="G4" s="987" t="s">
        <v>5</v>
      </c>
      <c r="H4" s="988"/>
      <c r="I4" s="988"/>
      <c r="J4" s="988"/>
      <c r="K4" s="987" t="s">
        <v>6</v>
      </c>
      <c r="L4" s="988"/>
      <c r="M4" s="988"/>
      <c r="N4" s="988"/>
      <c r="O4" s="988"/>
      <c r="P4" s="988"/>
      <c r="Q4" s="988"/>
      <c r="R4" s="988"/>
      <c r="S4" s="988"/>
      <c r="T4" s="988"/>
      <c r="U4" s="993" t="s">
        <v>7</v>
      </c>
      <c r="V4" s="996" t="s">
        <v>8</v>
      </c>
      <c r="W4" s="986" t="s">
        <v>9</v>
      </c>
      <c r="X4" s="986"/>
      <c r="Y4" s="986"/>
      <c r="Z4" s="1002" t="s">
        <v>10</v>
      </c>
      <c r="AA4" s="985" t="s">
        <v>11</v>
      </c>
    </row>
    <row r="5" spans="1:27" x14ac:dyDescent="0.25">
      <c r="A5" s="983"/>
      <c r="B5" s="983"/>
      <c r="C5" s="983"/>
      <c r="D5" s="983"/>
      <c r="E5" s="983"/>
      <c r="F5" s="985"/>
      <c r="G5" s="989"/>
      <c r="H5" s="990"/>
      <c r="I5" s="990"/>
      <c r="J5" s="990"/>
      <c r="K5" s="989"/>
      <c r="L5" s="990"/>
      <c r="M5" s="990"/>
      <c r="N5" s="990"/>
      <c r="O5" s="990"/>
      <c r="P5" s="990"/>
      <c r="Q5" s="990"/>
      <c r="R5" s="990"/>
      <c r="S5" s="990"/>
      <c r="T5" s="990"/>
      <c r="U5" s="994"/>
      <c r="V5" s="997"/>
      <c r="W5" s="986"/>
      <c r="X5" s="986"/>
      <c r="Y5" s="986"/>
      <c r="Z5" s="1002"/>
      <c r="AA5" s="985"/>
    </row>
    <row r="6" spans="1:27" x14ac:dyDescent="0.25">
      <c r="A6" s="983"/>
      <c r="B6" s="983"/>
      <c r="C6" s="983"/>
      <c r="D6" s="983"/>
      <c r="E6" s="983"/>
      <c r="F6" s="985"/>
      <c r="G6" s="991"/>
      <c r="H6" s="992"/>
      <c r="I6" s="992"/>
      <c r="J6" s="992"/>
      <c r="K6" s="991"/>
      <c r="L6" s="992"/>
      <c r="M6" s="992"/>
      <c r="N6" s="992"/>
      <c r="O6" s="992"/>
      <c r="P6" s="992"/>
      <c r="Q6" s="992"/>
      <c r="R6" s="992"/>
      <c r="S6" s="992"/>
      <c r="T6" s="992"/>
      <c r="U6" s="994"/>
      <c r="V6" s="997"/>
      <c r="W6" s="986"/>
      <c r="X6" s="986"/>
      <c r="Y6" s="986"/>
      <c r="Z6" s="1002"/>
      <c r="AA6" s="985"/>
    </row>
    <row r="7" spans="1:27" x14ac:dyDescent="0.25">
      <c r="A7" s="983"/>
      <c r="B7" s="983"/>
      <c r="C7" s="983"/>
      <c r="D7" s="983"/>
      <c r="E7" s="983"/>
      <c r="F7" s="985"/>
      <c r="G7" s="996" t="s">
        <v>12</v>
      </c>
      <c r="H7" s="996" t="s">
        <v>13</v>
      </c>
      <c r="I7" s="996" t="s">
        <v>14</v>
      </c>
      <c r="J7" s="996" t="s">
        <v>15</v>
      </c>
      <c r="K7" s="999" t="s">
        <v>16</v>
      </c>
      <c r="L7" s="996" t="s">
        <v>17</v>
      </c>
      <c r="M7" s="996" t="s">
        <v>18</v>
      </c>
      <c r="N7" s="996" t="s">
        <v>19</v>
      </c>
      <c r="O7" s="986" t="s">
        <v>20</v>
      </c>
      <c r="P7" s="986"/>
      <c r="Q7" s="986"/>
      <c r="R7" s="986"/>
      <c r="S7" s="996" t="s">
        <v>21</v>
      </c>
      <c r="T7" s="1005" t="s">
        <v>22</v>
      </c>
      <c r="U7" s="994"/>
      <c r="V7" s="997"/>
      <c r="W7" s="997" t="s">
        <v>23</v>
      </c>
      <c r="X7" s="997" t="s">
        <v>24</v>
      </c>
      <c r="Y7" s="997" t="s">
        <v>25</v>
      </c>
      <c r="Z7" s="1002"/>
      <c r="AA7" s="985"/>
    </row>
    <row r="8" spans="1:27" x14ac:dyDescent="0.25">
      <c r="A8" s="983"/>
      <c r="B8" s="983"/>
      <c r="C8" s="983"/>
      <c r="D8" s="983"/>
      <c r="E8" s="983"/>
      <c r="F8" s="985"/>
      <c r="G8" s="997"/>
      <c r="H8" s="997"/>
      <c r="I8" s="997"/>
      <c r="J8" s="997"/>
      <c r="K8" s="1000"/>
      <c r="L8" s="997"/>
      <c r="M8" s="997"/>
      <c r="N8" s="997"/>
      <c r="O8" s="986"/>
      <c r="P8" s="986"/>
      <c r="Q8" s="986"/>
      <c r="R8" s="986"/>
      <c r="S8" s="997"/>
      <c r="T8" s="1006"/>
      <c r="U8" s="994"/>
      <c r="V8" s="997"/>
      <c r="W8" s="997"/>
      <c r="X8" s="997"/>
      <c r="Y8" s="997"/>
      <c r="Z8" s="1002"/>
      <c r="AA8" s="985"/>
    </row>
    <row r="9" spans="1:27" x14ac:dyDescent="0.25">
      <c r="A9" s="983"/>
      <c r="B9" s="983"/>
      <c r="C9" s="983"/>
      <c r="D9" s="983"/>
      <c r="E9" s="983"/>
      <c r="F9" s="985"/>
      <c r="G9" s="997"/>
      <c r="H9" s="997"/>
      <c r="I9" s="997"/>
      <c r="J9" s="997"/>
      <c r="K9" s="1000"/>
      <c r="L9" s="997"/>
      <c r="M9" s="997"/>
      <c r="N9" s="997"/>
      <c r="O9" s="986"/>
      <c r="P9" s="986"/>
      <c r="Q9" s="986"/>
      <c r="R9" s="986"/>
      <c r="S9" s="997"/>
      <c r="T9" s="1006"/>
      <c r="U9" s="994"/>
      <c r="V9" s="997"/>
      <c r="W9" s="997"/>
      <c r="X9" s="997"/>
      <c r="Y9" s="997"/>
      <c r="Z9" s="1002"/>
      <c r="AA9" s="985"/>
    </row>
    <row r="10" spans="1:27" x14ac:dyDescent="0.25">
      <c r="A10" s="983"/>
      <c r="B10" s="983"/>
      <c r="C10" s="983"/>
      <c r="D10" s="983"/>
      <c r="E10" s="983"/>
      <c r="F10" s="986"/>
      <c r="G10" s="997"/>
      <c r="H10" s="997"/>
      <c r="I10" s="997"/>
      <c r="J10" s="997"/>
      <c r="K10" s="1000"/>
      <c r="L10" s="997"/>
      <c r="M10" s="997"/>
      <c r="N10" s="997"/>
      <c r="O10" s="999" t="s">
        <v>26</v>
      </c>
      <c r="P10" s="996" t="s">
        <v>27</v>
      </c>
      <c r="Q10" s="996" t="s">
        <v>28</v>
      </c>
      <c r="R10" s="996" t="s">
        <v>29</v>
      </c>
      <c r="S10" s="997"/>
      <c r="T10" s="1006"/>
      <c r="U10" s="994"/>
      <c r="V10" s="997"/>
      <c r="W10" s="997"/>
      <c r="X10" s="997"/>
      <c r="Y10" s="997"/>
      <c r="Z10" s="1002"/>
      <c r="AA10" s="985"/>
    </row>
    <row r="11" spans="1:27" x14ac:dyDescent="0.25">
      <c r="A11" s="983"/>
      <c r="B11" s="983"/>
      <c r="C11" s="983"/>
      <c r="D11" s="983"/>
      <c r="E11" s="983"/>
      <c r="F11" s="986"/>
      <c r="G11" s="997"/>
      <c r="H11" s="997"/>
      <c r="I11" s="997"/>
      <c r="J11" s="997"/>
      <c r="K11" s="1000"/>
      <c r="L11" s="997"/>
      <c r="M11" s="997"/>
      <c r="N11" s="997"/>
      <c r="O11" s="1000"/>
      <c r="P11" s="997"/>
      <c r="Q11" s="997"/>
      <c r="R11" s="997"/>
      <c r="S11" s="997"/>
      <c r="T11" s="1006"/>
      <c r="U11" s="994"/>
      <c r="V11" s="997"/>
      <c r="W11" s="997"/>
      <c r="X11" s="997"/>
      <c r="Y11" s="997"/>
      <c r="Z11" s="1002"/>
      <c r="AA11" s="985"/>
    </row>
    <row r="12" spans="1:27" x14ac:dyDescent="0.25">
      <c r="A12" s="983"/>
      <c r="B12" s="983"/>
      <c r="C12" s="983"/>
      <c r="D12" s="983"/>
      <c r="E12" s="983"/>
      <c r="F12" s="986"/>
      <c r="G12" s="997"/>
      <c r="H12" s="997"/>
      <c r="I12" s="997"/>
      <c r="J12" s="997"/>
      <c r="K12" s="1000"/>
      <c r="L12" s="997"/>
      <c r="M12" s="997"/>
      <c r="N12" s="997"/>
      <c r="O12" s="1000"/>
      <c r="P12" s="997"/>
      <c r="Q12" s="997"/>
      <c r="R12" s="997"/>
      <c r="S12" s="997"/>
      <c r="T12" s="1006"/>
      <c r="U12" s="994"/>
      <c r="V12" s="997"/>
      <c r="W12" s="997"/>
      <c r="X12" s="997"/>
      <c r="Y12" s="997"/>
      <c r="Z12" s="1002"/>
      <c r="AA12" s="985"/>
    </row>
    <row r="13" spans="1:27" x14ac:dyDescent="0.25">
      <c r="A13" s="983"/>
      <c r="B13" s="983"/>
      <c r="C13" s="983"/>
      <c r="D13" s="983"/>
      <c r="E13" s="983"/>
      <c r="F13" s="986"/>
      <c r="G13" s="997"/>
      <c r="H13" s="997"/>
      <c r="I13" s="997"/>
      <c r="J13" s="997"/>
      <c r="K13" s="1000"/>
      <c r="L13" s="997"/>
      <c r="M13" s="997"/>
      <c r="N13" s="997"/>
      <c r="O13" s="1000"/>
      <c r="P13" s="997"/>
      <c r="Q13" s="997"/>
      <c r="R13" s="997"/>
      <c r="S13" s="997"/>
      <c r="T13" s="1006"/>
      <c r="U13" s="994"/>
      <c r="V13" s="997"/>
      <c r="W13" s="997"/>
      <c r="X13" s="997"/>
      <c r="Y13" s="997"/>
      <c r="Z13" s="1002"/>
      <c r="AA13" s="985"/>
    </row>
    <row r="14" spans="1:27" x14ac:dyDescent="0.25">
      <c r="A14" s="983"/>
      <c r="B14" s="983"/>
      <c r="C14" s="983"/>
      <c r="D14" s="983"/>
      <c r="E14" s="983"/>
      <c r="F14" s="986"/>
      <c r="G14" s="997"/>
      <c r="H14" s="997"/>
      <c r="I14" s="997"/>
      <c r="J14" s="997"/>
      <c r="K14" s="1000"/>
      <c r="L14" s="997"/>
      <c r="M14" s="997"/>
      <c r="N14" s="997"/>
      <c r="O14" s="1000"/>
      <c r="P14" s="997"/>
      <c r="Q14" s="997"/>
      <c r="R14" s="997"/>
      <c r="S14" s="997"/>
      <c r="T14" s="1006"/>
      <c r="U14" s="994"/>
      <c r="V14" s="997"/>
      <c r="W14" s="997"/>
      <c r="X14" s="997"/>
      <c r="Y14" s="997"/>
      <c r="Z14" s="1002"/>
      <c r="AA14" s="985"/>
    </row>
    <row r="15" spans="1:27" x14ac:dyDescent="0.25">
      <c r="A15" s="983"/>
      <c r="B15" s="983"/>
      <c r="C15" s="983"/>
      <c r="D15" s="983"/>
      <c r="E15" s="983"/>
      <c r="F15" s="986"/>
      <c r="G15" s="997"/>
      <c r="H15" s="997"/>
      <c r="I15" s="997"/>
      <c r="J15" s="997"/>
      <c r="K15" s="1000"/>
      <c r="L15" s="997"/>
      <c r="M15" s="997"/>
      <c r="N15" s="997"/>
      <c r="O15" s="1000"/>
      <c r="P15" s="997"/>
      <c r="Q15" s="997"/>
      <c r="R15" s="997"/>
      <c r="S15" s="997"/>
      <c r="T15" s="1006"/>
      <c r="U15" s="994"/>
      <c r="V15" s="997"/>
      <c r="W15" s="997"/>
      <c r="X15" s="997"/>
      <c r="Y15" s="997"/>
      <c r="Z15" s="1002"/>
      <c r="AA15" s="985"/>
    </row>
    <row r="16" spans="1:27" x14ac:dyDescent="0.25">
      <c r="A16" s="983"/>
      <c r="B16" s="983"/>
      <c r="C16" s="983"/>
      <c r="D16" s="983"/>
      <c r="E16" s="983"/>
      <c r="F16" s="986"/>
      <c r="G16" s="997"/>
      <c r="H16" s="997"/>
      <c r="I16" s="997"/>
      <c r="J16" s="997"/>
      <c r="K16" s="1000"/>
      <c r="L16" s="997"/>
      <c r="M16" s="997"/>
      <c r="N16" s="997"/>
      <c r="O16" s="1000"/>
      <c r="P16" s="997"/>
      <c r="Q16" s="997"/>
      <c r="R16" s="997"/>
      <c r="S16" s="997"/>
      <c r="T16" s="1006"/>
      <c r="U16" s="994"/>
      <c r="V16" s="997"/>
      <c r="W16" s="997"/>
      <c r="X16" s="997"/>
      <c r="Y16" s="997"/>
      <c r="Z16" s="1002"/>
      <c r="AA16" s="985"/>
    </row>
    <row r="17" spans="1:27" x14ac:dyDescent="0.25">
      <c r="A17" s="983"/>
      <c r="B17" s="983"/>
      <c r="C17" s="983"/>
      <c r="D17" s="983"/>
      <c r="E17" s="983"/>
      <c r="F17" s="986"/>
      <c r="G17" s="998"/>
      <c r="H17" s="998"/>
      <c r="I17" s="998"/>
      <c r="J17" s="998"/>
      <c r="K17" s="1001"/>
      <c r="L17" s="998"/>
      <c r="M17" s="998"/>
      <c r="N17" s="998"/>
      <c r="O17" s="1001"/>
      <c r="P17" s="998"/>
      <c r="Q17" s="998"/>
      <c r="R17" s="998"/>
      <c r="S17" s="998"/>
      <c r="T17" s="1007"/>
      <c r="U17" s="995"/>
      <c r="V17" s="998"/>
      <c r="W17" s="998"/>
      <c r="X17" s="998"/>
      <c r="Y17" s="998"/>
      <c r="Z17" s="1002"/>
      <c r="AA17" s="985"/>
    </row>
    <row r="18" spans="1:27" ht="33" customHeight="1" x14ac:dyDescent="0.25">
      <c r="A18" s="986" t="s">
        <v>30</v>
      </c>
      <c r="B18" s="986"/>
      <c r="C18" s="1003"/>
      <c r="D18" s="1003"/>
      <c r="E18" s="1003"/>
      <c r="F18" s="239">
        <v>1</v>
      </c>
      <c r="G18" s="239">
        <v>2</v>
      </c>
      <c r="H18" s="239">
        <v>3</v>
      </c>
      <c r="I18" s="239">
        <v>4</v>
      </c>
      <c r="J18" s="239">
        <v>5</v>
      </c>
      <c r="K18" s="240">
        <v>6</v>
      </c>
      <c r="L18" s="239">
        <v>7</v>
      </c>
      <c r="M18" s="239">
        <v>8</v>
      </c>
      <c r="N18" s="239">
        <v>9</v>
      </c>
      <c r="O18" s="240">
        <v>10</v>
      </c>
      <c r="P18" s="239">
        <v>11</v>
      </c>
      <c r="Q18" s="239">
        <v>12</v>
      </c>
      <c r="R18" s="239">
        <v>13</v>
      </c>
      <c r="S18" s="239">
        <v>14</v>
      </c>
      <c r="T18" s="240">
        <v>15</v>
      </c>
      <c r="U18" s="259">
        <v>16</v>
      </c>
      <c r="V18" s="239">
        <v>17</v>
      </c>
      <c r="W18" s="239">
        <v>18</v>
      </c>
      <c r="X18" s="239">
        <v>19</v>
      </c>
      <c r="Y18" s="239">
        <v>20</v>
      </c>
      <c r="Z18" s="240">
        <v>21</v>
      </c>
      <c r="AA18" s="239">
        <v>22</v>
      </c>
    </row>
    <row r="19" spans="1:27" s="70" customFormat="1" ht="43.5" customHeight="1" x14ac:dyDescent="0.25">
      <c r="A19" s="241" t="s">
        <v>31</v>
      </c>
      <c r="B19" s="242"/>
      <c r="C19" s="1004" t="s">
        <v>32</v>
      </c>
      <c r="D19" s="1004"/>
      <c r="E19" s="1004"/>
      <c r="F19" s="243">
        <v>132</v>
      </c>
      <c r="G19" s="243">
        <v>192</v>
      </c>
      <c r="H19" s="243">
        <v>174</v>
      </c>
      <c r="I19" s="243">
        <v>16</v>
      </c>
      <c r="J19" s="243">
        <v>2</v>
      </c>
      <c r="K19" s="243">
        <v>166</v>
      </c>
      <c r="L19" s="243">
        <v>84</v>
      </c>
      <c r="M19" s="243">
        <v>16</v>
      </c>
      <c r="N19" s="243">
        <v>34</v>
      </c>
      <c r="O19" s="243">
        <v>32</v>
      </c>
      <c r="P19" s="243">
        <v>17</v>
      </c>
      <c r="Q19" s="243">
        <v>14</v>
      </c>
      <c r="R19" s="243">
        <v>1</v>
      </c>
      <c r="S19" s="243">
        <v>0</v>
      </c>
      <c r="T19" s="243">
        <v>166</v>
      </c>
      <c r="U19" s="243">
        <v>1</v>
      </c>
      <c r="V19" s="243">
        <v>135</v>
      </c>
      <c r="W19" s="243">
        <v>32</v>
      </c>
      <c r="X19" s="243">
        <v>0</v>
      </c>
      <c r="Y19" s="243">
        <v>3</v>
      </c>
      <c r="Z19" s="243">
        <v>139</v>
      </c>
      <c r="AA19" s="243">
        <v>62</v>
      </c>
    </row>
    <row r="20" spans="1:27" ht="30" customHeight="1" x14ac:dyDescent="0.25">
      <c r="A20" s="244">
        <v>1.1000000000000001</v>
      </c>
      <c r="B20" s="245"/>
      <c r="C20" s="986" t="s">
        <v>33</v>
      </c>
      <c r="D20" s="986"/>
      <c r="E20" s="986"/>
      <c r="F20" s="246">
        <v>10</v>
      </c>
      <c r="G20" s="246">
        <v>26</v>
      </c>
      <c r="H20" s="246">
        <v>24</v>
      </c>
      <c r="I20" s="246">
        <v>2</v>
      </c>
      <c r="J20" s="246">
        <v>0</v>
      </c>
      <c r="K20" s="247">
        <v>23</v>
      </c>
      <c r="L20" s="246">
        <v>10</v>
      </c>
      <c r="M20" s="246">
        <v>3</v>
      </c>
      <c r="N20" s="246">
        <v>3</v>
      </c>
      <c r="O20" s="247">
        <v>7</v>
      </c>
      <c r="P20" s="246">
        <v>4</v>
      </c>
      <c r="Q20" s="246">
        <v>2</v>
      </c>
      <c r="R20" s="246">
        <v>1</v>
      </c>
      <c r="S20" s="246">
        <v>0</v>
      </c>
      <c r="T20" s="247">
        <v>23</v>
      </c>
      <c r="U20" s="260">
        <v>1</v>
      </c>
      <c r="V20" s="246">
        <v>18</v>
      </c>
      <c r="W20" s="246">
        <v>6</v>
      </c>
      <c r="X20" s="246">
        <v>0</v>
      </c>
      <c r="Y20" s="246">
        <v>2</v>
      </c>
      <c r="Z20" s="247">
        <v>10</v>
      </c>
      <c r="AA20" s="246">
        <v>2</v>
      </c>
    </row>
    <row r="21" spans="1:27" ht="27.75" customHeight="1" x14ac:dyDescent="0.25">
      <c r="A21" s="248" t="s">
        <v>34</v>
      </c>
      <c r="B21" s="249"/>
      <c r="C21" s="986" t="s">
        <v>35</v>
      </c>
      <c r="D21" s="986"/>
      <c r="E21" s="986"/>
      <c r="F21" s="246">
        <v>8</v>
      </c>
      <c r="G21" s="246">
        <v>42</v>
      </c>
      <c r="H21" s="246">
        <v>38</v>
      </c>
      <c r="I21" s="246">
        <v>3</v>
      </c>
      <c r="J21" s="246">
        <v>1</v>
      </c>
      <c r="K21" s="247">
        <v>35</v>
      </c>
      <c r="L21" s="246">
        <v>29</v>
      </c>
      <c r="M21" s="246">
        <v>1</v>
      </c>
      <c r="N21" s="246">
        <v>4</v>
      </c>
      <c r="O21" s="247">
        <v>1</v>
      </c>
      <c r="P21" s="246">
        <v>0</v>
      </c>
      <c r="Q21" s="246">
        <v>1</v>
      </c>
      <c r="R21" s="246">
        <v>0</v>
      </c>
      <c r="S21" s="246">
        <v>0</v>
      </c>
      <c r="T21" s="247">
        <v>35</v>
      </c>
      <c r="U21" s="260">
        <v>0</v>
      </c>
      <c r="V21" s="246">
        <v>33</v>
      </c>
      <c r="W21" s="246">
        <v>2</v>
      </c>
      <c r="X21" s="246">
        <v>0</v>
      </c>
      <c r="Y21" s="246">
        <v>1</v>
      </c>
      <c r="Z21" s="247">
        <v>11</v>
      </c>
      <c r="AA21" s="246">
        <v>2</v>
      </c>
    </row>
    <row r="22" spans="1:27" ht="38.25" x14ac:dyDescent="0.25">
      <c r="A22" s="250" t="s">
        <v>36</v>
      </c>
      <c r="B22" s="251" t="s">
        <v>37</v>
      </c>
      <c r="C22" s="986" t="s">
        <v>38</v>
      </c>
      <c r="D22" s="986"/>
      <c r="E22" s="986"/>
      <c r="F22" s="246">
        <v>0</v>
      </c>
      <c r="G22" s="246">
        <v>0</v>
      </c>
      <c r="H22" s="246">
        <v>0</v>
      </c>
      <c r="I22" s="246">
        <v>0</v>
      </c>
      <c r="J22" s="246">
        <v>0</v>
      </c>
      <c r="K22" s="247">
        <v>0</v>
      </c>
      <c r="L22" s="246">
        <v>0</v>
      </c>
      <c r="M22" s="246">
        <v>0</v>
      </c>
      <c r="N22" s="246">
        <v>0</v>
      </c>
      <c r="O22" s="247">
        <v>0</v>
      </c>
      <c r="P22" s="246">
        <v>0</v>
      </c>
      <c r="Q22" s="246">
        <v>0</v>
      </c>
      <c r="R22" s="246">
        <v>0</v>
      </c>
      <c r="S22" s="246">
        <v>0</v>
      </c>
      <c r="T22" s="247">
        <v>0</v>
      </c>
      <c r="U22" s="260">
        <v>0</v>
      </c>
      <c r="V22" s="246">
        <v>0</v>
      </c>
      <c r="W22" s="246">
        <v>0</v>
      </c>
      <c r="X22" s="246">
        <v>0</v>
      </c>
      <c r="Y22" s="246">
        <v>0</v>
      </c>
      <c r="Z22" s="247">
        <v>0</v>
      </c>
      <c r="AA22" s="246">
        <v>0</v>
      </c>
    </row>
    <row r="23" spans="1:27" ht="25.5" customHeight="1" x14ac:dyDescent="0.25">
      <c r="A23" s="248" t="s">
        <v>39</v>
      </c>
      <c r="B23" s="251" t="s">
        <v>37</v>
      </c>
      <c r="C23" s="986" t="s">
        <v>40</v>
      </c>
      <c r="D23" s="986"/>
      <c r="E23" s="986"/>
      <c r="F23" s="246">
        <v>0</v>
      </c>
      <c r="G23" s="246">
        <v>1</v>
      </c>
      <c r="H23" s="246">
        <v>1</v>
      </c>
      <c r="I23" s="246">
        <v>0</v>
      </c>
      <c r="J23" s="246">
        <v>0</v>
      </c>
      <c r="K23" s="247">
        <v>0</v>
      </c>
      <c r="L23" s="246">
        <v>0</v>
      </c>
      <c r="M23" s="246">
        <v>0</v>
      </c>
      <c r="N23" s="246">
        <v>0</v>
      </c>
      <c r="O23" s="247">
        <v>0</v>
      </c>
      <c r="P23" s="246">
        <v>0</v>
      </c>
      <c r="Q23" s="246">
        <v>0</v>
      </c>
      <c r="R23" s="246">
        <v>0</v>
      </c>
      <c r="S23" s="246">
        <v>0</v>
      </c>
      <c r="T23" s="247">
        <v>0</v>
      </c>
      <c r="U23" s="260">
        <v>0</v>
      </c>
      <c r="V23" s="246">
        <v>0</v>
      </c>
      <c r="W23" s="246">
        <v>0</v>
      </c>
      <c r="X23" s="246">
        <v>0</v>
      </c>
      <c r="Y23" s="246">
        <v>0</v>
      </c>
      <c r="Z23" s="247">
        <v>1</v>
      </c>
      <c r="AA23" s="246">
        <v>0</v>
      </c>
    </row>
    <row r="24" spans="1:27" x14ac:dyDescent="0.25">
      <c r="A24" s="244">
        <v>1.2</v>
      </c>
      <c r="B24" s="245"/>
      <c r="C24" s="986" t="s">
        <v>41</v>
      </c>
      <c r="D24" s="986"/>
      <c r="E24" s="986"/>
      <c r="F24" s="246">
        <v>0</v>
      </c>
      <c r="G24" s="246">
        <v>0</v>
      </c>
      <c r="H24" s="246">
        <v>0</v>
      </c>
      <c r="I24" s="246">
        <v>0</v>
      </c>
      <c r="J24" s="246">
        <v>0</v>
      </c>
      <c r="K24" s="247">
        <v>0</v>
      </c>
      <c r="L24" s="246">
        <v>0</v>
      </c>
      <c r="M24" s="246">
        <v>0</v>
      </c>
      <c r="N24" s="246">
        <v>0</v>
      </c>
      <c r="O24" s="247">
        <v>0</v>
      </c>
      <c r="P24" s="246">
        <v>0</v>
      </c>
      <c r="Q24" s="246">
        <v>0</v>
      </c>
      <c r="R24" s="246">
        <v>0</v>
      </c>
      <c r="S24" s="246">
        <v>0</v>
      </c>
      <c r="T24" s="247">
        <v>0</v>
      </c>
      <c r="U24" s="260">
        <v>0</v>
      </c>
      <c r="V24" s="246">
        <v>0</v>
      </c>
      <c r="W24" s="246">
        <v>0</v>
      </c>
      <c r="X24" s="246">
        <v>0</v>
      </c>
      <c r="Y24" s="246">
        <v>0</v>
      </c>
      <c r="Z24" s="247">
        <v>0</v>
      </c>
      <c r="AA24" s="246">
        <v>0</v>
      </c>
    </row>
    <row r="25" spans="1:27" x14ac:dyDescent="0.25">
      <c r="A25" s="248" t="s">
        <v>42</v>
      </c>
      <c r="B25" s="249"/>
      <c r="C25" s="986" t="s">
        <v>43</v>
      </c>
      <c r="D25" s="986"/>
      <c r="E25" s="986"/>
      <c r="F25" s="246">
        <v>1</v>
      </c>
      <c r="G25" s="246">
        <v>1</v>
      </c>
      <c r="H25" s="246">
        <v>1</v>
      </c>
      <c r="I25" s="246">
        <v>0</v>
      </c>
      <c r="J25" s="246">
        <v>0</v>
      </c>
      <c r="K25" s="247">
        <v>1</v>
      </c>
      <c r="L25" s="246">
        <v>0</v>
      </c>
      <c r="M25" s="246">
        <v>0</v>
      </c>
      <c r="N25" s="246">
        <v>1</v>
      </c>
      <c r="O25" s="247">
        <v>0</v>
      </c>
      <c r="P25" s="246">
        <v>0</v>
      </c>
      <c r="Q25" s="246">
        <v>0</v>
      </c>
      <c r="R25" s="246">
        <v>0</v>
      </c>
      <c r="S25" s="246">
        <v>0</v>
      </c>
      <c r="T25" s="247">
        <v>1</v>
      </c>
      <c r="U25" s="260">
        <v>0</v>
      </c>
      <c r="V25" s="246">
        <v>1</v>
      </c>
      <c r="W25" s="246">
        <v>1</v>
      </c>
      <c r="X25" s="246">
        <v>0</v>
      </c>
      <c r="Y25" s="246">
        <v>0</v>
      </c>
      <c r="Z25" s="247">
        <v>1</v>
      </c>
      <c r="AA25" s="246">
        <v>0</v>
      </c>
    </row>
    <row r="26" spans="1:27" x14ac:dyDescent="0.25">
      <c r="A26" s="248" t="s">
        <v>44</v>
      </c>
      <c r="B26" s="252"/>
      <c r="C26" s="1008" t="s">
        <v>45</v>
      </c>
      <c r="D26" s="1009"/>
      <c r="E26" s="1010"/>
      <c r="F26" s="246">
        <v>0</v>
      </c>
      <c r="G26" s="246">
        <v>0</v>
      </c>
      <c r="H26" s="246">
        <v>0</v>
      </c>
      <c r="I26" s="246">
        <v>0</v>
      </c>
      <c r="J26" s="246">
        <v>0</v>
      </c>
      <c r="K26" s="247">
        <v>0</v>
      </c>
      <c r="L26" s="246">
        <v>0</v>
      </c>
      <c r="M26" s="246">
        <v>0</v>
      </c>
      <c r="N26" s="246">
        <v>0</v>
      </c>
      <c r="O26" s="247">
        <v>0</v>
      </c>
      <c r="P26" s="246">
        <v>0</v>
      </c>
      <c r="Q26" s="246">
        <v>0</v>
      </c>
      <c r="R26" s="246">
        <v>0</v>
      </c>
      <c r="S26" s="246">
        <v>0</v>
      </c>
      <c r="T26" s="247">
        <v>0</v>
      </c>
      <c r="U26" s="260">
        <v>0</v>
      </c>
      <c r="V26" s="246">
        <v>0</v>
      </c>
      <c r="W26" s="246">
        <v>0</v>
      </c>
      <c r="X26" s="246">
        <v>0</v>
      </c>
      <c r="Y26" s="246">
        <v>0</v>
      </c>
      <c r="Z26" s="247">
        <v>0</v>
      </c>
      <c r="AA26" s="246">
        <v>0</v>
      </c>
    </row>
    <row r="27" spans="1:27" x14ac:dyDescent="0.25">
      <c r="A27" s="248" t="s">
        <v>46</v>
      </c>
      <c r="B27" s="252"/>
      <c r="C27" s="1008" t="s">
        <v>47</v>
      </c>
      <c r="D27" s="1009"/>
      <c r="E27" s="1010"/>
      <c r="F27" s="246">
        <v>2</v>
      </c>
      <c r="G27" s="246">
        <v>1</v>
      </c>
      <c r="H27" s="246">
        <v>1</v>
      </c>
      <c r="I27" s="246">
        <v>0</v>
      </c>
      <c r="J27" s="246">
        <v>0</v>
      </c>
      <c r="K27" s="247">
        <v>0</v>
      </c>
      <c r="L27" s="246">
        <v>0</v>
      </c>
      <c r="M27" s="246">
        <v>0</v>
      </c>
      <c r="N27" s="246">
        <v>0</v>
      </c>
      <c r="O27" s="247">
        <v>0</v>
      </c>
      <c r="P27" s="246">
        <v>0</v>
      </c>
      <c r="Q27" s="246">
        <v>0</v>
      </c>
      <c r="R27" s="246">
        <v>0</v>
      </c>
      <c r="S27" s="246">
        <v>0</v>
      </c>
      <c r="T27" s="247">
        <v>0</v>
      </c>
      <c r="U27" s="260">
        <v>0</v>
      </c>
      <c r="V27" s="246">
        <v>0</v>
      </c>
      <c r="W27" s="246">
        <v>0</v>
      </c>
      <c r="X27" s="246">
        <v>0</v>
      </c>
      <c r="Y27" s="246">
        <v>0</v>
      </c>
      <c r="Z27" s="247">
        <v>3</v>
      </c>
      <c r="AA27" s="246">
        <v>2</v>
      </c>
    </row>
    <row r="28" spans="1:27" x14ac:dyDescent="0.25">
      <c r="A28" s="248" t="s">
        <v>48</v>
      </c>
      <c r="B28" s="249"/>
      <c r="C28" s="986" t="s">
        <v>49</v>
      </c>
      <c r="D28" s="986"/>
      <c r="E28" s="986"/>
      <c r="F28" s="246">
        <v>0</v>
      </c>
      <c r="G28" s="246">
        <v>1</v>
      </c>
      <c r="H28" s="246">
        <v>1</v>
      </c>
      <c r="I28" s="246">
        <v>0</v>
      </c>
      <c r="J28" s="246">
        <v>0</v>
      </c>
      <c r="K28" s="247">
        <v>1</v>
      </c>
      <c r="L28" s="246">
        <v>1</v>
      </c>
      <c r="M28" s="246">
        <v>0</v>
      </c>
      <c r="N28" s="246">
        <v>0</v>
      </c>
      <c r="O28" s="247">
        <v>0</v>
      </c>
      <c r="P28" s="246">
        <v>0</v>
      </c>
      <c r="Q28" s="246">
        <v>0</v>
      </c>
      <c r="R28" s="246">
        <v>0</v>
      </c>
      <c r="S28" s="246">
        <v>0</v>
      </c>
      <c r="T28" s="247">
        <v>1</v>
      </c>
      <c r="U28" s="260">
        <v>0</v>
      </c>
      <c r="V28" s="246">
        <v>0</v>
      </c>
      <c r="W28" s="246">
        <v>1</v>
      </c>
      <c r="X28" s="246">
        <v>0</v>
      </c>
      <c r="Y28" s="246">
        <v>0</v>
      </c>
      <c r="Z28" s="247">
        <v>0</v>
      </c>
      <c r="AA28" s="246">
        <v>0</v>
      </c>
    </row>
    <row r="29" spans="1:27" x14ac:dyDescent="0.25">
      <c r="A29" s="248" t="s">
        <v>50</v>
      </c>
      <c r="B29" s="249"/>
      <c r="C29" s="986" t="s">
        <v>51</v>
      </c>
      <c r="D29" s="986"/>
      <c r="E29" s="986"/>
      <c r="F29" s="246">
        <v>2</v>
      </c>
      <c r="G29" s="246">
        <v>0</v>
      </c>
      <c r="H29" s="246">
        <v>0</v>
      </c>
      <c r="I29" s="246">
        <v>0</v>
      </c>
      <c r="J29" s="246">
        <v>0</v>
      </c>
      <c r="K29" s="247">
        <v>1</v>
      </c>
      <c r="L29" s="246">
        <v>0</v>
      </c>
      <c r="M29" s="246">
        <v>0</v>
      </c>
      <c r="N29" s="246">
        <v>1</v>
      </c>
      <c r="O29" s="247">
        <v>0</v>
      </c>
      <c r="P29" s="246">
        <v>0</v>
      </c>
      <c r="Q29" s="246">
        <v>0</v>
      </c>
      <c r="R29" s="246">
        <v>0</v>
      </c>
      <c r="S29" s="246">
        <v>0</v>
      </c>
      <c r="T29" s="247">
        <v>1</v>
      </c>
      <c r="U29" s="260">
        <v>0</v>
      </c>
      <c r="V29" s="246">
        <v>0</v>
      </c>
      <c r="W29" s="246">
        <v>2</v>
      </c>
      <c r="X29" s="246">
        <v>0</v>
      </c>
      <c r="Y29" s="246">
        <v>0</v>
      </c>
      <c r="Z29" s="247">
        <v>1</v>
      </c>
      <c r="AA29" s="246">
        <v>0</v>
      </c>
    </row>
    <row r="30" spans="1:27" x14ac:dyDescent="0.25">
      <c r="A30" s="248" t="s">
        <v>52</v>
      </c>
      <c r="B30" s="252"/>
      <c r="C30" s="1008" t="s">
        <v>53</v>
      </c>
      <c r="D30" s="1009"/>
      <c r="E30" s="1010"/>
      <c r="F30" s="246">
        <v>2</v>
      </c>
      <c r="G30" s="246">
        <v>0</v>
      </c>
      <c r="H30" s="246">
        <v>0</v>
      </c>
      <c r="I30" s="246">
        <v>0</v>
      </c>
      <c r="J30" s="246">
        <v>0</v>
      </c>
      <c r="K30" s="247">
        <v>1</v>
      </c>
      <c r="L30" s="246">
        <v>1</v>
      </c>
      <c r="M30" s="246">
        <v>0</v>
      </c>
      <c r="N30" s="246">
        <v>0</v>
      </c>
      <c r="O30" s="247">
        <v>0</v>
      </c>
      <c r="P30" s="246">
        <v>0</v>
      </c>
      <c r="Q30" s="246">
        <v>0</v>
      </c>
      <c r="R30" s="246">
        <v>0</v>
      </c>
      <c r="S30" s="246">
        <v>0</v>
      </c>
      <c r="T30" s="247">
        <v>1</v>
      </c>
      <c r="U30" s="260">
        <v>0</v>
      </c>
      <c r="V30" s="246">
        <v>1</v>
      </c>
      <c r="W30" s="246">
        <v>0</v>
      </c>
      <c r="X30" s="246">
        <v>0</v>
      </c>
      <c r="Y30" s="246">
        <v>0</v>
      </c>
      <c r="Z30" s="247">
        <v>1</v>
      </c>
      <c r="AA30" s="246">
        <v>0</v>
      </c>
    </row>
    <row r="31" spans="1:27" x14ac:dyDescent="0.25">
      <c r="A31" s="248" t="s">
        <v>54</v>
      </c>
      <c r="B31" s="252"/>
      <c r="C31" s="1008" t="s">
        <v>55</v>
      </c>
      <c r="D31" s="1009"/>
      <c r="E31" s="1010"/>
      <c r="F31" s="246">
        <v>9</v>
      </c>
      <c r="G31" s="246">
        <v>9</v>
      </c>
      <c r="H31" s="246">
        <v>9</v>
      </c>
      <c r="I31" s="246">
        <v>0</v>
      </c>
      <c r="J31" s="246">
        <v>0</v>
      </c>
      <c r="K31" s="247">
        <v>8</v>
      </c>
      <c r="L31" s="246">
        <v>6</v>
      </c>
      <c r="M31" s="246">
        <v>0</v>
      </c>
      <c r="N31" s="246">
        <v>1</v>
      </c>
      <c r="O31" s="247">
        <v>1</v>
      </c>
      <c r="P31" s="246">
        <v>0</v>
      </c>
      <c r="Q31" s="246">
        <v>1</v>
      </c>
      <c r="R31" s="246">
        <v>0</v>
      </c>
      <c r="S31" s="246">
        <v>0</v>
      </c>
      <c r="T31" s="247">
        <v>8</v>
      </c>
      <c r="U31" s="260">
        <v>0</v>
      </c>
      <c r="V31" s="246">
        <v>6</v>
      </c>
      <c r="W31" s="246">
        <v>2</v>
      </c>
      <c r="X31" s="246">
        <v>0</v>
      </c>
      <c r="Y31" s="246">
        <v>0</v>
      </c>
      <c r="Z31" s="247">
        <v>10</v>
      </c>
      <c r="AA31" s="246">
        <v>5</v>
      </c>
    </row>
    <row r="32" spans="1:27" x14ac:dyDescent="0.25">
      <c r="A32" s="248" t="s">
        <v>56</v>
      </c>
      <c r="B32" s="252"/>
      <c r="C32" s="1008" t="s">
        <v>57</v>
      </c>
      <c r="D32" s="1009"/>
      <c r="E32" s="1010"/>
      <c r="F32" s="246">
        <v>19</v>
      </c>
      <c r="G32" s="246">
        <v>13</v>
      </c>
      <c r="H32" s="246">
        <v>12</v>
      </c>
      <c r="I32" s="246">
        <v>1</v>
      </c>
      <c r="J32" s="246">
        <v>0</v>
      </c>
      <c r="K32" s="247">
        <v>14</v>
      </c>
      <c r="L32" s="246">
        <v>5</v>
      </c>
      <c r="M32" s="246">
        <v>2</v>
      </c>
      <c r="N32" s="246">
        <v>4</v>
      </c>
      <c r="O32" s="247">
        <v>3</v>
      </c>
      <c r="P32" s="246">
        <v>2</v>
      </c>
      <c r="Q32" s="246">
        <v>1</v>
      </c>
      <c r="R32" s="246">
        <v>0</v>
      </c>
      <c r="S32" s="246">
        <v>0</v>
      </c>
      <c r="T32" s="247">
        <v>14</v>
      </c>
      <c r="U32" s="260">
        <v>0</v>
      </c>
      <c r="V32" s="246">
        <v>11</v>
      </c>
      <c r="W32" s="246">
        <v>3</v>
      </c>
      <c r="X32" s="246">
        <v>0</v>
      </c>
      <c r="Y32" s="246">
        <v>0</v>
      </c>
      <c r="Z32" s="247">
        <v>17</v>
      </c>
      <c r="AA32" s="246">
        <v>9</v>
      </c>
    </row>
    <row r="33" spans="1:27" x14ac:dyDescent="0.25">
      <c r="A33" s="253" t="s">
        <v>58</v>
      </c>
      <c r="B33" s="254"/>
      <c r="C33" s="1011" t="s">
        <v>60</v>
      </c>
      <c r="D33" s="1011"/>
      <c r="E33" s="1011"/>
      <c r="F33" s="246">
        <v>0</v>
      </c>
      <c r="G33" s="246">
        <v>0</v>
      </c>
      <c r="H33" s="246">
        <v>0</v>
      </c>
      <c r="I33" s="246">
        <v>0</v>
      </c>
      <c r="J33" s="246">
        <v>0</v>
      </c>
      <c r="K33" s="247">
        <v>0</v>
      </c>
      <c r="L33" s="246">
        <v>0</v>
      </c>
      <c r="M33" s="246">
        <v>0</v>
      </c>
      <c r="N33" s="246">
        <v>0</v>
      </c>
      <c r="O33" s="247">
        <v>0</v>
      </c>
      <c r="P33" s="246">
        <v>0</v>
      </c>
      <c r="Q33" s="246">
        <v>0</v>
      </c>
      <c r="R33" s="246">
        <v>0</v>
      </c>
      <c r="S33" s="246">
        <v>0</v>
      </c>
      <c r="T33" s="247">
        <v>0</v>
      </c>
      <c r="U33" s="260">
        <v>0</v>
      </c>
      <c r="V33" s="246">
        <v>0</v>
      </c>
      <c r="W33" s="246">
        <v>0</v>
      </c>
      <c r="X33" s="246">
        <v>0</v>
      </c>
      <c r="Y33" s="246">
        <v>0</v>
      </c>
      <c r="Z33" s="247">
        <v>0</v>
      </c>
      <c r="AA33" s="246">
        <v>0</v>
      </c>
    </row>
    <row r="34" spans="1:27" x14ac:dyDescent="0.25">
      <c r="A34" s="248" t="s">
        <v>61</v>
      </c>
      <c r="B34" s="252"/>
      <c r="C34" s="1008" t="s">
        <v>62</v>
      </c>
      <c r="D34" s="1009"/>
      <c r="E34" s="1010"/>
      <c r="F34" s="246">
        <v>3</v>
      </c>
      <c r="G34" s="246">
        <v>3</v>
      </c>
      <c r="H34" s="246">
        <v>3</v>
      </c>
      <c r="I34" s="246">
        <v>0</v>
      </c>
      <c r="J34" s="246">
        <v>0</v>
      </c>
      <c r="K34" s="247">
        <v>4</v>
      </c>
      <c r="L34" s="246">
        <v>1</v>
      </c>
      <c r="M34" s="246">
        <v>1</v>
      </c>
      <c r="N34" s="246">
        <v>1</v>
      </c>
      <c r="O34" s="247">
        <v>1</v>
      </c>
      <c r="P34" s="246">
        <v>1</v>
      </c>
      <c r="Q34" s="246">
        <v>0</v>
      </c>
      <c r="R34" s="246">
        <v>0</v>
      </c>
      <c r="S34" s="246">
        <v>0</v>
      </c>
      <c r="T34" s="247">
        <v>4</v>
      </c>
      <c r="U34" s="260">
        <v>0</v>
      </c>
      <c r="V34" s="246">
        <v>4</v>
      </c>
      <c r="W34" s="246">
        <v>1</v>
      </c>
      <c r="X34" s="246">
        <v>0</v>
      </c>
      <c r="Y34" s="246">
        <v>0</v>
      </c>
      <c r="Z34" s="247">
        <v>2</v>
      </c>
      <c r="AA34" s="246">
        <v>1</v>
      </c>
    </row>
    <row r="35" spans="1:27" x14ac:dyDescent="0.25">
      <c r="A35" s="248" t="s">
        <v>63</v>
      </c>
      <c r="B35" s="249"/>
      <c r="C35" s="986" t="s">
        <v>64</v>
      </c>
      <c r="D35" s="986"/>
      <c r="E35" s="986"/>
      <c r="F35" s="246">
        <v>42</v>
      </c>
      <c r="G35" s="246">
        <v>29</v>
      </c>
      <c r="H35" s="246">
        <v>28</v>
      </c>
      <c r="I35" s="246">
        <v>1</v>
      </c>
      <c r="J35" s="246">
        <v>0</v>
      </c>
      <c r="K35" s="247">
        <v>29</v>
      </c>
      <c r="L35" s="246">
        <v>12</v>
      </c>
      <c r="M35" s="246">
        <v>3</v>
      </c>
      <c r="N35" s="246">
        <v>5</v>
      </c>
      <c r="O35" s="247">
        <v>9</v>
      </c>
      <c r="P35" s="246">
        <v>5</v>
      </c>
      <c r="Q35" s="246">
        <v>4</v>
      </c>
      <c r="R35" s="246">
        <v>0</v>
      </c>
      <c r="S35" s="246">
        <v>0</v>
      </c>
      <c r="T35" s="247">
        <v>29</v>
      </c>
      <c r="U35" s="260">
        <v>0</v>
      </c>
      <c r="V35" s="246">
        <v>25</v>
      </c>
      <c r="W35" s="246">
        <v>3</v>
      </c>
      <c r="X35" s="246">
        <v>0</v>
      </c>
      <c r="Y35" s="246">
        <v>0</v>
      </c>
      <c r="Z35" s="247">
        <v>41</v>
      </c>
      <c r="AA35" s="246">
        <v>25</v>
      </c>
    </row>
    <row r="36" spans="1:27" x14ac:dyDescent="0.25">
      <c r="A36" s="253" t="s">
        <v>65</v>
      </c>
      <c r="B36" s="254"/>
      <c r="C36" s="1011" t="s">
        <v>66</v>
      </c>
      <c r="D36" s="1011"/>
      <c r="E36" s="1011"/>
      <c r="F36" s="246">
        <v>6</v>
      </c>
      <c r="G36" s="246">
        <v>13</v>
      </c>
      <c r="H36" s="246">
        <v>12</v>
      </c>
      <c r="I36" s="246">
        <v>1</v>
      </c>
      <c r="J36" s="246">
        <v>0</v>
      </c>
      <c r="K36" s="247">
        <v>10</v>
      </c>
      <c r="L36" s="246">
        <v>5</v>
      </c>
      <c r="M36" s="246">
        <v>1</v>
      </c>
      <c r="N36" s="246">
        <v>1</v>
      </c>
      <c r="O36" s="247">
        <v>3</v>
      </c>
      <c r="P36" s="246">
        <v>3</v>
      </c>
      <c r="Q36" s="246">
        <v>0</v>
      </c>
      <c r="R36" s="246">
        <v>0</v>
      </c>
      <c r="S36" s="246">
        <v>0</v>
      </c>
      <c r="T36" s="247">
        <v>10</v>
      </c>
      <c r="U36" s="260">
        <v>0</v>
      </c>
      <c r="V36" s="246">
        <v>7</v>
      </c>
      <c r="W36" s="246">
        <v>1</v>
      </c>
      <c r="X36" s="246">
        <v>0</v>
      </c>
      <c r="Y36" s="246">
        <v>0</v>
      </c>
      <c r="Z36" s="247">
        <v>8</v>
      </c>
      <c r="AA36" s="246">
        <v>3</v>
      </c>
    </row>
    <row r="37" spans="1:27" x14ac:dyDescent="0.25">
      <c r="A37" s="253" t="s">
        <v>67</v>
      </c>
      <c r="B37" s="254"/>
      <c r="C37" s="1012" t="s">
        <v>68</v>
      </c>
      <c r="D37" s="1011"/>
      <c r="E37" s="1011"/>
      <c r="F37" s="246">
        <v>12</v>
      </c>
      <c r="G37" s="246">
        <v>20</v>
      </c>
      <c r="H37" s="246">
        <v>15</v>
      </c>
      <c r="I37" s="246">
        <v>5</v>
      </c>
      <c r="J37" s="246">
        <v>0</v>
      </c>
      <c r="K37" s="247">
        <v>14</v>
      </c>
      <c r="L37" s="246">
        <v>3</v>
      </c>
      <c r="M37" s="246">
        <v>1</v>
      </c>
      <c r="N37" s="246">
        <v>8</v>
      </c>
      <c r="O37" s="247">
        <v>2</v>
      </c>
      <c r="P37" s="246">
        <v>1</v>
      </c>
      <c r="Q37" s="246">
        <v>1</v>
      </c>
      <c r="R37" s="246">
        <v>0</v>
      </c>
      <c r="S37" s="246">
        <v>0</v>
      </c>
      <c r="T37" s="247">
        <v>14</v>
      </c>
      <c r="U37" s="260">
        <v>0</v>
      </c>
      <c r="V37" s="246">
        <v>13</v>
      </c>
      <c r="W37" s="246">
        <v>3</v>
      </c>
      <c r="X37" s="246">
        <v>0</v>
      </c>
      <c r="Y37" s="246">
        <v>0</v>
      </c>
      <c r="Z37" s="247">
        <v>13</v>
      </c>
      <c r="AA37" s="246">
        <v>5</v>
      </c>
    </row>
    <row r="38" spans="1:27" x14ac:dyDescent="0.25">
      <c r="A38" s="253" t="s">
        <v>69</v>
      </c>
      <c r="B38" s="254"/>
      <c r="C38" s="1013" t="s">
        <v>70</v>
      </c>
      <c r="D38" s="1013"/>
      <c r="E38" s="1013"/>
      <c r="F38" s="246">
        <v>16</v>
      </c>
      <c r="G38" s="246">
        <v>33</v>
      </c>
      <c r="H38" s="246">
        <v>29</v>
      </c>
      <c r="I38" s="246">
        <v>3</v>
      </c>
      <c r="J38" s="246">
        <v>1</v>
      </c>
      <c r="K38" s="247">
        <v>25</v>
      </c>
      <c r="L38" s="246">
        <v>11</v>
      </c>
      <c r="M38" s="246">
        <v>4</v>
      </c>
      <c r="N38" s="246">
        <v>5</v>
      </c>
      <c r="O38" s="247">
        <v>5</v>
      </c>
      <c r="P38" s="246">
        <v>1</v>
      </c>
      <c r="Q38" s="246">
        <v>4</v>
      </c>
      <c r="R38" s="246">
        <v>0</v>
      </c>
      <c r="S38" s="246">
        <v>0</v>
      </c>
      <c r="T38" s="247">
        <v>25</v>
      </c>
      <c r="U38" s="260">
        <v>0</v>
      </c>
      <c r="V38" s="246">
        <v>16</v>
      </c>
      <c r="W38" s="246">
        <v>7</v>
      </c>
      <c r="X38" s="246">
        <v>0</v>
      </c>
      <c r="Y38" s="246">
        <v>0</v>
      </c>
      <c r="Z38" s="247">
        <v>20</v>
      </c>
      <c r="AA38" s="246">
        <v>8</v>
      </c>
    </row>
    <row r="39" spans="1:27" s="70" customFormat="1" ht="46.5" customHeight="1" x14ac:dyDescent="0.25">
      <c r="A39" s="241" t="s">
        <v>71</v>
      </c>
      <c r="B39" s="242"/>
      <c r="C39" s="1004" t="s">
        <v>72</v>
      </c>
      <c r="D39" s="1004"/>
      <c r="E39" s="1004"/>
      <c r="F39" s="243">
        <v>35</v>
      </c>
      <c r="G39" s="243">
        <v>68</v>
      </c>
      <c r="H39" s="243">
        <v>64</v>
      </c>
      <c r="I39" s="243">
        <v>3</v>
      </c>
      <c r="J39" s="243">
        <v>1</v>
      </c>
      <c r="K39" s="243">
        <v>72</v>
      </c>
      <c r="L39" s="243">
        <v>50</v>
      </c>
      <c r="M39" s="243">
        <v>3</v>
      </c>
      <c r="N39" s="243">
        <v>10</v>
      </c>
      <c r="O39" s="243">
        <v>9</v>
      </c>
      <c r="P39" s="243">
        <v>3</v>
      </c>
      <c r="Q39" s="243">
        <v>6</v>
      </c>
      <c r="R39" s="243">
        <v>0</v>
      </c>
      <c r="S39" s="243">
        <v>0</v>
      </c>
      <c r="T39" s="243">
        <v>72</v>
      </c>
      <c r="U39" s="243">
        <v>0</v>
      </c>
      <c r="V39" s="243">
        <v>63</v>
      </c>
      <c r="W39" s="243">
        <v>13</v>
      </c>
      <c r="X39" s="243">
        <v>0</v>
      </c>
      <c r="Y39" s="243">
        <v>1</v>
      </c>
      <c r="Z39" s="243">
        <v>27</v>
      </c>
      <c r="AA39" s="243">
        <v>7</v>
      </c>
    </row>
    <row r="40" spans="1:27" x14ac:dyDescent="0.25">
      <c r="A40" s="248" t="s">
        <v>73</v>
      </c>
      <c r="B40" s="249"/>
      <c r="C40" s="1012" t="s">
        <v>74</v>
      </c>
      <c r="D40" s="1011"/>
      <c r="E40" s="1011"/>
      <c r="F40" s="246">
        <v>6</v>
      </c>
      <c r="G40" s="246">
        <v>3</v>
      </c>
      <c r="H40" s="246">
        <v>1</v>
      </c>
      <c r="I40" s="246">
        <v>1</v>
      </c>
      <c r="J40" s="246">
        <v>1</v>
      </c>
      <c r="K40" s="247">
        <v>3</v>
      </c>
      <c r="L40" s="246">
        <v>1</v>
      </c>
      <c r="M40" s="246">
        <v>2</v>
      </c>
      <c r="N40" s="246">
        <v>0</v>
      </c>
      <c r="O40" s="247">
        <v>0</v>
      </c>
      <c r="P40" s="246">
        <v>0</v>
      </c>
      <c r="Q40" s="246">
        <v>0</v>
      </c>
      <c r="R40" s="246">
        <v>0</v>
      </c>
      <c r="S40" s="246">
        <v>0</v>
      </c>
      <c r="T40" s="247">
        <v>3</v>
      </c>
      <c r="U40" s="260">
        <v>0</v>
      </c>
      <c r="V40" s="246">
        <v>0</v>
      </c>
      <c r="W40" s="246">
        <v>3</v>
      </c>
      <c r="X40" s="246">
        <v>0</v>
      </c>
      <c r="Y40" s="246">
        <v>1</v>
      </c>
      <c r="Z40" s="247">
        <v>4</v>
      </c>
      <c r="AA40" s="246">
        <v>2</v>
      </c>
    </row>
    <row r="41" spans="1:27" x14ac:dyDescent="0.25">
      <c r="A41" s="248" t="s">
        <v>75</v>
      </c>
      <c r="B41" s="249"/>
      <c r="C41" s="986" t="s">
        <v>76</v>
      </c>
      <c r="D41" s="986"/>
      <c r="E41" s="986"/>
      <c r="F41" s="246">
        <v>1</v>
      </c>
      <c r="G41" s="246">
        <v>0</v>
      </c>
      <c r="H41" s="246">
        <v>0</v>
      </c>
      <c r="I41" s="246">
        <v>0</v>
      </c>
      <c r="J41" s="246">
        <v>0</v>
      </c>
      <c r="K41" s="247">
        <v>0</v>
      </c>
      <c r="L41" s="246">
        <v>0</v>
      </c>
      <c r="M41" s="246">
        <v>0</v>
      </c>
      <c r="N41" s="246">
        <v>0</v>
      </c>
      <c r="O41" s="247">
        <v>0</v>
      </c>
      <c r="P41" s="246">
        <v>0</v>
      </c>
      <c r="Q41" s="246">
        <v>0</v>
      </c>
      <c r="R41" s="246">
        <v>0</v>
      </c>
      <c r="S41" s="246">
        <v>0</v>
      </c>
      <c r="T41" s="247">
        <v>0</v>
      </c>
      <c r="U41" s="260">
        <v>0</v>
      </c>
      <c r="V41" s="246">
        <v>0</v>
      </c>
      <c r="W41" s="246">
        <v>0</v>
      </c>
      <c r="X41" s="246">
        <v>0</v>
      </c>
      <c r="Y41" s="246">
        <v>0</v>
      </c>
      <c r="Z41" s="247">
        <v>1</v>
      </c>
      <c r="AA41" s="246">
        <v>0</v>
      </c>
    </row>
    <row r="42" spans="1:27" x14ac:dyDescent="0.25">
      <c r="A42" s="248" t="s">
        <v>77</v>
      </c>
      <c r="B42" s="252"/>
      <c r="C42" s="1008" t="s">
        <v>78</v>
      </c>
      <c r="D42" s="1009"/>
      <c r="E42" s="1010"/>
      <c r="F42" s="246">
        <v>1</v>
      </c>
      <c r="G42" s="246">
        <v>5</v>
      </c>
      <c r="H42" s="246">
        <v>5</v>
      </c>
      <c r="I42" s="246">
        <v>0</v>
      </c>
      <c r="J42" s="246">
        <v>0</v>
      </c>
      <c r="K42" s="247">
        <v>2</v>
      </c>
      <c r="L42" s="246">
        <v>0</v>
      </c>
      <c r="M42" s="246">
        <v>0</v>
      </c>
      <c r="N42" s="246">
        <v>1</v>
      </c>
      <c r="O42" s="247">
        <v>1</v>
      </c>
      <c r="P42" s="246">
        <v>0</v>
      </c>
      <c r="Q42" s="246">
        <v>1</v>
      </c>
      <c r="R42" s="246">
        <v>0</v>
      </c>
      <c r="S42" s="246">
        <v>0</v>
      </c>
      <c r="T42" s="247">
        <v>2</v>
      </c>
      <c r="U42" s="260">
        <v>0</v>
      </c>
      <c r="V42" s="246">
        <v>1</v>
      </c>
      <c r="W42" s="246">
        <v>1</v>
      </c>
      <c r="X42" s="246">
        <v>0</v>
      </c>
      <c r="Y42" s="246">
        <v>0</v>
      </c>
      <c r="Z42" s="247">
        <v>4</v>
      </c>
      <c r="AA42" s="246">
        <v>1</v>
      </c>
    </row>
    <row r="43" spans="1:27" x14ac:dyDescent="0.25">
      <c r="A43" s="248" t="s">
        <v>79</v>
      </c>
      <c r="B43" s="252"/>
      <c r="C43" s="1008" t="s">
        <v>80</v>
      </c>
      <c r="D43" s="1009"/>
      <c r="E43" s="1010"/>
      <c r="F43" s="246">
        <v>4</v>
      </c>
      <c r="G43" s="246">
        <v>42</v>
      </c>
      <c r="H43" s="246">
        <v>42</v>
      </c>
      <c r="I43" s="246">
        <v>0</v>
      </c>
      <c r="J43" s="246">
        <v>0</v>
      </c>
      <c r="K43" s="247">
        <v>41</v>
      </c>
      <c r="L43" s="246">
        <v>37</v>
      </c>
      <c r="M43" s="246">
        <v>0</v>
      </c>
      <c r="N43" s="246">
        <v>0</v>
      </c>
      <c r="O43" s="247">
        <v>4</v>
      </c>
      <c r="P43" s="246">
        <v>2</v>
      </c>
      <c r="Q43" s="246">
        <v>2</v>
      </c>
      <c r="R43" s="246">
        <v>0</v>
      </c>
      <c r="S43" s="246">
        <v>0</v>
      </c>
      <c r="T43" s="247">
        <v>41</v>
      </c>
      <c r="U43" s="260">
        <v>0</v>
      </c>
      <c r="V43" s="246">
        <v>41</v>
      </c>
      <c r="W43" s="246">
        <v>0</v>
      </c>
      <c r="X43" s="246">
        <v>0</v>
      </c>
      <c r="Y43" s="246">
        <v>0</v>
      </c>
      <c r="Z43" s="247">
        <v>5</v>
      </c>
      <c r="AA43" s="246">
        <v>0</v>
      </c>
    </row>
    <row r="44" spans="1:27" x14ac:dyDescent="0.25">
      <c r="A44" s="248" t="s">
        <v>81</v>
      </c>
      <c r="B44" s="252"/>
      <c r="C44" s="1008" t="s">
        <v>82</v>
      </c>
      <c r="D44" s="1009"/>
      <c r="E44" s="1010"/>
      <c r="F44" s="246">
        <v>0</v>
      </c>
      <c r="G44" s="246">
        <v>0</v>
      </c>
      <c r="H44" s="246">
        <v>0</v>
      </c>
      <c r="I44" s="246">
        <v>0</v>
      </c>
      <c r="J44" s="246">
        <v>0</v>
      </c>
      <c r="K44" s="247">
        <v>0</v>
      </c>
      <c r="L44" s="246">
        <v>0</v>
      </c>
      <c r="M44" s="246">
        <v>0</v>
      </c>
      <c r="N44" s="246">
        <v>0</v>
      </c>
      <c r="O44" s="247">
        <v>0</v>
      </c>
      <c r="P44" s="246">
        <v>0</v>
      </c>
      <c r="Q44" s="246">
        <v>0</v>
      </c>
      <c r="R44" s="246">
        <v>0</v>
      </c>
      <c r="S44" s="246">
        <v>0</v>
      </c>
      <c r="T44" s="247">
        <v>0</v>
      </c>
      <c r="U44" s="260">
        <v>0</v>
      </c>
      <c r="V44" s="246">
        <v>0</v>
      </c>
      <c r="W44" s="246">
        <v>0</v>
      </c>
      <c r="X44" s="246">
        <v>0</v>
      </c>
      <c r="Y44" s="246">
        <v>0</v>
      </c>
      <c r="Z44" s="247">
        <v>0</v>
      </c>
      <c r="AA44" s="246">
        <v>0</v>
      </c>
    </row>
    <row r="45" spans="1:27" x14ac:dyDescent="0.25">
      <c r="A45" s="248" t="s">
        <v>83</v>
      </c>
      <c r="B45" s="252"/>
      <c r="C45" s="1008" t="s">
        <v>84</v>
      </c>
      <c r="D45" s="1009"/>
      <c r="E45" s="1010"/>
      <c r="F45" s="246">
        <v>11</v>
      </c>
      <c r="G45" s="246">
        <v>8</v>
      </c>
      <c r="H45" s="246">
        <v>6</v>
      </c>
      <c r="I45" s="246">
        <v>2</v>
      </c>
      <c r="J45" s="246">
        <v>0</v>
      </c>
      <c r="K45" s="247">
        <v>10</v>
      </c>
      <c r="L45" s="246">
        <v>1</v>
      </c>
      <c r="M45" s="246">
        <v>1</v>
      </c>
      <c r="N45" s="246">
        <v>6</v>
      </c>
      <c r="O45" s="247">
        <v>2</v>
      </c>
      <c r="P45" s="246">
        <v>1</v>
      </c>
      <c r="Q45" s="246">
        <v>1</v>
      </c>
      <c r="R45" s="246">
        <v>0</v>
      </c>
      <c r="S45" s="246">
        <v>0</v>
      </c>
      <c r="T45" s="247">
        <v>10</v>
      </c>
      <c r="U45" s="260">
        <v>0</v>
      </c>
      <c r="V45" s="246">
        <v>8</v>
      </c>
      <c r="W45" s="246">
        <v>4</v>
      </c>
      <c r="X45" s="246">
        <v>0</v>
      </c>
      <c r="Y45" s="246">
        <v>0</v>
      </c>
      <c r="Z45" s="247">
        <v>7</v>
      </c>
      <c r="AA45" s="246">
        <v>4</v>
      </c>
    </row>
    <row r="46" spans="1:27" x14ac:dyDescent="0.25">
      <c r="A46" s="248" t="s">
        <v>85</v>
      </c>
      <c r="B46" s="252"/>
      <c r="C46" s="1008" t="s">
        <v>86</v>
      </c>
      <c r="D46" s="1009"/>
      <c r="E46" s="1010"/>
      <c r="F46" s="246">
        <v>2</v>
      </c>
      <c r="G46" s="246">
        <v>1</v>
      </c>
      <c r="H46" s="246">
        <v>1</v>
      </c>
      <c r="I46" s="246">
        <v>0</v>
      </c>
      <c r="J46" s="246">
        <v>0</v>
      </c>
      <c r="K46" s="247">
        <v>2</v>
      </c>
      <c r="L46" s="246">
        <v>0</v>
      </c>
      <c r="M46" s="246">
        <v>0</v>
      </c>
      <c r="N46" s="246">
        <v>1</v>
      </c>
      <c r="O46" s="247">
        <v>1</v>
      </c>
      <c r="P46" s="246">
        <v>0</v>
      </c>
      <c r="Q46" s="246">
        <v>1</v>
      </c>
      <c r="R46" s="246">
        <v>0</v>
      </c>
      <c r="S46" s="246">
        <v>0</v>
      </c>
      <c r="T46" s="247">
        <v>2</v>
      </c>
      <c r="U46" s="260">
        <v>0</v>
      </c>
      <c r="V46" s="246">
        <v>2</v>
      </c>
      <c r="W46" s="246">
        <v>0</v>
      </c>
      <c r="X46" s="246">
        <v>0</v>
      </c>
      <c r="Y46" s="246">
        <v>0</v>
      </c>
      <c r="Z46" s="247">
        <v>1</v>
      </c>
      <c r="AA46" s="246">
        <v>0</v>
      </c>
    </row>
    <row r="47" spans="1:27" ht="38.25" x14ac:dyDescent="0.25">
      <c r="A47" s="248" t="s">
        <v>87</v>
      </c>
      <c r="B47" s="255" t="s">
        <v>37</v>
      </c>
      <c r="C47" s="1008" t="s">
        <v>88</v>
      </c>
      <c r="D47" s="1009"/>
      <c r="E47" s="1010"/>
      <c r="F47" s="246">
        <v>0</v>
      </c>
      <c r="G47" s="246">
        <v>0</v>
      </c>
      <c r="H47" s="246">
        <v>0</v>
      </c>
      <c r="I47" s="246">
        <v>0</v>
      </c>
      <c r="J47" s="246">
        <v>0</v>
      </c>
      <c r="K47" s="247">
        <v>0</v>
      </c>
      <c r="L47" s="246">
        <v>0</v>
      </c>
      <c r="M47" s="246">
        <v>0</v>
      </c>
      <c r="N47" s="246">
        <v>0</v>
      </c>
      <c r="O47" s="247">
        <v>0</v>
      </c>
      <c r="P47" s="246">
        <v>0</v>
      </c>
      <c r="Q47" s="246">
        <v>0</v>
      </c>
      <c r="R47" s="246">
        <v>0</v>
      </c>
      <c r="S47" s="246">
        <v>0</v>
      </c>
      <c r="T47" s="247">
        <v>0</v>
      </c>
      <c r="U47" s="260">
        <v>0</v>
      </c>
      <c r="V47" s="246">
        <v>0</v>
      </c>
      <c r="W47" s="246">
        <v>0</v>
      </c>
      <c r="X47" s="246">
        <v>0</v>
      </c>
      <c r="Y47" s="246">
        <v>0</v>
      </c>
      <c r="Z47" s="247">
        <v>0</v>
      </c>
      <c r="AA47" s="246">
        <v>0</v>
      </c>
    </row>
    <row r="48" spans="1:27" x14ac:dyDescent="0.25">
      <c r="A48" s="248" t="s">
        <v>89</v>
      </c>
      <c r="B48" s="252"/>
      <c r="C48" s="1008" t="s">
        <v>90</v>
      </c>
      <c r="D48" s="1009"/>
      <c r="E48" s="1010"/>
      <c r="F48" s="246">
        <v>5</v>
      </c>
      <c r="G48" s="246">
        <v>3</v>
      </c>
      <c r="H48" s="246">
        <v>3</v>
      </c>
      <c r="I48" s="246">
        <v>0</v>
      </c>
      <c r="J48" s="246">
        <v>0</v>
      </c>
      <c r="K48" s="247">
        <v>5</v>
      </c>
      <c r="L48" s="246">
        <v>4</v>
      </c>
      <c r="M48" s="246">
        <v>0</v>
      </c>
      <c r="N48" s="246">
        <v>0</v>
      </c>
      <c r="O48" s="247">
        <v>1</v>
      </c>
      <c r="P48" s="246">
        <v>0</v>
      </c>
      <c r="Q48" s="246">
        <v>1</v>
      </c>
      <c r="R48" s="246">
        <v>0</v>
      </c>
      <c r="S48" s="246">
        <v>0</v>
      </c>
      <c r="T48" s="247">
        <v>5</v>
      </c>
      <c r="U48" s="260">
        <v>0</v>
      </c>
      <c r="V48" s="246">
        <v>5</v>
      </c>
      <c r="W48" s="246">
        <v>1</v>
      </c>
      <c r="X48" s="246">
        <v>0</v>
      </c>
      <c r="Y48" s="246">
        <v>0</v>
      </c>
      <c r="Z48" s="247">
        <v>3</v>
      </c>
      <c r="AA48" s="246">
        <v>0</v>
      </c>
    </row>
    <row r="49" spans="1:27" x14ac:dyDescent="0.25">
      <c r="A49" s="248" t="s">
        <v>91</v>
      </c>
      <c r="B49" s="252"/>
      <c r="C49" s="1008" t="s">
        <v>92</v>
      </c>
      <c r="D49" s="1009"/>
      <c r="E49" s="1010"/>
      <c r="F49" s="246">
        <v>1</v>
      </c>
      <c r="G49" s="246">
        <v>3</v>
      </c>
      <c r="H49" s="246">
        <v>3</v>
      </c>
      <c r="I49" s="246">
        <v>0</v>
      </c>
      <c r="J49" s="246">
        <v>0</v>
      </c>
      <c r="K49" s="247">
        <v>3</v>
      </c>
      <c r="L49" s="246">
        <v>2</v>
      </c>
      <c r="M49" s="246">
        <v>0</v>
      </c>
      <c r="N49" s="246">
        <v>1</v>
      </c>
      <c r="O49" s="247">
        <v>0</v>
      </c>
      <c r="P49" s="246">
        <v>0</v>
      </c>
      <c r="Q49" s="246">
        <v>0</v>
      </c>
      <c r="R49" s="246">
        <v>0</v>
      </c>
      <c r="S49" s="246">
        <v>0</v>
      </c>
      <c r="T49" s="247">
        <v>3</v>
      </c>
      <c r="U49" s="260">
        <v>0</v>
      </c>
      <c r="V49" s="246">
        <v>2</v>
      </c>
      <c r="W49" s="246">
        <v>2</v>
      </c>
      <c r="X49" s="246">
        <v>0</v>
      </c>
      <c r="Y49" s="246">
        <v>0</v>
      </c>
      <c r="Z49" s="247">
        <v>1</v>
      </c>
      <c r="AA49" s="246">
        <v>0</v>
      </c>
    </row>
    <row r="50" spans="1:27" x14ac:dyDescent="0.25">
      <c r="A50" s="248" t="s">
        <v>93</v>
      </c>
      <c r="B50" s="252"/>
      <c r="C50" s="1008" t="s">
        <v>70</v>
      </c>
      <c r="D50" s="1009"/>
      <c r="E50" s="1010"/>
      <c r="F50" s="246">
        <v>4</v>
      </c>
      <c r="G50" s="246">
        <v>3</v>
      </c>
      <c r="H50" s="246">
        <v>3</v>
      </c>
      <c r="I50" s="246">
        <v>0</v>
      </c>
      <c r="J50" s="246">
        <v>0</v>
      </c>
      <c r="K50" s="247">
        <v>6</v>
      </c>
      <c r="L50" s="246">
        <v>5</v>
      </c>
      <c r="M50" s="246">
        <v>0</v>
      </c>
      <c r="N50" s="246">
        <v>1</v>
      </c>
      <c r="O50" s="247">
        <v>0</v>
      </c>
      <c r="P50" s="246">
        <v>0</v>
      </c>
      <c r="Q50" s="246">
        <v>0</v>
      </c>
      <c r="R50" s="246">
        <v>0</v>
      </c>
      <c r="S50" s="246">
        <v>0</v>
      </c>
      <c r="T50" s="247">
        <v>6</v>
      </c>
      <c r="U50" s="260">
        <v>0</v>
      </c>
      <c r="V50" s="246">
        <v>4</v>
      </c>
      <c r="W50" s="246">
        <v>2</v>
      </c>
      <c r="X50" s="246">
        <v>0</v>
      </c>
      <c r="Y50" s="246">
        <v>0</v>
      </c>
      <c r="Z50" s="247">
        <v>1</v>
      </c>
      <c r="AA50" s="246">
        <v>0</v>
      </c>
    </row>
    <row r="51" spans="1:27" s="70" customFormat="1" ht="36.75" customHeight="1" x14ac:dyDescent="0.25">
      <c r="A51" s="241" t="s">
        <v>94</v>
      </c>
      <c r="B51" s="256"/>
      <c r="C51" s="1014" t="s">
        <v>95</v>
      </c>
      <c r="D51" s="1015"/>
      <c r="E51" s="1016"/>
      <c r="F51" s="243">
        <v>12</v>
      </c>
      <c r="G51" s="243">
        <v>27</v>
      </c>
      <c r="H51" s="243">
        <v>25</v>
      </c>
      <c r="I51" s="243">
        <v>2</v>
      </c>
      <c r="J51" s="243">
        <v>0</v>
      </c>
      <c r="K51" s="243">
        <v>19</v>
      </c>
      <c r="L51" s="243">
        <v>9</v>
      </c>
      <c r="M51" s="243">
        <v>1</v>
      </c>
      <c r="N51" s="243">
        <v>5</v>
      </c>
      <c r="O51" s="243">
        <v>4</v>
      </c>
      <c r="P51" s="243">
        <v>1</v>
      </c>
      <c r="Q51" s="243">
        <v>3</v>
      </c>
      <c r="R51" s="243">
        <v>0</v>
      </c>
      <c r="S51" s="243">
        <v>0</v>
      </c>
      <c r="T51" s="243">
        <v>19</v>
      </c>
      <c r="U51" s="243">
        <v>0</v>
      </c>
      <c r="V51" s="243">
        <v>15</v>
      </c>
      <c r="W51" s="243">
        <v>5</v>
      </c>
      <c r="X51" s="243">
        <v>0</v>
      </c>
      <c r="Y51" s="243">
        <v>0</v>
      </c>
      <c r="Z51" s="243">
        <v>18</v>
      </c>
      <c r="AA51" s="243">
        <v>2</v>
      </c>
    </row>
    <row r="52" spans="1:27" x14ac:dyDescent="0.25">
      <c r="A52" s="248" t="s">
        <v>96</v>
      </c>
      <c r="B52" s="252"/>
      <c r="C52" s="1008" t="s">
        <v>97</v>
      </c>
      <c r="D52" s="1009"/>
      <c r="E52" s="1010"/>
      <c r="F52" s="246">
        <v>1</v>
      </c>
      <c r="G52" s="246">
        <v>2</v>
      </c>
      <c r="H52" s="246">
        <v>2</v>
      </c>
      <c r="I52" s="246">
        <v>0</v>
      </c>
      <c r="J52" s="246">
        <v>0</v>
      </c>
      <c r="K52" s="247">
        <v>1</v>
      </c>
      <c r="L52" s="246">
        <v>1</v>
      </c>
      <c r="M52" s="246">
        <v>0</v>
      </c>
      <c r="N52" s="246">
        <v>0</v>
      </c>
      <c r="O52" s="247">
        <v>0</v>
      </c>
      <c r="P52" s="246">
        <v>0</v>
      </c>
      <c r="Q52" s="246">
        <v>0</v>
      </c>
      <c r="R52" s="246">
        <v>0</v>
      </c>
      <c r="S52" s="246">
        <v>0</v>
      </c>
      <c r="T52" s="247">
        <v>1</v>
      </c>
      <c r="U52" s="260">
        <v>0</v>
      </c>
      <c r="V52" s="246">
        <v>1</v>
      </c>
      <c r="W52" s="246">
        <v>0</v>
      </c>
      <c r="X52" s="246">
        <v>0</v>
      </c>
      <c r="Y52" s="246">
        <v>0</v>
      </c>
      <c r="Z52" s="247">
        <v>2</v>
      </c>
      <c r="AA52" s="246">
        <v>0</v>
      </c>
    </row>
    <row r="53" spans="1:27" x14ac:dyDescent="0.25">
      <c r="A53" s="248" t="s">
        <v>98</v>
      </c>
      <c r="B53" s="252"/>
      <c r="C53" s="1008" t="s">
        <v>99</v>
      </c>
      <c r="D53" s="1009"/>
      <c r="E53" s="1010"/>
      <c r="F53" s="246">
        <v>0</v>
      </c>
      <c r="G53" s="246">
        <v>0</v>
      </c>
      <c r="H53" s="246">
        <v>0</v>
      </c>
      <c r="I53" s="246">
        <v>0</v>
      </c>
      <c r="J53" s="246">
        <v>0</v>
      </c>
      <c r="K53" s="247">
        <v>0</v>
      </c>
      <c r="L53" s="246">
        <v>0</v>
      </c>
      <c r="M53" s="246">
        <v>0</v>
      </c>
      <c r="N53" s="246">
        <v>0</v>
      </c>
      <c r="O53" s="247">
        <v>0</v>
      </c>
      <c r="P53" s="246">
        <v>0</v>
      </c>
      <c r="Q53" s="246">
        <v>0</v>
      </c>
      <c r="R53" s="246">
        <v>0</v>
      </c>
      <c r="S53" s="246">
        <v>0</v>
      </c>
      <c r="T53" s="247">
        <v>0</v>
      </c>
      <c r="U53" s="260">
        <v>0</v>
      </c>
      <c r="V53" s="246">
        <v>0</v>
      </c>
      <c r="W53" s="246">
        <v>0</v>
      </c>
      <c r="X53" s="246">
        <v>0</v>
      </c>
      <c r="Y53" s="246">
        <v>0</v>
      </c>
      <c r="Z53" s="247">
        <v>0</v>
      </c>
      <c r="AA53" s="246">
        <v>0</v>
      </c>
    </row>
    <row r="54" spans="1:27" x14ac:dyDescent="0.25">
      <c r="A54" s="248" t="s">
        <v>100</v>
      </c>
      <c r="B54" s="252"/>
      <c r="C54" s="1008" t="s">
        <v>101</v>
      </c>
      <c r="D54" s="1009"/>
      <c r="E54" s="1010"/>
      <c r="F54" s="246">
        <v>1</v>
      </c>
      <c r="G54" s="246">
        <v>1</v>
      </c>
      <c r="H54" s="246">
        <v>1</v>
      </c>
      <c r="I54" s="246">
        <v>0</v>
      </c>
      <c r="J54" s="246">
        <v>0</v>
      </c>
      <c r="K54" s="247">
        <v>1</v>
      </c>
      <c r="L54" s="246">
        <v>0</v>
      </c>
      <c r="M54" s="246">
        <v>0</v>
      </c>
      <c r="N54" s="246">
        <v>0</v>
      </c>
      <c r="O54" s="247">
        <v>1</v>
      </c>
      <c r="P54" s="246">
        <v>1</v>
      </c>
      <c r="Q54" s="246">
        <v>0</v>
      </c>
      <c r="R54" s="246">
        <v>0</v>
      </c>
      <c r="S54" s="246">
        <v>0</v>
      </c>
      <c r="T54" s="247">
        <v>1</v>
      </c>
      <c r="U54" s="260">
        <v>0</v>
      </c>
      <c r="V54" s="246">
        <v>1</v>
      </c>
      <c r="W54" s="246">
        <v>0</v>
      </c>
      <c r="X54" s="246">
        <v>0</v>
      </c>
      <c r="Y54" s="246">
        <v>0</v>
      </c>
      <c r="Z54" s="247">
        <v>1</v>
      </c>
      <c r="AA54" s="246">
        <v>1</v>
      </c>
    </row>
    <row r="55" spans="1:27" x14ac:dyDescent="0.25">
      <c r="A55" s="248" t="s">
        <v>102</v>
      </c>
      <c r="B55" s="252"/>
      <c r="C55" s="1008" t="s">
        <v>103</v>
      </c>
      <c r="D55" s="1009"/>
      <c r="E55" s="1010"/>
      <c r="F55" s="246">
        <v>0</v>
      </c>
      <c r="G55" s="246">
        <v>0</v>
      </c>
      <c r="H55" s="246">
        <v>0</v>
      </c>
      <c r="I55" s="246">
        <v>0</v>
      </c>
      <c r="J55" s="246">
        <v>0</v>
      </c>
      <c r="K55" s="247">
        <v>0</v>
      </c>
      <c r="L55" s="246">
        <v>0</v>
      </c>
      <c r="M55" s="246">
        <v>0</v>
      </c>
      <c r="N55" s="246">
        <v>0</v>
      </c>
      <c r="O55" s="247">
        <v>0</v>
      </c>
      <c r="P55" s="246">
        <v>0</v>
      </c>
      <c r="Q55" s="246">
        <v>0</v>
      </c>
      <c r="R55" s="246">
        <v>0</v>
      </c>
      <c r="S55" s="246">
        <v>0</v>
      </c>
      <c r="T55" s="247">
        <v>0</v>
      </c>
      <c r="U55" s="260">
        <v>0</v>
      </c>
      <c r="V55" s="246">
        <v>0</v>
      </c>
      <c r="W55" s="246">
        <v>0</v>
      </c>
      <c r="X55" s="246">
        <v>0</v>
      </c>
      <c r="Y55" s="246">
        <v>0</v>
      </c>
      <c r="Z55" s="247">
        <v>0</v>
      </c>
      <c r="AA55" s="246">
        <v>0</v>
      </c>
    </row>
    <row r="56" spans="1:27" ht="38.25" x14ac:dyDescent="0.25">
      <c r="A56" s="248" t="s">
        <v>104</v>
      </c>
      <c r="B56" s="255" t="s">
        <v>37</v>
      </c>
      <c r="C56" s="1008" t="s">
        <v>105</v>
      </c>
      <c r="D56" s="1009"/>
      <c r="E56" s="1010"/>
      <c r="F56" s="246">
        <v>0</v>
      </c>
      <c r="G56" s="246">
        <v>0</v>
      </c>
      <c r="H56" s="246">
        <v>0</v>
      </c>
      <c r="I56" s="246">
        <v>0</v>
      </c>
      <c r="J56" s="246">
        <v>0</v>
      </c>
      <c r="K56" s="247">
        <v>0</v>
      </c>
      <c r="L56" s="246">
        <v>0</v>
      </c>
      <c r="M56" s="246">
        <v>0</v>
      </c>
      <c r="N56" s="246">
        <v>0</v>
      </c>
      <c r="O56" s="247">
        <v>0</v>
      </c>
      <c r="P56" s="246">
        <v>0</v>
      </c>
      <c r="Q56" s="246">
        <v>0</v>
      </c>
      <c r="R56" s="246">
        <v>0</v>
      </c>
      <c r="S56" s="246">
        <v>0</v>
      </c>
      <c r="T56" s="247">
        <v>0</v>
      </c>
      <c r="U56" s="260">
        <v>0</v>
      </c>
      <c r="V56" s="246">
        <v>0</v>
      </c>
      <c r="W56" s="246">
        <v>0</v>
      </c>
      <c r="X56" s="246">
        <v>0</v>
      </c>
      <c r="Y56" s="246">
        <v>0</v>
      </c>
      <c r="Z56" s="247">
        <v>0</v>
      </c>
      <c r="AA56" s="246">
        <v>0</v>
      </c>
    </row>
    <row r="57" spans="1:27" x14ac:dyDescent="0.25">
      <c r="A57" s="248" t="s">
        <v>106</v>
      </c>
      <c r="B57" s="252"/>
      <c r="C57" s="1008" t="s">
        <v>107</v>
      </c>
      <c r="D57" s="1009"/>
      <c r="E57" s="1010"/>
      <c r="F57" s="246">
        <v>1</v>
      </c>
      <c r="G57" s="246">
        <v>2</v>
      </c>
      <c r="H57" s="246">
        <v>2</v>
      </c>
      <c r="I57" s="246">
        <v>0</v>
      </c>
      <c r="J57" s="246">
        <v>0</v>
      </c>
      <c r="K57" s="247">
        <v>2</v>
      </c>
      <c r="L57" s="246">
        <v>1</v>
      </c>
      <c r="M57" s="246">
        <v>0</v>
      </c>
      <c r="N57" s="246">
        <v>0</v>
      </c>
      <c r="O57" s="247">
        <v>1</v>
      </c>
      <c r="P57" s="246">
        <v>0</v>
      </c>
      <c r="Q57" s="246">
        <v>1</v>
      </c>
      <c r="R57" s="246">
        <v>0</v>
      </c>
      <c r="S57" s="246">
        <v>0</v>
      </c>
      <c r="T57" s="247">
        <v>2</v>
      </c>
      <c r="U57" s="260">
        <v>0</v>
      </c>
      <c r="V57" s="246">
        <v>1</v>
      </c>
      <c r="W57" s="246">
        <v>1</v>
      </c>
      <c r="X57" s="246">
        <v>0</v>
      </c>
      <c r="Y57" s="246">
        <v>0</v>
      </c>
      <c r="Z57" s="247">
        <v>1</v>
      </c>
      <c r="AA57" s="246">
        <v>0</v>
      </c>
    </row>
    <row r="58" spans="1:27" x14ac:dyDescent="0.25">
      <c r="A58" s="248" t="s">
        <v>108</v>
      </c>
      <c r="B58" s="252"/>
      <c r="C58" s="1008" t="s">
        <v>70</v>
      </c>
      <c r="D58" s="1009"/>
      <c r="E58" s="1010"/>
      <c r="F58" s="246">
        <v>9</v>
      </c>
      <c r="G58" s="246">
        <v>22</v>
      </c>
      <c r="H58" s="246">
        <v>20</v>
      </c>
      <c r="I58" s="246">
        <v>2</v>
      </c>
      <c r="J58" s="246">
        <v>0</v>
      </c>
      <c r="K58" s="247">
        <v>15</v>
      </c>
      <c r="L58" s="246">
        <v>7</v>
      </c>
      <c r="M58" s="246">
        <v>1</v>
      </c>
      <c r="N58" s="246">
        <v>5</v>
      </c>
      <c r="O58" s="247">
        <v>2</v>
      </c>
      <c r="P58" s="246">
        <v>0</v>
      </c>
      <c r="Q58" s="246">
        <v>2</v>
      </c>
      <c r="R58" s="246">
        <v>0</v>
      </c>
      <c r="S58" s="246">
        <v>0</v>
      </c>
      <c r="T58" s="247">
        <v>15</v>
      </c>
      <c r="U58" s="260">
        <v>0</v>
      </c>
      <c r="V58" s="246">
        <v>12</v>
      </c>
      <c r="W58" s="246">
        <v>4</v>
      </c>
      <c r="X58" s="246">
        <v>0</v>
      </c>
      <c r="Y58" s="246">
        <v>0</v>
      </c>
      <c r="Z58" s="247">
        <v>14</v>
      </c>
      <c r="AA58" s="246">
        <v>1</v>
      </c>
    </row>
    <row r="59" spans="1:27" s="70" customFormat="1" ht="35.25" customHeight="1" x14ac:dyDescent="0.25">
      <c r="A59" s="241" t="s">
        <v>109</v>
      </c>
      <c r="B59" s="256"/>
      <c r="C59" s="1014" t="s">
        <v>110</v>
      </c>
      <c r="D59" s="1015"/>
      <c r="E59" s="1016"/>
      <c r="F59" s="243">
        <v>77</v>
      </c>
      <c r="G59" s="243">
        <v>303</v>
      </c>
      <c r="H59" s="243">
        <v>275</v>
      </c>
      <c r="I59" s="243">
        <v>25</v>
      </c>
      <c r="J59" s="243">
        <v>3</v>
      </c>
      <c r="K59" s="243">
        <v>274</v>
      </c>
      <c r="L59" s="243">
        <v>155</v>
      </c>
      <c r="M59" s="243">
        <v>61</v>
      </c>
      <c r="N59" s="243">
        <v>14</v>
      </c>
      <c r="O59" s="243">
        <v>44</v>
      </c>
      <c r="P59" s="243">
        <v>7</v>
      </c>
      <c r="Q59" s="243">
        <v>33</v>
      </c>
      <c r="R59" s="243">
        <v>4</v>
      </c>
      <c r="S59" s="243">
        <v>0</v>
      </c>
      <c r="T59" s="243">
        <v>274</v>
      </c>
      <c r="U59" s="243">
        <v>2</v>
      </c>
      <c r="V59" s="243">
        <v>247</v>
      </c>
      <c r="W59" s="243">
        <v>18</v>
      </c>
      <c r="X59" s="243">
        <v>0</v>
      </c>
      <c r="Y59" s="243">
        <v>0</v>
      </c>
      <c r="Z59" s="243">
        <v>76</v>
      </c>
      <c r="AA59" s="243">
        <v>13</v>
      </c>
    </row>
    <row r="60" spans="1:27" x14ac:dyDescent="0.25">
      <c r="A60" s="248" t="s">
        <v>111</v>
      </c>
      <c r="B60" s="252"/>
      <c r="C60" s="1008" t="s">
        <v>112</v>
      </c>
      <c r="D60" s="1009"/>
      <c r="E60" s="1010"/>
      <c r="F60" s="246">
        <v>34</v>
      </c>
      <c r="G60" s="246">
        <v>162</v>
      </c>
      <c r="H60" s="246">
        <v>147</v>
      </c>
      <c r="I60" s="246">
        <v>13</v>
      </c>
      <c r="J60" s="246">
        <v>2</v>
      </c>
      <c r="K60" s="247">
        <v>155</v>
      </c>
      <c r="L60" s="246">
        <v>116</v>
      </c>
      <c r="M60" s="246">
        <v>14</v>
      </c>
      <c r="N60" s="246">
        <v>1</v>
      </c>
      <c r="O60" s="247">
        <v>24</v>
      </c>
      <c r="P60" s="246">
        <v>3</v>
      </c>
      <c r="Q60" s="246">
        <v>20</v>
      </c>
      <c r="R60" s="246">
        <v>1</v>
      </c>
      <c r="S60" s="246">
        <v>0</v>
      </c>
      <c r="T60" s="247">
        <v>155</v>
      </c>
      <c r="U60" s="260">
        <v>1</v>
      </c>
      <c r="V60" s="246">
        <v>145</v>
      </c>
      <c r="W60" s="246">
        <v>5</v>
      </c>
      <c r="X60" s="246">
        <v>0</v>
      </c>
      <c r="Y60" s="246">
        <v>0</v>
      </c>
      <c r="Z60" s="247">
        <v>25</v>
      </c>
      <c r="AA60" s="246">
        <v>3</v>
      </c>
    </row>
    <row r="61" spans="1:27" x14ac:dyDescent="0.25">
      <c r="A61" s="248" t="s">
        <v>113</v>
      </c>
      <c r="B61" s="252"/>
      <c r="C61" s="1008" t="s">
        <v>114</v>
      </c>
      <c r="D61" s="1009"/>
      <c r="E61" s="1010"/>
      <c r="F61" s="246">
        <v>23</v>
      </c>
      <c r="G61" s="246">
        <v>60</v>
      </c>
      <c r="H61" s="246">
        <v>55</v>
      </c>
      <c r="I61" s="246">
        <v>4</v>
      </c>
      <c r="J61" s="246">
        <v>1</v>
      </c>
      <c r="K61" s="247">
        <v>53</v>
      </c>
      <c r="L61" s="246">
        <v>10</v>
      </c>
      <c r="M61" s="246">
        <v>32</v>
      </c>
      <c r="N61" s="246">
        <v>3</v>
      </c>
      <c r="O61" s="247">
        <v>8</v>
      </c>
      <c r="P61" s="246">
        <v>1</v>
      </c>
      <c r="Q61" s="246">
        <v>5</v>
      </c>
      <c r="R61" s="246">
        <v>2</v>
      </c>
      <c r="S61" s="246">
        <v>0</v>
      </c>
      <c r="T61" s="247">
        <v>53</v>
      </c>
      <c r="U61" s="260">
        <v>0</v>
      </c>
      <c r="V61" s="246">
        <v>48</v>
      </c>
      <c r="W61" s="246">
        <v>4</v>
      </c>
      <c r="X61" s="246">
        <v>0</v>
      </c>
      <c r="Y61" s="246">
        <v>0</v>
      </c>
      <c r="Z61" s="247">
        <v>25</v>
      </c>
      <c r="AA61" s="246">
        <v>6</v>
      </c>
    </row>
    <row r="62" spans="1:27" x14ac:dyDescent="0.25">
      <c r="A62" s="248" t="s">
        <v>115</v>
      </c>
      <c r="B62" s="252"/>
      <c r="C62" s="1008" t="s">
        <v>116</v>
      </c>
      <c r="D62" s="1009"/>
      <c r="E62" s="1010"/>
      <c r="F62" s="246">
        <v>2</v>
      </c>
      <c r="G62" s="246">
        <v>15</v>
      </c>
      <c r="H62" s="246">
        <v>13</v>
      </c>
      <c r="I62" s="246">
        <v>2</v>
      </c>
      <c r="J62" s="246">
        <v>0</v>
      </c>
      <c r="K62" s="247">
        <v>11</v>
      </c>
      <c r="L62" s="246">
        <v>4</v>
      </c>
      <c r="M62" s="246">
        <v>5</v>
      </c>
      <c r="N62" s="246">
        <v>2</v>
      </c>
      <c r="O62" s="247">
        <v>0</v>
      </c>
      <c r="P62" s="246">
        <v>0</v>
      </c>
      <c r="Q62" s="246">
        <v>0</v>
      </c>
      <c r="R62" s="246">
        <v>0</v>
      </c>
      <c r="S62" s="246">
        <v>0</v>
      </c>
      <c r="T62" s="247">
        <v>11</v>
      </c>
      <c r="U62" s="260">
        <v>0</v>
      </c>
      <c r="V62" s="246">
        <v>11</v>
      </c>
      <c r="W62" s="246">
        <v>1</v>
      </c>
      <c r="X62" s="246">
        <v>0</v>
      </c>
      <c r="Y62" s="246">
        <v>0</v>
      </c>
      <c r="Z62" s="247">
        <v>4</v>
      </c>
      <c r="AA62" s="246">
        <v>0</v>
      </c>
    </row>
    <row r="63" spans="1:27" x14ac:dyDescent="0.25">
      <c r="A63" s="248" t="s">
        <v>117</v>
      </c>
      <c r="B63" s="252"/>
      <c r="C63" s="1008" t="s">
        <v>118</v>
      </c>
      <c r="D63" s="1009"/>
      <c r="E63" s="1010"/>
      <c r="F63" s="246">
        <v>1</v>
      </c>
      <c r="G63" s="246">
        <v>4</v>
      </c>
      <c r="H63" s="246">
        <v>3</v>
      </c>
      <c r="I63" s="246">
        <v>1</v>
      </c>
      <c r="J63" s="246">
        <v>0</v>
      </c>
      <c r="K63" s="247">
        <v>3</v>
      </c>
      <c r="L63" s="246">
        <v>0</v>
      </c>
      <c r="M63" s="246">
        <v>1</v>
      </c>
      <c r="N63" s="246">
        <v>0</v>
      </c>
      <c r="O63" s="247">
        <v>2</v>
      </c>
      <c r="P63" s="246">
        <v>0</v>
      </c>
      <c r="Q63" s="246">
        <v>2</v>
      </c>
      <c r="R63" s="246">
        <v>0</v>
      </c>
      <c r="S63" s="246">
        <v>0</v>
      </c>
      <c r="T63" s="247">
        <v>3</v>
      </c>
      <c r="U63" s="260">
        <v>0</v>
      </c>
      <c r="V63" s="246">
        <v>1</v>
      </c>
      <c r="W63" s="246">
        <v>0</v>
      </c>
      <c r="X63" s="246">
        <v>0</v>
      </c>
      <c r="Y63" s="246">
        <v>0</v>
      </c>
      <c r="Z63" s="247">
        <v>1</v>
      </c>
      <c r="AA63" s="246">
        <v>0</v>
      </c>
    </row>
    <row r="64" spans="1:27" x14ac:dyDescent="0.25">
      <c r="A64" s="248" t="s">
        <v>119</v>
      </c>
      <c r="B64" s="252"/>
      <c r="C64" s="1008" t="s">
        <v>120</v>
      </c>
      <c r="D64" s="1009"/>
      <c r="E64" s="1010"/>
      <c r="F64" s="246">
        <v>0</v>
      </c>
      <c r="G64" s="246">
        <v>0</v>
      </c>
      <c r="H64" s="246">
        <v>0</v>
      </c>
      <c r="I64" s="246">
        <v>0</v>
      </c>
      <c r="J64" s="246">
        <v>0</v>
      </c>
      <c r="K64" s="247">
        <v>0</v>
      </c>
      <c r="L64" s="246">
        <v>0</v>
      </c>
      <c r="M64" s="246">
        <v>0</v>
      </c>
      <c r="N64" s="246">
        <v>0</v>
      </c>
      <c r="O64" s="247">
        <v>0</v>
      </c>
      <c r="P64" s="246">
        <v>0</v>
      </c>
      <c r="Q64" s="246">
        <v>0</v>
      </c>
      <c r="R64" s="246">
        <v>0</v>
      </c>
      <c r="S64" s="246">
        <v>0</v>
      </c>
      <c r="T64" s="247">
        <v>0</v>
      </c>
      <c r="U64" s="260">
        <v>0</v>
      </c>
      <c r="V64" s="246">
        <v>0</v>
      </c>
      <c r="W64" s="246">
        <v>0</v>
      </c>
      <c r="X64" s="246">
        <v>0</v>
      </c>
      <c r="Y64" s="246">
        <v>0</v>
      </c>
      <c r="Z64" s="247">
        <v>0</v>
      </c>
      <c r="AA64" s="246">
        <v>0</v>
      </c>
    </row>
    <row r="65" spans="1:27" ht="48.75" customHeight="1" x14ac:dyDescent="0.25">
      <c r="A65" s="248" t="s">
        <v>121</v>
      </c>
      <c r="B65" s="252"/>
      <c r="C65" s="1008" t="s">
        <v>122</v>
      </c>
      <c r="D65" s="1009"/>
      <c r="E65" s="1010"/>
      <c r="F65" s="246">
        <v>0</v>
      </c>
      <c r="G65" s="246">
        <v>14</v>
      </c>
      <c r="H65" s="246">
        <v>13</v>
      </c>
      <c r="I65" s="246">
        <v>0</v>
      </c>
      <c r="J65" s="246">
        <v>0</v>
      </c>
      <c r="K65" s="247">
        <v>13</v>
      </c>
      <c r="L65" s="246">
        <v>12</v>
      </c>
      <c r="M65" s="246">
        <v>0</v>
      </c>
      <c r="N65" s="246">
        <v>1</v>
      </c>
      <c r="O65" s="247">
        <v>0</v>
      </c>
      <c r="P65" s="246">
        <v>0</v>
      </c>
      <c r="Q65" s="246">
        <v>0</v>
      </c>
      <c r="R65" s="246">
        <v>0</v>
      </c>
      <c r="S65" s="246">
        <v>0</v>
      </c>
      <c r="T65" s="247">
        <v>13</v>
      </c>
      <c r="U65" s="260">
        <v>0</v>
      </c>
      <c r="V65" s="246">
        <v>11</v>
      </c>
      <c r="W65" s="246">
        <v>0</v>
      </c>
      <c r="X65" s="246">
        <v>0</v>
      </c>
      <c r="Y65" s="246">
        <v>0</v>
      </c>
      <c r="Z65" s="247">
        <v>1</v>
      </c>
      <c r="AA65" s="246">
        <v>0</v>
      </c>
    </row>
    <row r="66" spans="1:27" x14ac:dyDescent="0.25">
      <c r="A66" s="248" t="s">
        <v>123</v>
      </c>
      <c r="B66" s="252"/>
      <c r="C66" s="1008" t="s">
        <v>124</v>
      </c>
      <c r="D66" s="1009"/>
      <c r="E66" s="1010"/>
      <c r="F66" s="246">
        <v>1</v>
      </c>
      <c r="G66" s="246">
        <v>0</v>
      </c>
      <c r="H66" s="246">
        <v>0</v>
      </c>
      <c r="I66" s="246">
        <v>0</v>
      </c>
      <c r="J66" s="246">
        <v>0</v>
      </c>
      <c r="K66" s="247">
        <v>1</v>
      </c>
      <c r="L66" s="246">
        <v>1</v>
      </c>
      <c r="M66" s="246">
        <v>0</v>
      </c>
      <c r="N66" s="246">
        <v>0</v>
      </c>
      <c r="O66" s="247">
        <v>0</v>
      </c>
      <c r="P66" s="246">
        <v>0</v>
      </c>
      <c r="Q66" s="246">
        <v>0</v>
      </c>
      <c r="R66" s="246">
        <v>0</v>
      </c>
      <c r="S66" s="246">
        <v>0</v>
      </c>
      <c r="T66" s="247">
        <v>1</v>
      </c>
      <c r="U66" s="260">
        <v>0</v>
      </c>
      <c r="V66" s="246">
        <v>1</v>
      </c>
      <c r="W66" s="246">
        <v>0</v>
      </c>
      <c r="X66" s="246">
        <v>0</v>
      </c>
      <c r="Y66" s="246">
        <v>0</v>
      </c>
      <c r="Z66" s="247">
        <v>0</v>
      </c>
      <c r="AA66" s="246">
        <v>0</v>
      </c>
    </row>
    <row r="67" spans="1:27" x14ac:dyDescent="0.25">
      <c r="A67" s="248" t="s">
        <v>125</v>
      </c>
      <c r="B67" s="252"/>
      <c r="C67" s="1008" t="s">
        <v>126</v>
      </c>
      <c r="D67" s="1009"/>
      <c r="E67" s="1010"/>
      <c r="F67" s="246">
        <v>3</v>
      </c>
      <c r="G67" s="246">
        <v>10</v>
      </c>
      <c r="H67" s="246">
        <v>10</v>
      </c>
      <c r="I67" s="246">
        <v>0</v>
      </c>
      <c r="J67" s="246">
        <v>0</v>
      </c>
      <c r="K67" s="247">
        <v>7</v>
      </c>
      <c r="L67" s="246">
        <v>3</v>
      </c>
      <c r="M67" s="246">
        <v>1</v>
      </c>
      <c r="N67" s="246">
        <v>1</v>
      </c>
      <c r="O67" s="247">
        <v>2</v>
      </c>
      <c r="P67" s="246">
        <v>1</v>
      </c>
      <c r="Q67" s="246">
        <v>1</v>
      </c>
      <c r="R67" s="246">
        <v>0</v>
      </c>
      <c r="S67" s="246">
        <v>0</v>
      </c>
      <c r="T67" s="247">
        <v>7</v>
      </c>
      <c r="U67" s="260">
        <v>0</v>
      </c>
      <c r="V67" s="246">
        <v>7</v>
      </c>
      <c r="W67" s="246">
        <v>0</v>
      </c>
      <c r="X67" s="246">
        <v>0</v>
      </c>
      <c r="Y67" s="246">
        <v>0</v>
      </c>
      <c r="Z67" s="247">
        <v>6</v>
      </c>
      <c r="AA67" s="246">
        <v>2</v>
      </c>
    </row>
    <row r="68" spans="1:27" x14ac:dyDescent="0.25">
      <c r="A68" s="248" t="s">
        <v>127</v>
      </c>
      <c r="B68" s="252"/>
      <c r="C68" s="1008" t="s">
        <v>128</v>
      </c>
      <c r="D68" s="1009"/>
      <c r="E68" s="1010"/>
      <c r="F68" s="246">
        <v>2</v>
      </c>
      <c r="G68" s="246">
        <v>6</v>
      </c>
      <c r="H68" s="246">
        <v>6</v>
      </c>
      <c r="I68" s="246">
        <v>0</v>
      </c>
      <c r="J68" s="246">
        <v>0</v>
      </c>
      <c r="K68" s="247">
        <v>3</v>
      </c>
      <c r="L68" s="246">
        <v>2</v>
      </c>
      <c r="M68" s="246">
        <v>0</v>
      </c>
      <c r="N68" s="246">
        <v>0</v>
      </c>
      <c r="O68" s="247">
        <v>1</v>
      </c>
      <c r="P68" s="246">
        <v>0</v>
      </c>
      <c r="Q68" s="246">
        <v>0</v>
      </c>
      <c r="R68" s="246">
        <v>1</v>
      </c>
      <c r="S68" s="246">
        <v>0</v>
      </c>
      <c r="T68" s="247">
        <v>3</v>
      </c>
      <c r="U68" s="260">
        <v>0</v>
      </c>
      <c r="V68" s="246">
        <v>3</v>
      </c>
      <c r="W68" s="246">
        <v>0</v>
      </c>
      <c r="X68" s="246">
        <v>0</v>
      </c>
      <c r="Y68" s="246">
        <v>0</v>
      </c>
      <c r="Z68" s="247">
        <v>5</v>
      </c>
      <c r="AA68" s="246">
        <v>0</v>
      </c>
    </row>
    <row r="69" spans="1:27" x14ac:dyDescent="0.25">
      <c r="A69" s="248" t="s">
        <v>129</v>
      </c>
      <c r="B69" s="252"/>
      <c r="C69" s="1008" t="s">
        <v>130</v>
      </c>
      <c r="D69" s="1009"/>
      <c r="E69" s="1010"/>
      <c r="F69" s="246">
        <v>5</v>
      </c>
      <c r="G69" s="246">
        <v>11</v>
      </c>
      <c r="H69" s="246">
        <v>10</v>
      </c>
      <c r="I69" s="246">
        <v>1</v>
      </c>
      <c r="J69" s="246">
        <v>0</v>
      </c>
      <c r="K69" s="247">
        <v>11</v>
      </c>
      <c r="L69" s="246">
        <v>4</v>
      </c>
      <c r="M69" s="246">
        <v>3</v>
      </c>
      <c r="N69" s="246">
        <v>0</v>
      </c>
      <c r="O69" s="247">
        <v>4</v>
      </c>
      <c r="P69" s="246">
        <v>1</v>
      </c>
      <c r="Q69" s="246">
        <v>3</v>
      </c>
      <c r="R69" s="246">
        <v>0</v>
      </c>
      <c r="S69" s="246">
        <v>0</v>
      </c>
      <c r="T69" s="247">
        <v>11</v>
      </c>
      <c r="U69" s="260">
        <v>1</v>
      </c>
      <c r="V69" s="246">
        <v>10</v>
      </c>
      <c r="W69" s="246">
        <v>1</v>
      </c>
      <c r="X69" s="246">
        <v>0</v>
      </c>
      <c r="Y69" s="246">
        <v>0</v>
      </c>
      <c r="Z69" s="247">
        <v>3</v>
      </c>
      <c r="AA69" s="246">
        <v>1</v>
      </c>
    </row>
    <row r="70" spans="1:27" x14ac:dyDescent="0.25">
      <c r="A70" s="248" t="s">
        <v>131</v>
      </c>
      <c r="B70" s="252"/>
      <c r="C70" s="1008" t="s">
        <v>132</v>
      </c>
      <c r="D70" s="1009"/>
      <c r="E70" s="1010"/>
      <c r="F70" s="246">
        <v>2</v>
      </c>
      <c r="G70" s="246">
        <v>9</v>
      </c>
      <c r="H70" s="246">
        <v>9</v>
      </c>
      <c r="I70" s="246">
        <v>0</v>
      </c>
      <c r="J70" s="246">
        <v>0</v>
      </c>
      <c r="K70" s="247">
        <v>8</v>
      </c>
      <c r="L70" s="246">
        <v>2</v>
      </c>
      <c r="M70" s="246">
        <v>3</v>
      </c>
      <c r="N70" s="246">
        <v>2</v>
      </c>
      <c r="O70" s="247">
        <v>1</v>
      </c>
      <c r="P70" s="246">
        <v>1</v>
      </c>
      <c r="Q70" s="246">
        <v>0</v>
      </c>
      <c r="R70" s="246">
        <v>0</v>
      </c>
      <c r="S70" s="246">
        <v>0</v>
      </c>
      <c r="T70" s="247">
        <v>8</v>
      </c>
      <c r="U70" s="260">
        <v>0</v>
      </c>
      <c r="V70" s="246">
        <v>4</v>
      </c>
      <c r="W70" s="246">
        <v>2</v>
      </c>
      <c r="X70" s="246">
        <v>0</v>
      </c>
      <c r="Y70" s="246">
        <v>0</v>
      </c>
      <c r="Z70" s="247">
        <v>3</v>
      </c>
      <c r="AA70" s="246">
        <v>0</v>
      </c>
    </row>
    <row r="71" spans="1:27" x14ac:dyDescent="0.25">
      <c r="A71" s="248" t="s">
        <v>133</v>
      </c>
      <c r="B71" s="252"/>
      <c r="C71" s="1008" t="s">
        <v>134</v>
      </c>
      <c r="D71" s="1009"/>
      <c r="E71" s="1010"/>
      <c r="F71" s="246">
        <v>0</v>
      </c>
      <c r="G71" s="246">
        <v>0</v>
      </c>
      <c r="H71" s="246">
        <v>0</v>
      </c>
      <c r="I71" s="246">
        <v>0</v>
      </c>
      <c r="J71" s="246">
        <v>0</v>
      </c>
      <c r="K71" s="247">
        <v>0</v>
      </c>
      <c r="L71" s="246">
        <v>0</v>
      </c>
      <c r="M71" s="246">
        <v>0</v>
      </c>
      <c r="N71" s="246">
        <v>0</v>
      </c>
      <c r="O71" s="247">
        <v>0</v>
      </c>
      <c r="P71" s="246">
        <v>0</v>
      </c>
      <c r="Q71" s="246">
        <v>0</v>
      </c>
      <c r="R71" s="246">
        <v>0</v>
      </c>
      <c r="S71" s="246">
        <v>0</v>
      </c>
      <c r="T71" s="247">
        <v>0</v>
      </c>
      <c r="U71" s="260">
        <v>0</v>
      </c>
      <c r="V71" s="246">
        <v>0</v>
      </c>
      <c r="W71" s="246">
        <v>0</v>
      </c>
      <c r="X71" s="246">
        <v>0</v>
      </c>
      <c r="Y71" s="246">
        <v>0</v>
      </c>
      <c r="Z71" s="247">
        <v>0</v>
      </c>
      <c r="AA71" s="246">
        <v>0</v>
      </c>
    </row>
    <row r="72" spans="1:27" x14ac:dyDescent="0.25">
      <c r="A72" s="248" t="s">
        <v>135</v>
      </c>
      <c r="B72" s="252"/>
      <c r="C72" s="1008" t="s">
        <v>70</v>
      </c>
      <c r="D72" s="1009"/>
      <c r="E72" s="1010"/>
      <c r="F72" s="246">
        <v>4</v>
      </c>
      <c r="G72" s="246">
        <v>13</v>
      </c>
      <c r="H72" s="246">
        <v>9</v>
      </c>
      <c r="I72" s="246">
        <v>4</v>
      </c>
      <c r="J72" s="246">
        <v>0</v>
      </c>
      <c r="K72" s="247">
        <v>9</v>
      </c>
      <c r="L72" s="246">
        <v>1</v>
      </c>
      <c r="M72" s="246">
        <v>2</v>
      </c>
      <c r="N72" s="246">
        <v>4</v>
      </c>
      <c r="O72" s="247">
        <v>2</v>
      </c>
      <c r="P72" s="246">
        <v>0</v>
      </c>
      <c r="Q72" s="246">
        <v>2</v>
      </c>
      <c r="R72" s="246">
        <v>0</v>
      </c>
      <c r="S72" s="246">
        <v>0</v>
      </c>
      <c r="T72" s="247">
        <v>9</v>
      </c>
      <c r="U72" s="260">
        <v>0</v>
      </c>
      <c r="V72" s="246">
        <v>6</v>
      </c>
      <c r="W72" s="246">
        <v>5</v>
      </c>
      <c r="X72" s="246">
        <v>0</v>
      </c>
      <c r="Y72" s="246">
        <v>0</v>
      </c>
      <c r="Z72" s="247">
        <v>4</v>
      </c>
      <c r="AA72" s="246">
        <v>1</v>
      </c>
    </row>
    <row r="73" spans="1:27" s="70" customFormat="1" ht="37.5" customHeight="1" x14ac:dyDescent="0.25">
      <c r="A73" s="241" t="s">
        <v>136</v>
      </c>
      <c r="B73" s="256"/>
      <c r="C73" s="1014" t="s">
        <v>137</v>
      </c>
      <c r="D73" s="1015"/>
      <c r="E73" s="1016"/>
      <c r="F73" s="243">
        <v>0</v>
      </c>
      <c r="G73" s="243">
        <v>0</v>
      </c>
      <c r="H73" s="243">
        <v>0</v>
      </c>
      <c r="I73" s="243">
        <v>0</v>
      </c>
      <c r="J73" s="243">
        <v>0</v>
      </c>
      <c r="K73" s="243">
        <v>0</v>
      </c>
      <c r="L73" s="243">
        <v>0</v>
      </c>
      <c r="M73" s="243">
        <v>0</v>
      </c>
      <c r="N73" s="243">
        <v>0</v>
      </c>
      <c r="O73" s="243">
        <v>0</v>
      </c>
      <c r="P73" s="243">
        <v>0</v>
      </c>
      <c r="Q73" s="243">
        <v>0</v>
      </c>
      <c r="R73" s="243">
        <v>0</v>
      </c>
      <c r="S73" s="243">
        <v>0</v>
      </c>
      <c r="T73" s="243">
        <v>0</v>
      </c>
      <c r="U73" s="243">
        <v>0</v>
      </c>
      <c r="V73" s="243">
        <v>0</v>
      </c>
      <c r="W73" s="243">
        <v>0</v>
      </c>
      <c r="X73" s="243">
        <v>0</v>
      </c>
      <c r="Y73" s="243">
        <v>0</v>
      </c>
      <c r="Z73" s="243">
        <v>0</v>
      </c>
      <c r="AA73" s="243">
        <v>0</v>
      </c>
    </row>
    <row r="74" spans="1:27" x14ac:dyDescent="0.25">
      <c r="A74" s="248" t="s">
        <v>138</v>
      </c>
      <c r="B74" s="252"/>
      <c r="C74" s="1008" t="s">
        <v>139</v>
      </c>
      <c r="D74" s="1009"/>
      <c r="E74" s="1010"/>
      <c r="F74" s="246">
        <v>0</v>
      </c>
      <c r="G74" s="246">
        <v>0</v>
      </c>
      <c r="H74" s="246">
        <v>0</v>
      </c>
      <c r="I74" s="246">
        <v>0</v>
      </c>
      <c r="J74" s="246">
        <v>0</v>
      </c>
      <c r="K74" s="247">
        <v>0</v>
      </c>
      <c r="L74" s="246">
        <v>0</v>
      </c>
      <c r="M74" s="246">
        <v>0</v>
      </c>
      <c r="N74" s="246">
        <v>0</v>
      </c>
      <c r="O74" s="247">
        <v>0</v>
      </c>
      <c r="P74" s="246">
        <v>0</v>
      </c>
      <c r="Q74" s="246">
        <v>0</v>
      </c>
      <c r="R74" s="246">
        <v>0</v>
      </c>
      <c r="S74" s="246">
        <v>0</v>
      </c>
      <c r="T74" s="247">
        <v>0</v>
      </c>
      <c r="U74" s="260">
        <v>0</v>
      </c>
      <c r="V74" s="246">
        <v>0</v>
      </c>
      <c r="W74" s="246">
        <v>0</v>
      </c>
      <c r="X74" s="246">
        <v>0</v>
      </c>
      <c r="Y74" s="246">
        <v>0</v>
      </c>
      <c r="Z74" s="247">
        <v>0</v>
      </c>
      <c r="AA74" s="246">
        <v>0</v>
      </c>
    </row>
    <row r="75" spans="1:27" x14ac:dyDescent="0.25">
      <c r="A75" s="248" t="s">
        <v>140</v>
      </c>
      <c r="B75" s="252"/>
      <c r="C75" s="1008" t="s">
        <v>141</v>
      </c>
      <c r="D75" s="1009"/>
      <c r="E75" s="1010"/>
      <c r="F75" s="246">
        <v>0</v>
      </c>
      <c r="G75" s="246">
        <v>0</v>
      </c>
      <c r="H75" s="246">
        <v>0</v>
      </c>
      <c r="I75" s="246">
        <v>0</v>
      </c>
      <c r="J75" s="246">
        <v>0</v>
      </c>
      <c r="K75" s="247">
        <v>0</v>
      </c>
      <c r="L75" s="246">
        <v>0</v>
      </c>
      <c r="M75" s="246">
        <v>0</v>
      </c>
      <c r="N75" s="246">
        <v>0</v>
      </c>
      <c r="O75" s="247">
        <v>0</v>
      </c>
      <c r="P75" s="246">
        <v>0</v>
      </c>
      <c r="Q75" s="246">
        <v>0</v>
      </c>
      <c r="R75" s="246">
        <v>0</v>
      </c>
      <c r="S75" s="246">
        <v>0</v>
      </c>
      <c r="T75" s="247">
        <v>0</v>
      </c>
      <c r="U75" s="260">
        <v>0</v>
      </c>
      <c r="V75" s="246">
        <v>0</v>
      </c>
      <c r="W75" s="246">
        <v>0</v>
      </c>
      <c r="X75" s="246">
        <v>0</v>
      </c>
      <c r="Y75" s="246">
        <v>0</v>
      </c>
      <c r="Z75" s="247">
        <v>0</v>
      </c>
      <c r="AA75" s="246">
        <v>0</v>
      </c>
    </row>
    <row r="76" spans="1:27" x14ac:dyDescent="0.25">
      <c r="A76" s="248" t="s">
        <v>142</v>
      </c>
      <c r="B76" s="252"/>
      <c r="C76" s="1008" t="s">
        <v>143</v>
      </c>
      <c r="D76" s="1009"/>
      <c r="E76" s="1010"/>
      <c r="F76" s="246">
        <v>0</v>
      </c>
      <c r="G76" s="246">
        <v>0</v>
      </c>
      <c r="H76" s="246">
        <v>0</v>
      </c>
      <c r="I76" s="246">
        <v>0</v>
      </c>
      <c r="J76" s="246">
        <v>0</v>
      </c>
      <c r="K76" s="247">
        <v>0</v>
      </c>
      <c r="L76" s="246">
        <v>0</v>
      </c>
      <c r="M76" s="246">
        <v>0</v>
      </c>
      <c r="N76" s="246">
        <v>0</v>
      </c>
      <c r="O76" s="247">
        <v>0</v>
      </c>
      <c r="P76" s="246">
        <v>0</v>
      </c>
      <c r="Q76" s="246">
        <v>0</v>
      </c>
      <c r="R76" s="246">
        <v>0</v>
      </c>
      <c r="S76" s="246">
        <v>0</v>
      </c>
      <c r="T76" s="247">
        <v>0</v>
      </c>
      <c r="U76" s="260">
        <v>0</v>
      </c>
      <c r="V76" s="246">
        <v>0</v>
      </c>
      <c r="W76" s="246">
        <v>0</v>
      </c>
      <c r="X76" s="246">
        <v>0</v>
      </c>
      <c r="Y76" s="246">
        <v>0</v>
      </c>
      <c r="Z76" s="247">
        <v>0</v>
      </c>
      <c r="AA76" s="246">
        <v>0</v>
      </c>
    </row>
    <row r="77" spans="1:27" x14ac:dyDescent="0.25">
      <c r="A77" s="248" t="s">
        <v>144</v>
      </c>
      <c r="B77" s="252"/>
      <c r="C77" s="1008" t="s">
        <v>145</v>
      </c>
      <c r="D77" s="1009"/>
      <c r="E77" s="1010"/>
      <c r="F77" s="246">
        <v>0</v>
      </c>
      <c r="G77" s="246">
        <v>0</v>
      </c>
      <c r="H77" s="246">
        <v>0</v>
      </c>
      <c r="I77" s="246">
        <v>0</v>
      </c>
      <c r="J77" s="246">
        <v>0</v>
      </c>
      <c r="K77" s="247">
        <v>0</v>
      </c>
      <c r="L77" s="246">
        <v>0</v>
      </c>
      <c r="M77" s="246">
        <v>0</v>
      </c>
      <c r="N77" s="246">
        <v>0</v>
      </c>
      <c r="O77" s="247">
        <v>0</v>
      </c>
      <c r="P77" s="246">
        <v>0</v>
      </c>
      <c r="Q77" s="246">
        <v>0</v>
      </c>
      <c r="R77" s="246">
        <v>0</v>
      </c>
      <c r="S77" s="246">
        <v>0</v>
      </c>
      <c r="T77" s="247">
        <v>0</v>
      </c>
      <c r="U77" s="260">
        <v>0</v>
      </c>
      <c r="V77" s="246">
        <v>0</v>
      </c>
      <c r="W77" s="246">
        <v>0</v>
      </c>
      <c r="X77" s="246">
        <v>0</v>
      </c>
      <c r="Y77" s="246">
        <v>0</v>
      </c>
      <c r="Z77" s="247">
        <v>0</v>
      </c>
      <c r="AA77" s="246">
        <v>0</v>
      </c>
    </row>
    <row r="78" spans="1:27" x14ac:dyDescent="0.25">
      <c r="A78" s="248" t="s">
        <v>146</v>
      </c>
      <c r="B78" s="252"/>
      <c r="C78" s="1008" t="s">
        <v>147</v>
      </c>
      <c r="D78" s="1009"/>
      <c r="E78" s="1010"/>
      <c r="F78" s="246">
        <v>0</v>
      </c>
      <c r="G78" s="246">
        <v>0</v>
      </c>
      <c r="H78" s="246">
        <v>0</v>
      </c>
      <c r="I78" s="246">
        <v>0</v>
      </c>
      <c r="J78" s="246">
        <v>0</v>
      </c>
      <c r="K78" s="247">
        <v>0</v>
      </c>
      <c r="L78" s="246">
        <v>0</v>
      </c>
      <c r="M78" s="246">
        <v>0</v>
      </c>
      <c r="N78" s="246">
        <v>0</v>
      </c>
      <c r="O78" s="247">
        <v>0</v>
      </c>
      <c r="P78" s="246">
        <v>0</v>
      </c>
      <c r="Q78" s="246">
        <v>0</v>
      </c>
      <c r="R78" s="246">
        <v>0</v>
      </c>
      <c r="S78" s="246">
        <v>0</v>
      </c>
      <c r="T78" s="247">
        <v>0</v>
      </c>
      <c r="U78" s="260">
        <v>0</v>
      </c>
      <c r="V78" s="246">
        <v>0</v>
      </c>
      <c r="W78" s="246">
        <v>0</v>
      </c>
      <c r="X78" s="246">
        <v>0</v>
      </c>
      <c r="Y78" s="246">
        <v>0</v>
      </c>
      <c r="Z78" s="247">
        <v>0</v>
      </c>
      <c r="AA78" s="246">
        <v>0</v>
      </c>
    </row>
    <row r="79" spans="1:27" x14ac:dyDescent="0.25">
      <c r="A79" s="248" t="s">
        <v>148</v>
      </c>
      <c r="B79" s="252"/>
      <c r="C79" s="1008" t="s">
        <v>70</v>
      </c>
      <c r="D79" s="1009"/>
      <c r="E79" s="1010"/>
      <c r="F79" s="246">
        <v>0</v>
      </c>
      <c r="G79" s="246">
        <v>0</v>
      </c>
      <c r="H79" s="246">
        <v>0</v>
      </c>
      <c r="I79" s="246">
        <v>0</v>
      </c>
      <c r="J79" s="246">
        <v>0</v>
      </c>
      <c r="K79" s="247">
        <v>0</v>
      </c>
      <c r="L79" s="246">
        <v>0</v>
      </c>
      <c r="M79" s="246">
        <v>0</v>
      </c>
      <c r="N79" s="246">
        <v>0</v>
      </c>
      <c r="O79" s="247">
        <v>0</v>
      </c>
      <c r="P79" s="246">
        <v>0</v>
      </c>
      <c r="Q79" s="246">
        <v>0</v>
      </c>
      <c r="R79" s="246">
        <v>0</v>
      </c>
      <c r="S79" s="246">
        <v>0</v>
      </c>
      <c r="T79" s="247">
        <v>0</v>
      </c>
      <c r="U79" s="260">
        <v>0</v>
      </c>
      <c r="V79" s="246">
        <v>0</v>
      </c>
      <c r="W79" s="246">
        <v>0</v>
      </c>
      <c r="X79" s="246">
        <v>0</v>
      </c>
      <c r="Y79" s="246">
        <v>0</v>
      </c>
      <c r="Z79" s="247">
        <v>0</v>
      </c>
      <c r="AA79" s="246">
        <v>0</v>
      </c>
    </row>
    <row r="80" spans="1:27" s="70" customFormat="1" ht="36.75" customHeight="1" x14ac:dyDescent="0.25">
      <c r="A80" s="241" t="s">
        <v>149</v>
      </c>
      <c r="B80" s="256"/>
      <c r="C80" s="1014" t="s">
        <v>150</v>
      </c>
      <c r="D80" s="1015"/>
      <c r="E80" s="1016"/>
      <c r="F80" s="243">
        <v>6</v>
      </c>
      <c r="G80" s="243">
        <v>21</v>
      </c>
      <c r="H80" s="243">
        <v>16</v>
      </c>
      <c r="I80" s="243">
        <v>5</v>
      </c>
      <c r="J80" s="243">
        <v>0</v>
      </c>
      <c r="K80" s="243">
        <v>16</v>
      </c>
      <c r="L80" s="243">
        <v>8</v>
      </c>
      <c r="M80" s="243">
        <v>3</v>
      </c>
      <c r="N80" s="243">
        <v>4</v>
      </c>
      <c r="O80" s="243">
        <v>1</v>
      </c>
      <c r="P80" s="243">
        <v>0</v>
      </c>
      <c r="Q80" s="243">
        <v>1</v>
      </c>
      <c r="R80" s="243">
        <v>0</v>
      </c>
      <c r="S80" s="243">
        <v>0</v>
      </c>
      <c r="T80" s="243">
        <v>16</v>
      </c>
      <c r="U80" s="243">
        <v>3</v>
      </c>
      <c r="V80" s="243">
        <v>12</v>
      </c>
      <c r="W80" s="243">
        <v>4</v>
      </c>
      <c r="X80" s="243">
        <v>0</v>
      </c>
      <c r="Y80" s="243">
        <v>0</v>
      </c>
      <c r="Z80" s="243">
        <v>3</v>
      </c>
      <c r="AA80" s="243">
        <v>0</v>
      </c>
    </row>
    <row r="81" spans="1:27" x14ac:dyDescent="0.25">
      <c r="A81" s="248" t="s">
        <v>151</v>
      </c>
      <c r="B81" s="252"/>
      <c r="C81" s="1008" t="s">
        <v>152</v>
      </c>
      <c r="D81" s="1009"/>
      <c r="E81" s="1010"/>
      <c r="F81" s="246">
        <v>0</v>
      </c>
      <c r="G81" s="246">
        <v>1</v>
      </c>
      <c r="H81" s="246">
        <v>1</v>
      </c>
      <c r="I81" s="246">
        <v>0</v>
      </c>
      <c r="J81" s="246">
        <v>0</v>
      </c>
      <c r="K81" s="247">
        <v>1</v>
      </c>
      <c r="L81" s="246">
        <v>0</v>
      </c>
      <c r="M81" s="246">
        <v>0</v>
      </c>
      <c r="N81" s="246">
        <v>1</v>
      </c>
      <c r="O81" s="247">
        <v>0</v>
      </c>
      <c r="P81" s="246">
        <v>0</v>
      </c>
      <c r="Q81" s="246">
        <v>0</v>
      </c>
      <c r="R81" s="246">
        <v>0</v>
      </c>
      <c r="S81" s="246">
        <v>0</v>
      </c>
      <c r="T81" s="247">
        <v>1</v>
      </c>
      <c r="U81" s="260">
        <v>0</v>
      </c>
      <c r="V81" s="246">
        <v>1</v>
      </c>
      <c r="W81" s="246">
        <v>0</v>
      </c>
      <c r="X81" s="246">
        <v>0</v>
      </c>
      <c r="Y81" s="246">
        <v>0</v>
      </c>
      <c r="Z81" s="247">
        <v>0</v>
      </c>
      <c r="AA81" s="246">
        <v>0</v>
      </c>
    </row>
    <row r="82" spans="1:27" x14ac:dyDescent="0.25">
      <c r="A82" s="248" t="s">
        <v>153</v>
      </c>
      <c r="B82" s="252"/>
      <c r="C82" s="1008" t="s">
        <v>154</v>
      </c>
      <c r="D82" s="1009"/>
      <c r="E82" s="1010"/>
      <c r="F82" s="246">
        <v>1</v>
      </c>
      <c r="G82" s="246">
        <v>7</v>
      </c>
      <c r="H82" s="246">
        <v>6</v>
      </c>
      <c r="I82" s="246">
        <v>1</v>
      </c>
      <c r="J82" s="246">
        <v>0</v>
      </c>
      <c r="K82" s="247">
        <v>5</v>
      </c>
      <c r="L82" s="246">
        <v>2</v>
      </c>
      <c r="M82" s="246">
        <v>0</v>
      </c>
      <c r="N82" s="246">
        <v>2</v>
      </c>
      <c r="O82" s="247">
        <v>1</v>
      </c>
      <c r="P82" s="246">
        <v>0</v>
      </c>
      <c r="Q82" s="246">
        <v>1</v>
      </c>
      <c r="R82" s="246">
        <v>0</v>
      </c>
      <c r="S82" s="246">
        <v>0</v>
      </c>
      <c r="T82" s="247">
        <v>5</v>
      </c>
      <c r="U82" s="260">
        <v>1</v>
      </c>
      <c r="V82" s="246">
        <v>2</v>
      </c>
      <c r="W82" s="246">
        <v>3</v>
      </c>
      <c r="X82" s="246">
        <v>0</v>
      </c>
      <c r="Y82" s="246">
        <v>0</v>
      </c>
      <c r="Z82" s="247">
        <v>1</v>
      </c>
      <c r="AA82" s="246">
        <v>0</v>
      </c>
    </row>
    <row r="83" spans="1:27" x14ac:dyDescent="0.25">
      <c r="A83" s="248" t="s">
        <v>155</v>
      </c>
      <c r="B83" s="252"/>
      <c r="C83" s="1008" t="s">
        <v>156</v>
      </c>
      <c r="D83" s="1009"/>
      <c r="E83" s="1010"/>
      <c r="F83" s="246">
        <v>0</v>
      </c>
      <c r="G83" s="246">
        <v>0</v>
      </c>
      <c r="H83" s="246">
        <v>0</v>
      </c>
      <c r="I83" s="246">
        <v>0</v>
      </c>
      <c r="J83" s="246">
        <v>0</v>
      </c>
      <c r="K83" s="247">
        <v>0</v>
      </c>
      <c r="L83" s="246">
        <v>0</v>
      </c>
      <c r="M83" s="246">
        <v>0</v>
      </c>
      <c r="N83" s="246">
        <v>0</v>
      </c>
      <c r="O83" s="247">
        <v>0</v>
      </c>
      <c r="P83" s="246">
        <v>0</v>
      </c>
      <c r="Q83" s="246">
        <v>0</v>
      </c>
      <c r="R83" s="246">
        <v>0</v>
      </c>
      <c r="S83" s="246">
        <v>0</v>
      </c>
      <c r="T83" s="247">
        <v>0</v>
      </c>
      <c r="U83" s="260">
        <v>0</v>
      </c>
      <c r="V83" s="246">
        <v>0</v>
      </c>
      <c r="W83" s="246">
        <v>0</v>
      </c>
      <c r="X83" s="246">
        <v>0</v>
      </c>
      <c r="Y83" s="246">
        <v>0</v>
      </c>
      <c r="Z83" s="247">
        <v>0</v>
      </c>
      <c r="AA83" s="246">
        <v>0</v>
      </c>
    </row>
    <row r="84" spans="1:27" x14ac:dyDescent="0.25">
      <c r="A84" s="248" t="s">
        <v>157</v>
      </c>
      <c r="B84" s="252"/>
      <c r="C84" s="1008" t="s">
        <v>158</v>
      </c>
      <c r="D84" s="1009"/>
      <c r="E84" s="1010"/>
      <c r="F84" s="246">
        <v>0</v>
      </c>
      <c r="G84" s="246">
        <v>0</v>
      </c>
      <c r="H84" s="246">
        <v>0</v>
      </c>
      <c r="I84" s="246">
        <v>0</v>
      </c>
      <c r="J84" s="246">
        <v>0</v>
      </c>
      <c r="K84" s="247">
        <v>0</v>
      </c>
      <c r="L84" s="246">
        <v>0</v>
      </c>
      <c r="M84" s="246">
        <v>0</v>
      </c>
      <c r="N84" s="246">
        <v>0</v>
      </c>
      <c r="O84" s="247">
        <v>0</v>
      </c>
      <c r="P84" s="246">
        <v>0</v>
      </c>
      <c r="Q84" s="246">
        <v>0</v>
      </c>
      <c r="R84" s="246">
        <v>0</v>
      </c>
      <c r="S84" s="246">
        <v>0</v>
      </c>
      <c r="T84" s="247">
        <v>0</v>
      </c>
      <c r="U84" s="260">
        <v>0</v>
      </c>
      <c r="V84" s="246">
        <v>0</v>
      </c>
      <c r="W84" s="246">
        <v>0</v>
      </c>
      <c r="X84" s="246">
        <v>0</v>
      </c>
      <c r="Y84" s="246">
        <v>0</v>
      </c>
      <c r="Z84" s="247">
        <v>0</v>
      </c>
      <c r="AA84" s="246">
        <v>0</v>
      </c>
    </row>
    <row r="85" spans="1:27" x14ac:dyDescent="0.25">
      <c r="A85" s="248" t="s">
        <v>159</v>
      </c>
      <c r="B85" s="252"/>
      <c r="C85" s="1008" t="s">
        <v>160</v>
      </c>
      <c r="D85" s="1009"/>
      <c r="E85" s="1010"/>
      <c r="F85" s="246">
        <v>2</v>
      </c>
      <c r="G85" s="246">
        <v>10</v>
      </c>
      <c r="H85" s="246">
        <v>8</v>
      </c>
      <c r="I85" s="246">
        <v>2</v>
      </c>
      <c r="J85" s="246">
        <v>0</v>
      </c>
      <c r="K85" s="247">
        <v>7</v>
      </c>
      <c r="L85" s="246">
        <v>4</v>
      </c>
      <c r="M85" s="246">
        <v>3</v>
      </c>
      <c r="N85" s="246">
        <v>0</v>
      </c>
      <c r="O85" s="247">
        <v>0</v>
      </c>
      <c r="P85" s="246">
        <v>0</v>
      </c>
      <c r="Q85" s="246">
        <v>0</v>
      </c>
      <c r="R85" s="246">
        <v>0</v>
      </c>
      <c r="S85" s="246">
        <v>0</v>
      </c>
      <c r="T85" s="247">
        <v>7</v>
      </c>
      <c r="U85" s="260">
        <v>1</v>
      </c>
      <c r="V85" s="246">
        <v>7</v>
      </c>
      <c r="W85" s="246">
        <v>0</v>
      </c>
      <c r="X85" s="246">
        <v>0</v>
      </c>
      <c r="Y85" s="246">
        <v>0</v>
      </c>
      <c r="Z85" s="247">
        <v>2</v>
      </c>
      <c r="AA85" s="246">
        <v>0</v>
      </c>
    </row>
    <row r="86" spans="1:27" x14ac:dyDescent="0.25">
      <c r="A86" s="248" t="s">
        <v>161</v>
      </c>
      <c r="B86" s="252"/>
      <c r="C86" s="1008" t="s">
        <v>70</v>
      </c>
      <c r="D86" s="1009"/>
      <c r="E86" s="1010"/>
      <c r="F86" s="246">
        <v>3</v>
      </c>
      <c r="G86" s="246">
        <v>3</v>
      </c>
      <c r="H86" s="246">
        <v>1</v>
      </c>
      <c r="I86" s="246">
        <v>2</v>
      </c>
      <c r="J86" s="246">
        <v>0</v>
      </c>
      <c r="K86" s="247">
        <v>3</v>
      </c>
      <c r="L86" s="246">
        <v>2</v>
      </c>
      <c r="M86" s="246">
        <v>0</v>
      </c>
      <c r="N86" s="246">
        <v>1</v>
      </c>
      <c r="O86" s="247">
        <v>0</v>
      </c>
      <c r="P86" s="246">
        <v>0</v>
      </c>
      <c r="Q86" s="246">
        <v>0</v>
      </c>
      <c r="R86" s="246">
        <v>0</v>
      </c>
      <c r="S86" s="246">
        <v>0</v>
      </c>
      <c r="T86" s="247">
        <v>3</v>
      </c>
      <c r="U86" s="260">
        <v>1</v>
      </c>
      <c r="V86" s="246">
        <v>2</v>
      </c>
      <c r="W86" s="246">
        <v>1</v>
      </c>
      <c r="X86" s="246">
        <v>0</v>
      </c>
      <c r="Y86" s="246">
        <v>0</v>
      </c>
      <c r="Z86" s="247">
        <v>0</v>
      </c>
      <c r="AA86" s="246">
        <v>0</v>
      </c>
    </row>
    <row r="87" spans="1:27" s="70" customFormat="1" ht="28.5" customHeight="1" x14ac:dyDescent="0.25">
      <c r="A87" s="241" t="s">
        <v>162</v>
      </c>
      <c r="B87" s="256"/>
      <c r="C87" s="1014" t="s">
        <v>163</v>
      </c>
      <c r="D87" s="1017"/>
      <c r="E87" s="1018"/>
      <c r="F87" s="243">
        <v>1</v>
      </c>
      <c r="G87" s="243">
        <v>1</v>
      </c>
      <c r="H87" s="243">
        <v>1</v>
      </c>
      <c r="I87" s="243">
        <v>0</v>
      </c>
      <c r="J87" s="243">
        <v>0</v>
      </c>
      <c r="K87" s="243">
        <v>0</v>
      </c>
      <c r="L87" s="243">
        <v>0</v>
      </c>
      <c r="M87" s="243">
        <v>0</v>
      </c>
      <c r="N87" s="243">
        <v>0</v>
      </c>
      <c r="O87" s="243">
        <v>0</v>
      </c>
      <c r="P87" s="243">
        <v>0</v>
      </c>
      <c r="Q87" s="243">
        <v>0</v>
      </c>
      <c r="R87" s="243">
        <v>0</v>
      </c>
      <c r="S87" s="243">
        <v>0</v>
      </c>
      <c r="T87" s="243">
        <v>0</v>
      </c>
      <c r="U87" s="243">
        <v>0</v>
      </c>
      <c r="V87" s="243">
        <v>0</v>
      </c>
      <c r="W87" s="243">
        <v>0</v>
      </c>
      <c r="X87" s="243">
        <v>0</v>
      </c>
      <c r="Y87" s="243">
        <v>0</v>
      </c>
      <c r="Z87" s="243">
        <v>2</v>
      </c>
      <c r="AA87" s="243">
        <v>1</v>
      </c>
    </row>
    <row r="88" spans="1:27" ht="23.25" customHeight="1" x14ac:dyDescent="0.25">
      <c r="A88" s="248" t="s">
        <v>164</v>
      </c>
      <c r="B88" s="252"/>
      <c r="C88" s="1008" t="s">
        <v>165</v>
      </c>
      <c r="D88" s="1009"/>
      <c r="E88" s="1010"/>
      <c r="F88" s="246">
        <v>1</v>
      </c>
      <c r="G88" s="246">
        <v>0</v>
      </c>
      <c r="H88" s="246">
        <v>0</v>
      </c>
      <c r="I88" s="246">
        <v>0</v>
      </c>
      <c r="J88" s="246">
        <v>0</v>
      </c>
      <c r="K88" s="247">
        <v>0</v>
      </c>
      <c r="L88" s="246">
        <v>0</v>
      </c>
      <c r="M88" s="246">
        <v>0</v>
      </c>
      <c r="N88" s="246">
        <v>0</v>
      </c>
      <c r="O88" s="247">
        <v>0</v>
      </c>
      <c r="P88" s="246">
        <v>0</v>
      </c>
      <c r="Q88" s="246">
        <v>0</v>
      </c>
      <c r="R88" s="246">
        <v>0</v>
      </c>
      <c r="S88" s="246">
        <v>0</v>
      </c>
      <c r="T88" s="247">
        <v>0</v>
      </c>
      <c r="U88" s="260">
        <v>0</v>
      </c>
      <c r="V88" s="246">
        <v>0</v>
      </c>
      <c r="W88" s="246">
        <v>0</v>
      </c>
      <c r="X88" s="246">
        <v>0</v>
      </c>
      <c r="Y88" s="246">
        <v>0</v>
      </c>
      <c r="Z88" s="247">
        <v>1</v>
      </c>
      <c r="AA88" s="246">
        <v>1</v>
      </c>
    </row>
    <row r="89" spans="1:27" ht="23.25" customHeight="1" x14ac:dyDescent="0.25">
      <c r="A89" s="248" t="s">
        <v>166</v>
      </c>
      <c r="B89" s="252"/>
      <c r="C89" s="1008" t="s">
        <v>70</v>
      </c>
      <c r="D89" s="1009"/>
      <c r="E89" s="1010"/>
      <c r="F89" s="246">
        <v>0</v>
      </c>
      <c r="G89" s="246">
        <v>1</v>
      </c>
      <c r="H89" s="246">
        <v>1</v>
      </c>
      <c r="I89" s="246">
        <v>0</v>
      </c>
      <c r="J89" s="246">
        <v>0</v>
      </c>
      <c r="K89" s="247">
        <v>0</v>
      </c>
      <c r="L89" s="246">
        <v>0</v>
      </c>
      <c r="M89" s="246">
        <v>0</v>
      </c>
      <c r="N89" s="246">
        <v>0</v>
      </c>
      <c r="O89" s="247">
        <v>0</v>
      </c>
      <c r="P89" s="246">
        <v>0</v>
      </c>
      <c r="Q89" s="246">
        <v>0</v>
      </c>
      <c r="R89" s="246">
        <v>0</v>
      </c>
      <c r="S89" s="246">
        <v>0</v>
      </c>
      <c r="T89" s="247">
        <v>0</v>
      </c>
      <c r="U89" s="260">
        <v>0</v>
      </c>
      <c r="V89" s="246">
        <v>0</v>
      </c>
      <c r="W89" s="246">
        <v>0</v>
      </c>
      <c r="X89" s="246">
        <v>0</v>
      </c>
      <c r="Y89" s="246">
        <v>0</v>
      </c>
      <c r="Z89" s="247">
        <v>1</v>
      </c>
      <c r="AA89" s="246">
        <v>0</v>
      </c>
    </row>
    <row r="90" spans="1:27" s="70" customFormat="1" ht="44.25" customHeight="1" x14ac:dyDescent="0.25">
      <c r="A90" s="241" t="s">
        <v>167</v>
      </c>
      <c r="B90" s="256"/>
      <c r="C90" s="1014" t="s">
        <v>168</v>
      </c>
      <c r="D90" s="1017"/>
      <c r="E90" s="1018"/>
      <c r="F90" s="243">
        <v>73</v>
      </c>
      <c r="G90" s="243">
        <v>678</v>
      </c>
      <c r="H90" s="243">
        <v>626</v>
      </c>
      <c r="I90" s="243">
        <v>39</v>
      </c>
      <c r="J90" s="243">
        <v>14</v>
      </c>
      <c r="K90" s="243">
        <v>621</v>
      </c>
      <c r="L90" s="243">
        <v>564</v>
      </c>
      <c r="M90" s="243">
        <v>11</v>
      </c>
      <c r="N90" s="243">
        <v>34</v>
      </c>
      <c r="O90" s="243">
        <v>12</v>
      </c>
      <c r="P90" s="243">
        <v>0</v>
      </c>
      <c r="Q90" s="243">
        <v>9</v>
      </c>
      <c r="R90" s="243">
        <v>3</v>
      </c>
      <c r="S90" s="243">
        <v>1</v>
      </c>
      <c r="T90" s="243">
        <v>622</v>
      </c>
      <c r="U90" s="243">
        <v>0</v>
      </c>
      <c r="V90" s="243">
        <v>601</v>
      </c>
      <c r="W90" s="243">
        <v>7</v>
      </c>
      <c r="X90" s="243">
        <v>0</v>
      </c>
      <c r="Y90" s="243">
        <v>0</v>
      </c>
      <c r="Z90" s="243">
        <v>76</v>
      </c>
      <c r="AA90" s="243">
        <v>10</v>
      </c>
    </row>
    <row r="91" spans="1:27" x14ac:dyDescent="0.25">
      <c r="A91" s="248" t="s">
        <v>169</v>
      </c>
      <c r="B91" s="252"/>
      <c r="C91" s="1008" t="s">
        <v>170</v>
      </c>
      <c r="D91" s="1009"/>
      <c r="E91" s="1010"/>
      <c r="F91" s="246">
        <v>0</v>
      </c>
      <c r="G91" s="246">
        <v>0</v>
      </c>
      <c r="H91" s="246">
        <v>0</v>
      </c>
      <c r="I91" s="246">
        <v>0</v>
      </c>
      <c r="J91" s="246">
        <v>0</v>
      </c>
      <c r="K91" s="247">
        <v>0</v>
      </c>
      <c r="L91" s="246">
        <v>0</v>
      </c>
      <c r="M91" s="246">
        <v>0</v>
      </c>
      <c r="N91" s="246">
        <v>0</v>
      </c>
      <c r="O91" s="247">
        <v>0</v>
      </c>
      <c r="P91" s="246">
        <v>0</v>
      </c>
      <c r="Q91" s="246">
        <v>0</v>
      </c>
      <c r="R91" s="246">
        <v>0</v>
      </c>
      <c r="S91" s="246">
        <v>0</v>
      </c>
      <c r="T91" s="247">
        <v>0</v>
      </c>
      <c r="U91" s="260">
        <v>0</v>
      </c>
      <c r="V91" s="246">
        <v>0</v>
      </c>
      <c r="W91" s="246">
        <v>0</v>
      </c>
      <c r="X91" s="246">
        <v>0</v>
      </c>
      <c r="Y91" s="246">
        <v>0</v>
      </c>
      <c r="Z91" s="247">
        <v>0</v>
      </c>
      <c r="AA91" s="246">
        <v>0</v>
      </c>
    </row>
    <row r="92" spans="1:27" x14ac:dyDescent="0.25">
      <c r="A92" s="248" t="s">
        <v>171</v>
      </c>
      <c r="B92" s="252"/>
      <c r="C92" s="1008" t="s">
        <v>172</v>
      </c>
      <c r="D92" s="1009"/>
      <c r="E92" s="1010"/>
      <c r="F92" s="246">
        <v>9</v>
      </c>
      <c r="G92" s="246">
        <v>21</v>
      </c>
      <c r="H92" s="246">
        <v>19</v>
      </c>
      <c r="I92" s="246">
        <v>2</v>
      </c>
      <c r="J92" s="246">
        <v>0</v>
      </c>
      <c r="K92" s="247">
        <v>11</v>
      </c>
      <c r="L92" s="246">
        <v>7</v>
      </c>
      <c r="M92" s="246">
        <v>0</v>
      </c>
      <c r="N92" s="246">
        <v>2</v>
      </c>
      <c r="O92" s="247">
        <v>2</v>
      </c>
      <c r="P92" s="246">
        <v>0</v>
      </c>
      <c r="Q92" s="246">
        <v>2</v>
      </c>
      <c r="R92" s="246">
        <v>0</v>
      </c>
      <c r="S92" s="246">
        <v>0</v>
      </c>
      <c r="T92" s="247">
        <v>11</v>
      </c>
      <c r="U92" s="260">
        <v>0</v>
      </c>
      <c r="V92" s="246">
        <v>11</v>
      </c>
      <c r="W92" s="246">
        <v>0</v>
      </c>
      <c r="X92" s="246">
        <v>0</v>
      </c>
      <c r="Y92" s="246">
        <v>0</v>
      </c>
      <c r="Z92" s="247">
        <v>17</v>
      </c>
      <c r="AA92" s="246">
        <v>9</v>
      </c>
    </row>
    <row r="93" spans="1:27" x14ac:dyDescent="0.25">
      <c r="A93" s="248" t="s">
        <v>173</v>
      </c>
      <c r="B93" s="252"/>
      <c r="C93" s="1008" t="s">
        <v>174</v>
      </c>
      <c r="D93" s="1009"/>
      <c r="E93" s="1010"/>
      <c r="F93" s="246">
        <v>0</v>
      </c>
      <c r="G93" s="246">
        <v>1</v>
      </c>
      <c r="H93" s="246">
        <v>1</v>
      </c>
      <c r="I93" s="246">
        <v>0</v>
      </c>
      <c r="J93" s="246">
        <v>0</v>
      </c>
      <c r="K93" s="247">
        <v>1</v>
      </c>
      <c r="L93" s="246">
        <v>1</v>
      </c>
      <c r="M93" s="246">
        <v>0</v>
      </c>
      <c r="N93" s="246">
        <v>0</v>
      </c>
      <c r="O93" s="247">
        <v>0</v>
      </c>
      <c r="P93" s="246">
        <v>0</v>
      </c>
      <c r="Q93" s="246">
        <v>0</v>
      </c>
      <c r="R93" s="246">
        <v>0</v>
      </c>
      <c r="S93" s="246">
        <v>0</v>
      </c>
      <c r="T93" s="247">
        <v>1</v>
      </c>
      <c r="U93" s="260">
        <v>0</v>
      </c>
      <c r="V93" s="246">
        <v>1</v>
      </c>
      <c r="W93" s="246">
        <v>0</v>
      </c>
      <c r="X93" s="246">
        <v>0</v>
      </c>
      <c r="Y93" s="246">
        <v>0</v>
      </c>
      <c r="Z93" s="247">
        <v>0</v>
      </c>
      <c r="AA93" s="246">
        <v>0</v>
      </c>
    </row>
    <row r="94" spans="1:27" x14ac:dyDescent="0.25">
      <c r="A94" s="248" t="s">
        <v>175</v>
      </c>
      <c r="B94" s="252"/>
      <c r="C94" s="1008" t="s">
        <v>176</v>
      </c>
      <c r="D94" s="1009"/>
      <c r="E94" s="1010"/>
      <c r="F94" s="246">
        <v>8</v>
      </c>
      <c r="G94" s="246">
        <v>52</v>
      </c>
      <c r="H94" s="246">
        <v>46</v>
      </c>
      <c r="I94" s="246">
        <v>6</v>
      </c>
      <c r="J94" s="246">
        <v>0</v>
      </c>
      <c r="K94" s="247">
        <v>47</v>
      </c>
      <c r="L94" s="246">
        <v>39</v>
      </c>
      <c r="M94" s="246">
        <v>2</v>
      </c>
      <c r="N94" s="246">
        <v>4</v>
      </c>
      <c r="O94" s="247">
        <v>2</v>
      </c>
      <c r="P94" s="246">
        <v>0</v>
      </c>
      <c r="Q94" s="246">
        <v>2</v>
      </c>
      <c r="R94" s="246">
        <v>0</v>
      </c>
      <c r="S94" s="246">
        <v>0</v>
      </c>
      <c r="T94" s="247">
        <v>47</v>
      </c>
      <c r="U94" s="260">
        <v>0</v>
      </c>
      <c r="V94" s="246">
        <v>46</v>
      </c>
      <c r="W94" s="246">
        <v>0</v>
      </c>
      <c r="X94" s="246">
        <v>0</v>
      </c>
      <c r="Y94" s="246">
        <v>0</v>
      </c>
      <c r="Z94" s="247">
        <v>7</v>
      </c>
      <c r="AA94" s="246">
        <v>0</v>
      </c>
    </row>
    <row r="95" spans="1:27" x14ac:dyDescent="0.25">
      <c r="A95" s="248" t="s">
        <v>177</v>
      </c>
      <c r="B95" s="252"/>
      <c r="C95" s="1008" t="s">
        <v>178</v>
      </c>
      <c r="D95" s="1009"/>
      <c r="E95" s="1010"/>
      <c r="F95" s="246">
        <v>0</v>
      </c>
      <c r="G95" s="246">
        <v>1</v>
      </c>
      <c r="H95" s="246">
        <v>1</v>
      </c>
      <c r="I95" s="246">
        <v>0</v>
      </c>
      <c r="J95" s="246">
        <v>0</v>
      </c>
      <c r="K95" s="247">
        <v>1</v>
      </c>
      <c r="L95" s="246">
        <v>1</v>
      </c>
      <c r="M95" s="246">
        <v>0</v>
      </c>
      <c r="N95" s="246">
        <v>0</v>
      </c>
      <c r="O95" s="247">
        <v>0</v>
      </c>
      <c r="P95" s="246">
        <v>0</v>
      </c>
      <c r="Q95" s="246">
        <v>0</v>
      </c>
      <c r="R95" s="246">
        <v>0</v>
      </c>
      <c r="S95" s="246">
        <v>0</v>
      </c>
      <c r="T95" s="247">
        <v>1</v>
      </c>
      <c r="U95" s="260">
        <v>0</v>
      </c>
      <c r="V95" s="246">
        <v>1</v>
      </c>
      <c r="W95" s="246">
        <v>0</v>
      </c>
      <c r="X95" s="246">
        <v>0</v>
      </c>
      <c r="Y95" s="246">
        <v>0</v>
      </c>
      <c r="Z95" s="247">
        <v>0</v>
      </c>
      <c r="AA95" s="246">
        <v>0</v>
      </c>
    </row>
    <row r="96" spans="1:27" x14ac:dyDescent="0.25">
      <c r="A96" s="248" t="s">
        <v>179</v>
      </c>
      <c r="B96" s="252"/>
      <c r="C96" s="1008" t="s">
        <v>180</v>
      </c>
      <c r="D96" s="1009"/>
      <c r="E96" s="1010"/>
      <c r="F96" s="246">
        <v>1</v>
      </c>
      <c r="G96" s="246">
        <v>2</v>
      </c>
      <c r="H96" s="246">
        <v>2</v>
      </c>
      <c r="I96" s="246">
        <v>0</v>
      </c>
      <c r="J96" s="246">
        <v>0</v>
      </c>
      <c r="K96" s="247">
        <v>3</v>
      </c>
      <c r="L96" s="246">
        <v>1</v>
      </c>
      <c r="M96" s="246">
        <v>0</v>
      </c>
      <c r="N96" s="246">
        <v>2</v>
      </c>
      <c r="O96" s="247">
        <v>0</v>
      </c>
      <c r="P96" s="246">
        <v>0</v>
      </c>
      <c r="Q96" s="246">
        <v>0</v>
      </c>
      <c r="R96" s="246">
        <v>0</v>
      </c>
      <c r="S96" s="246">
        <v>0</v>
      </c>
      <c r="T96" s="247">
        <v>3</v>
      </c>
      <c r="U96" s="260">
        <v>0</v>
      </c>
      <c r="V96" s="246">
        <v>2</v>
      </c>
      <c r="W96" s="246">
        <v>0</v>
      </c>
      <c r="X96" s="246">
        <v>0</v>
      </c>
      <c r="Y96" s="246">
        <v>0</v>
      </c>
      <c r="Z96" s="247">
        <v>0</v>
      </c>
      <c r="AA96" s="246">
        <v>0</v>
      </c>
    </row>
    <row r="97" spans="1:27" s="238" customFormat="1" x14ac:dyDescent="0.25">
      <c r="A97" s="261" t="s">
        <v>181</v>
      </c>
      <c r="B97" s="262"/>
      <c r="C97" s="1019" t="s">
        <v>182</v>
      </c>
      <c r="D97" s="1020"/>
      <c r="E97" s="1021"/>
      <c r="F97" s="247">
        <v>1</v>
      </c>
      <c r="G97" s="247">
        <v>8</v>
      </c>
      <c r="H97" s="247">
        <v>8</v>
      </c>
      <c r="I97" s="247">
        <v>0</v>
      </c>
      <c r="J97" s="247">
        <v>0</v>
      </c>
      <c r="K97" s="247">
        <v>7</v>
      </c>
      <c r="L97" s="247">
        <v>5</v>
      </c>
      <c r="M97" s="247">
        <v>0</v>
      </c>
      <c r="N97" s="247">
        <v>1</v>
      </c>
      <c r="O97" s="247">
        <v>1</v>
      </c>
      <c r="P97" s="247">
        <v>0</v>
      </c>
      <c r="Q97" s="247">
        <v>0</v>
      </c>
      <c r="R97" s="247">
        <v>1</v>
      </c>
      <c r="S97" s="247">
        <v>1</v>
      </c>
      <c r="T97" s="247">
        <v>8</v>
      </c>
      <c r="U97" s="247">
        <v>0</v>
      </c>
      <c r="V97" s="247">
        <v>7</v>
      </c>
      <c r="W97" s="247">
        <v>0</v>
      </c>
      <c r="X97" s="247">
        <v>0</v>
      </c>
      <c r="Y97" s="247">
        <v>0</v>
      </c>
      <c r="Z97" s="247">
        <v>1</v>
      </c>
      <c r="AA97" s="247">
        <v>0</v>
      </c>
    </row>
    <row r="98" spans="1:27" x14ac:dyDescent="0.25">
      <c r="A98" s="248" t="s">
        <v>183</v>
      </c>
      <c r="B98" s="252"/>
      <c r="C98" s="1008" t="s">
        <v>184</v>
      </c>
      <c r="D98" s="1009"/>
      <c r="E98" s="1010"/>
      <c r="F98" s="246">
        <v>2</v>
      </c>
      <c r="G98" s="246">
        <v>5</v>
      </c>
      <c r="H98" s="246">
        <v>4</v>
      </c>
      <c r="I98" s="246">
        <v>1</v>
      </c>
      <c r="J98" s="246">
        <v>0</v>
      </c>
      <c r="K98" s="247">
        <v>6</v>
      </c>
      <c r="L98" s="246">
        <v>4</v>
      </c>
      <c r="M98" s="246">
        <v>0</v>
      </c>
      <c r="N98" s="246">
        <v>2</v>
      </c>
      <c r="O98" s="247">
        <v>0</v>
      </c>
      <c r="P98" s="246">
        <v>0</v>
      </c>
      <c r="Q98" s="246">
        <v>0</v>
      </c>
      <c r="R98" s="246">
        <v>0</v>
      </c>
      <c r="S98" s="246">
        <v>0</v>
      </c>
      <c r="T98" s="247">
        <v>6</v>
      </c>
      <c r="U98" s="260">
        <v>0</v>
      </c>
      <c r="V98" s="246">
        <v>5</v>
      </c>
      <c r="W98" s="246">
        <v>0</v>
      </c>
      <c r="X98" s="246">
        <v>0</v>
      </c>
      <c r="Y98" s="246">
        <v>0</v>
      </c>
      <c r="Z98" s="247">
        <v>0</v>
      </c>
      <c r="AA98" s="246">
        <v>0</v>
      </c>
    </row>
    <row r="99" spans="1:27" x14ac:dyDescent="0.25">
      <c r="A99" s="248" t="s">
        <v>185</v>
      </c>
      <c r="B99" s="252"/>
      <c r="C99" s="1008" t="s">
        <v>186</v>
      </c>
      <c r="D99" s="1009"/>
      <c r="E99" s="1010"/>
      <c r="F99" s="246">
        <v>13</v>
      </c>
      <c r="G99" s="246">
        <v>30</v>
      </c>
      <c r="H99" s="246">
        <v>23</v>
      </c>
      <c r="I99" s="246">
        <v>5</v>
      </c>
      <c r="J99" s="246">
        <v>2</v>
      </c>
      <c r="K99" s="247">
        <v>33</v>
      </c>
      <c r="L99" s="246">
        <v>23</v>
      </c>
      <c r="M99" s="246">
        <v>3</v>
      </c>
      <c r="N99" s="246">
        <v>5</v>
      </c>
      <c r="O99" s="247">
        <v>2</v>
      </c>
      <c r="P99" s="246">
        <v>0</v>
      </c>
      <c r="Q99" s="246">
        <v>1</v>
      </c>
      <c r="R99" s="246">
        <v>1</v>
      </c>
      <c r="S99" s="246">
        <v>0</v>
      </c>
      <c r="T99" s="247">
        <v>33</v>
      </c>
      <c r="U99" s="260">
        <v>0</v>
      </c>
      <c r="V99" s="246">
        <v>31</v>
      </c>
      <c r="W99" s="246">
        <v>3</v>
      </c>
      <c r="X99" s="246">
        <v>0</v>
      </c>
      <c r="Y99" s="246">
        <v>0</v>
      </c>
      <c r="Z99" s="247">
        <v>3</v>
      </c>
      <c r="AA99" s="246">
        <v>0</v>
      </c>
    </row>
    <row r="100" spans="1:27" x14ac:dyDescent="0.25">
      <c r="A100" s="248" t="s">
        <v>187</v>
      </c>
      <c r="B100" s="252"/>
      <c r="C100" s="1008" t="s">
        <v>188</v>
      </c>
      <c r="D100" s="1009"/>
      <c r="E100" s="1010"/>
      <c r="F100" s="246">
        <v>4</v>
      </c>
      <c r="G100" s="246">
        <v>43</v>
      </c>
      <c r="H100" s="246">
        <v>40</v>
      </c>
      <c r="I100" s="246">
        <v>1</v>
      </c>
      <c r="J100" s="246">
        <v>2</v>
      </c>
      <c r="K100" s="247">
        <v>37</v>
      </c>
      <c r="L100" s="246">
        <v>34</v>
      </c>
      <c r="M100" s="246">
        <v>1</v>
      </c>
      <c r="N100" s="246">
        <v>2</v>
      </c>
      <c r="O100" s="247">
        <v>0</v>
      </c>
      <c r="P100" s="246">
        <v>0</v>
      </c>
      <c r="Q100" s="246">
        <v>0</v>
      </c>
      <c r="R100" s="246">
        <v>0</v>
      </c>
      <c r="S100" s="246">
        <v>0</v>
      </c>
      <c r="T100" s="247">
        <v>37</v>
      </c>
      <c r="U100" s="260">
        <v>0</v>
      </c>
      <c r="V100" s="246">
        <v>37</v>
      </c>
      <c r="W100" s="246">
        <v>0</v>
      </c>
      <c r="X100" s="246">
        <v>0</v>
      </c>
      <c r="Y100" s="246">
        <v>0</v>
      </c>
      <c r="Z100" s="247">
        <v>7</v>
      </c>
      <c r="AA100" s="246">
        <v>0</v>
      </c>
    </row>
    <row r="101" spans="1:27" x14ac:dyDescent="0.25">
      <c r="A101" s="248" t="s">
        <v>189</v>
      </c>
      <c r="B101" s="252"/>
      <c r="C101" s="1008" t="s">
        <v>190</v>
      </c>
      <c r="D101" s="1009"/>
      <c r="E101" s="1010"/>
      <c r="F101" s="246">
        <v>0</v>
      </c>
      <c r="G101" s="246">
        <v>0</v>
      </c>
      <c r="H101" s="246">
        <v>0</v>
      </c>
      <c r="I101" s="246">
        <v>0</v>
      </c>
      <c r="J101" s="246">
        <v>0</v>
      </c>
      <c r="K101" s="247">
        <v>0</v>
      </c>
      <c r="L101" s="246">
        <v>0</v>
      </c>
      <c r="M101" s="246">
        <v>0</v>
      </c>
      <c r="N101" s="246">
        <v>0</v>
      </c>
      <c r="O101" s="247">
        <v>0</v>
      </c>
      <c r="P101" s="246">
        <v>0</v>
      </c>
      <c r="Q101" s="246">
        <v>0</v>
      </c>
      <c r="R101" s="246">
        <v>0</v>
      </c>
      <c r="S101" s="246">
        <v>0</v>
      </c>
      <c r="T101" s="247">
        <v>0</v>
      </c>
      <c r="U101" s="260">
        <v>0</v>
      </c>
      <c r="V101" s="246">
        <v>0</v>
      </c>
      <c r="W101" s="246">
        <v>0</v>
      </c>
      <c r="X101" s="246">
        <v>0</v>
      </c>
      <c r="Y101" s="246">
        <v>0</v>
      </c>
      <c r="Z101" s="247">
        <v>0</v>
      </c>
      <c r="AA101" s="246">
        <v>0</v>
      </c>
    </row>
    <row r="102" spans="1:27" ht="75" customHeight="1" x14ac:dyDescent="0.25">
      <c r="A102" s="248" t="s">
        <v>191</v>
      </c>
      <c r="B102" s="252"/>
      <c r="C102" s="1008" t="s">
        <v>192</v>
      </c>
      <c r="D102" s="1009"/>
      <c r="E102" s="1010"/>
      <c r="F102" s="246">
        <v>8</v>
      </c>
      <c r="G102" s="246">
        <v>66</v>
      </c>
      <c r="H102" s="246">
        <v>57</v>
      </c>
      <c r="I102" s="246">
        <v>4</v>
      </c>
      <c r="J102" s="246">
        <v>6</v>
      </c>
      <c r="K102" s="247">
        <v>57</v>
      </c>
      <c r="L102" s="246">
        <v>51</v>
      </c>
      <c r="M102" s="246">
        <v>1</v>
      </c>
      <c r="N102" s="246">
        <v>3</v>
      </c>
      <c r="O102" s="247">
        <v>2</v>
      </c>
      <c r="P102" s="246">
        <v>0</v>
      </c>
      <c r="Q102" s="246">
        <v>1</v>
      </c>
      <c r="R102" s="246">
        <v>1</v>
      </c>
      <c r="S102" s="246">
        <v>0</v>
      </c>
      <c r="T102" s="247">
        <v>57</v>
      </c>
      <c r="U102" s="260">
        <v>0</v>
      </c>
      <c r="V102" s="246">
        <v>54</v>
      </c>
      <c r="W102" s="246">
        <v>2</v>
      </c>
      <c r="X102" s="246">
        <v>0</v>
      </c>
      <c r="Y102" s="246">
        <v>0</v>
      </c>
      <c r="Z102" s="247">
        <v>7</v>
      </c>
      <c r="AA102" s="246">
        <v>0</v>
      </c>
    </row>
    <row r="103" spans="1:27" ht="45" customHeight="1" x14ac:dyDescent="0.25">
      <c r="A103" s="248" t="s">
        <v>193</v>
      </c>
      <c r="B103" s="252"/>
      <c r="C103" s="1008" t="s">
        <v>194</v>
      </c>
      <c r="D103" s="1009"/>
      <c r="E103" s="1010"/>
      <c r="F103" s="246">
        <v>8</v>
      </c>
      <c r="G103" s="246">
        <v>216</v>
      </c>
      <c r="H103" s="246">
        <v>215</v>
      </c>
      <c r="I103" s="246">
        <v>1</v>
      </c>
      <c r="J103" s="246">
        <v>0</v>
      </c>
      <c r="K103" s="247">
        <v>221</v>
      </c>
      <c r="L103" s="246">
        <v>218</v>
      </c>
      <c r="M103" s="246">
        <v>0</v>
      </c>
      <c r="N103" s="246">
        <v>2</v>
      </c>
      <c r="O103" s="247">
        <v>1</v>
      </c>
      <c r="P103" s="246">
        <v>0</v>
      </c>
      <c r="Q103" s="246">
        <v>1</v>
      </c>
      <c r="R103" s="246">
        <v>0</v>
      </c>
      <c r="S103" s="246">
        <v>0</v>
      </c>
      <c r="T103" s="247">
        <v>221</v>
      </c>
      <c r="U103" s="260">
        <v>0</v>
      </c>
      <c r="V103" s="246">
        <v>221</v>
      </c>
      <c r="W103" s="246">
        <v>0</v>
      </c>
      <c r="X103" s="246">
        <v>0</v>
      </c>
      <c r="Y103" s="246">
        <v>0</v>
      </c>
      <c r="Z103" s="247">
        <v>2</v>
      </c>
      <c r="AA103" s="246">
        <v>0</v>
      </c>
    </row>
    <row r="104" spans="1:27" x14ac:dyDescent="0.25">
      <c r="A104" s="248" t="s">
        <v>195</v>
      </c>
      <c r="B104" s="252"/>
      <c r="C104" s="1008" t="s">
        <v>196</v>
      </c>
      <c r="D104" s="1009"/>
      <c r="E104" s="1010"/>
      <c r="F104" s="246">
        <v>1</v>
      </c>
      <c r="G104" s="246">
        <v>18</v>
      </c>
      <c r="H104" s="246">
        <v>17</v>
      </c>
      <c r="I104" s="246">
        <v>1</v>
      </c>
      <c r="J104" s="246">
        <v>0</v>
      </c>
      <c r="K104" s="247">
        <v>15</v>
      </c>
      <c r="L104" s="246">
        <v>14</v>
      </c>
      <c r="M104" s="246">
        <v>0</v>
      </c>
      <c r="N104" s="246">
        <v>1</v>
      </c>
      <c r="O104" s="247">
        <v>0</v>
      </c>
      <c r="P104" s="246">
        <v>0</v>
      </c>
      <c r="Q104" s="246">
        <v>0</v>
      </c>
      <c r="R104" s="246">
        <v>0</v>
      </c>
      <c r="S104" s="246">
        <v>0</v>
      </c>
      <c r="T104" s="247">
        <v>15</v>
      </c>
      <c r="U104" s="260">
        <v>0</v>
      </c>
      <c r="V104" s="246">
        <v>14</v>
      </c>
      <c r="W104" s="246">
        <v>0</v>
      </c>
      <c r="X104" s="246">
        <v>0</v>
      </c>
      <c r="Y104" s="246">
        <v>0</v>
      </c>
      <c r="Z104" s="247">
        <v>3</v>
      </c>
      <c r="AA104" s="246">
        <v>0</v>
      </c>
    </row>
    <row r="105" spans="1:27" x14ac:dyDescent="0.25">
      <c r="A105" s="248" t="s">
        <v>197</v>
      </c>
      <c r="B105" s="252"/>
      <c r="C105" s="1008" t="s">
        <v>198</v>
      </c>
      <c r="D105" s="1009"/>
      <c r="E105" s="1010"/>
      <c r="F105" s="246">
        <v>0</v>
      </c>
      <c r="G105" s="246">
        <v>1</v>
      </c>
      <c r="H105" s="246">
        <v>1</v>
      </c>
      <c r="I105" s="246">
        <v>0</v>
      </c>
      <c r="J105" s="246">
        <v>0</v>
      </c>
      <c r="K105" s="247">
        <v>1</v>
      </c>
      <c r="L105" s="246">
        <v>0</v>
      </c>
      <c r="M105" s="246">
        <v>0</v>
      </c>
      <c r="N105" s="246">
        <v>1</v>
      </c>
      <c r="O105" s="247">
        <v>0</v>
      </c>
      <c r="P105" s="246">
        <v>0</v>
      </c>
      <c r="Q105" s="246">
        <v>0</v>
      </c>
      <c r="R105" s="246">
        <v>0</v>
      </c>
      <c r="S105" s="246">
        <v>0</v>
      </c>
      <c r="T105" s="247">
        <v>1</v>
      </c>
      <c r="U105" s="260">
        <v>0</v>
      </c>
      <c r="V105" s="246">
        <v>0</v>
      </c>
      <c r="W105" s="246">
        <v>1</v>
      </c>
      <c r="X105" s="246">
        <v>0</v>
      </c>
      <c r="Y105" s="246">
        <v>0</v>
      </c>
      <c r="Z105" s="247">
        <v>0</v>
      </c>
      <c r="AA105" s="246">
        <v>0</v>
      </c>
    </row>
    <row r="106" spans="1:27" x14ac:dyDescent="0.25">
      <c r="A106" s="248" t="s">
        <v>199</v>
      </c>
      <c r="B106" s="252"/>
      <c r="C106" s="1008" t="s">
        <v>200</v>
      </c>
      <c r="D106" s="1009"/>
      <c r="E106" s="1010"/>
      <c r="F106" s="246">
        <v>14</v>
      </c>
      <c r="G106" s="246">
        <v>149</v>
      </c>
      <c r="H106" s="246">
        <v>132</v>
      </c>
      <c r="I106" s="246">
        <v>13</v>
      </c>
      <c r="J106" s="246">
        <v>4</v>
      </c>
      <c r="K106" s="247">
        <v>125</v>
      </c>
      <c r="L106" s="246">
        <v>117</v>
      </c>
      <c r="M106" s="246">
        <v>2</v>
      </c>
      <c r="N106" s="246">
        <v>6</v>
      </c>
      <c r="O106" s="247">
        <v>0</v>
      </c>
      <c r="P106" s="246">
        <v>0</v>
      </c>
      <c r="Q106" s="246">
        <v>0</v>
      </c>
      <c r="R106" s="246">
        <v>0</v>
      </c>
      <c r="S106" s="246">
        <v>0</v>
      </c>
      <c r="T106" s="247">
        <v>125</v>
      </c>
      <c r="U106" s="260">
        <v>0</v>
      </c>
      <c r="V106" s="246">
        <v>120</v>
      </c>
      <c r="W106" s="246">
        <v>0</v>
      </c>
      <c r="X106" s="246">
        <v>0</v>
      </c>
      <c r="Y106" s="246">
        <v>0</v>
      </c>
      <c r="Z106" s="247">
        <v>21</v>
      </c>
      <c r="AA106" s="246">
        <v>1</v>
      </c>
    </row>
    <row r="107" spans="1:27" x14ac:dyDescent="0.25">
      <c r="A107" s="248" t="s">
        <v>201</v>
      </c>
      <c r="B107" s="252"/>
      <c r="C107" s="1008" t="s">
        <v>202</v>
      </c>
      <c r="D107" s="1009"/>
      <c r="E107" s="1010"/>
      <c r="F107" s="246">
        <v>2</v>
      </c>
      <c r="G107" s="246">
        <v>8</v>
      </c>
      <c r="H107" s="246">
        <v>5</v>
      </c>
      <c r="I107" s="246">
        <v>3</v>
      </c>
      <c r="J107" s="246">
        <v>0</v>
      </c>
      <c r="K107" s="247">
        <v>5</v>
      </c>
      <c r="L107" s="246">
        <v>3</v>
      </c>
      <c r="M107" s="246">
        <v>1</v>
      </c>
      <c r="N107" s="246">
        <v>1</v>
      </c>
      <c r="O107" s="247">
        <v>0</v>
      </c>
      <c r="P107" s="246">
        <v>0</v>
      </c>
      <c r="Q107" s="246">
        <v>0</v>
      </c>
      <c r="R107" s="246">
        <v>0</v>
      </c>
      <c r="S107" s="246">
        <v>0</v>
      </c>
      <c r="T107" s="247">
        <v>5</v>
      </c>
      <c r="U107" s="260">
        <v>0</v>
      </c>
      <c r="V107" s="246">
        <v>4</v>
      </c>
      <c r="W107" s="246">
        <v>1</v>
      </c>
      <c r="X107" s="246">
        <v>0</v>
      </c>
      <c r="Y107" s="246">
        <v>0</v>
      </c>
      <c r="Z107" s="247">
        <v>2</v>
      </c>
      <c r="AA107" s="246">
        <v>0</v>
      </c>
    </row>
    <row r="108" spans="1:27" x14ac:dyDescent="0.25">
      <c r="A108" s="248" t="s">
        <v>203</v>
      </c>
      <c r="B108" s="252"/>
      <c r="C108" s="1008" t="s">
        <v>204</v>
      </c>
      <c r="D108" s="1009"/>
      <c r="E108" s="1010"/>
      <c r="F108" s="246">
        <v>0</v>
      </c>
      <c r="G108" s="246">
        <v>0</v>
      </c>
      <c r="H108" s="246">
        <v>0</v>
      </c>
      <c r="I108" s="246">
        <v>0</v>
      </c>
      <c r="J108" s="246">
        <v>0</v>
      </c>
      <c r="K108" s="247">
        <v>0</v>
      </c>
      <c r="L108" s="246">
        <v>0</v>
      </c>
      <c r="M108" s="246">
        <v>0</v>
      </c>
      <c r="N108" s="246">
        <v>0</v>
      </c>
      <c r="O108" s="247">
        <v>0</v>
      </c>
      <c r="P108" s="246">
        <v>0</v>
      </c>
      <c r="Q108" s="246">
        <v>0</v>
      </c>
      <c r="R108" s="246">
        <v>0</v>
      </c>
      <c r="S108" s="246">
        <v>0</v>
      </c>
      <c r="T108" s="247">
        <v>0</v>
      </c>
      <c r="U108" s="260">
        <v>0</v>
      </c>
      <c r="V108" s="246">
        <v>0</v>
      </c>
      <c r="W108" s="246">
        <v>0</v>
      </c>
      <c r="X108" s="246">
        <v>0</v>
      </c>
      <c r="Y108" s="246">
        <v>0</v>
      </c>
      <c r="Z108" s="247">
        <v>0</v>
      </c>
      <c r="AA108" s="246">
        <v>0</v>
      </c>
    </row>
    <row r="109" spans="1:27" x14ac:dyDescent="0.25">
      <c r="A109" s="253" t="s">
        <v>205</v>
      </c>
      <c r="B109" s="257"/>
      <c r="C109" s="1012" t="s">
        <v>207</v>
      </c>
      <c r="D109" s="1011"/>
      <c r="E109" s="1011"/>
      <c r="F109" s="246">
        <v>0</v>
      </c>
      <c r="G109" s="246">
        <v>53</v>
      </c>
      <c r="H109" s="246">
        <v>51</v>
      </c>
      <c r="I109" s="246">
        <v>2</v>
      </c>
      <c r="J109" s="246">
        <v>0</v>
      </c>
      <c r="K109" s="247">
        <v>47</v>
      </c>
      <c r="L109" s="246">
        <v>44</v>
      </c>
      <c r="M109" s="246">
        <v>1</v>
      </c>
      <c r="N109" s="246">
        <v>2</v>
      </c>
      <c r="O109" s="247">
        <v>0</v>
      </c>
      <c r="P109" s="246">
        <v>0</v>
      </c>
      <c r="Q109" s="246">
        <v>0</v>
      </c>
      <c r="R109" s="246">
        <v>0</v>
      </c>
      <c r="S109" s="246">
        <v>0</v>
      </c>
      <c r="T109" s="247">
        <v>47</v>
      </c>
      <c r="U109" s="260">
        <v>0</v>
      </c>
      <c r="V109" s="246">
        <v>44</v>
      </c>
      <c r="W109" s="246">
        <v>0</v>
      </c>
      <c r="X109" s="246">
        <v>0</v>
      </c>
      <c r="Y109" s="246">
        <v>0</v>
      </c>
      <c r="Z109" s="247">
        <v>4</v>
      </c>
      <c r="AA109" s="246">
        <v>0</v>
      </c>
    </row>
    <row r="110" spans="1:27" x14ac:dyDescent="0.25">
      <c r="A110" s="248" t="s">
        <v>208</v>
      </c>
      <c r="B110" s="252"/>
      <c r="C110" s="1008" t="s">
        <v>209</v>
      </c>
      <c r="D110" s="1009"/>
      <c r="E110" s="1010"/>
      <c r="F110" s="246">
        <v>0</v>
      </c>
      <c r="G110" s="246">
        <v>0</v>
      </c>
      <c r="H110" s="246">
        <v>0</v>
      </c>
      <c r="I110" s="246">
        <v>0</v>
      </c>
      <c r="J110" s="246">
        <v>0</v>
      </c>
      <c r="K110" s="247">
        <v>0</v>
      </c>
      <c r="L110" s="246">
        <v>0</v>
      </c>
      <c r="M110" s="246">
        <v>0</v>
      </c>
      <c r="N110" s="246">
        <v>0</v>
      </c>
      <c r="O110" s="247">
        <v>0</v>
      </c>
      <c r="P110" s="246">
        <v>0</v>
      </c>
      <c r="Q110" s="246">
        <v>0</v>
      </c>
      <c r="R110" s="246">
        <v>0</v>
      </c>
      <c r="S110" s="246">
        <v>0</v>
      </c>
      <c r="T110" s="247">
        <v>0</v>
      </c>
      <c r="U110" s="260">
        <v>0</v>
      </c>
      <c r="V110" s="246">
        <v>0</v>
      </c>
      <c r="W110" s="246">
        <v>0</v>
      </c>
      <c r="X110" s="246">
        <v>0</v>
      </c>
      <c r="Y110" s="246">
        <v>0</v>
      </c>
      <c r="Z110" s="247">
        <v>0</v>
      </c>
      <c r="AA110" s="246">
        <v>0</v>
      </c>
    </row>
    <row r="111" spans="1:27" ht="38.25" x14ac:dyDescent="0.25">
      <c r="A111" s="248" t="s">
        <v>210</v>
      </c>
      <c r="B111" s="255" t="s">
        <v>37</v>
      </c>
      <c r="C111" s="1008" t="s">
        <v>211</v>
      </c>
      <c r="D111" s="1009"/>
      <c r="E111" s="1010"/>
      <c r="F111" s="246">
        <v>0</v>
      </c>
      <c r="G111" s="246">
        <v>0</v>
      </c>
      <c r="H111" s="246">
        <v>0</v>
      </c>
      <c r="I111" s="246">
        <v>0</v>
      </c>
      <c r="J111" s="246">
        <v>0</v>
      </c>
      <c r="K111" s="247">
        <v>0</v>
      </c>
      <c r="L111" s="246">
        <v>0</v>
      </c>
      <c r="M111" s="246">
        <v>0</v>
      </c>
      <c r="N111" s="246">
        <v>0</v>
      </c>
      <c r="O111" s="247">
        <v>0</v>
      </c>
      <c r="P111" s="246">
        <v>0</v>
      </c>
      <c r="Q111" s="246">
        <v>0</v>
      </c>
      <c r="R111" s="246">
        <v>0</v>
      </c>
      <c r="S111" s="246">
        <v>0</v>
      </c>
      <c r="T111" s="247">
        <v>0</v>
      </c>
      <c r="U111" s="260">
        <v>0</v>
      </c>
      <c r="V111" s="246">
        <v>0</v>
      </c>
      <c r="W111" s="246">
        <v>0</v>
      </c>
      <c r="X111" s="246">
        <v>0</v>
      </c>
      <c r="Y111" s="246">
        <v>0</v>
      </c>
      <c r="Z111" s="247">
        <v>0</v>
      </c>
      <c r="AA111" s="246">
        <v>0</v>
      </c>
    </row>
    <row r="112" spans="1:27" x14ac:dyDescent="0.25">
      <c r="A112" s="248" t="s">
        <v>212</v>
      </c>
      <c r="B112" s="252"/>
      <c r="C112" s="1008" t="s">
        <v>70</v>
      </c>
      <c r="D112" s="1009"/>
      <c r="E112" s="1010"/>
      <c r="F112" s="246">
        <v>2</v>
      </c>
      <c r="G112" s="246">
        <v>4</v>
      </c>
      <c r="H112" s="246">
        <v>4</v>
      </c>
      <c r="I112" s="246">
        <v>0</v>
      </c>
      <c r="J112" s="246">
        <v>0</v>
      </c>
      <c r="K112" s="247">
        <v>4</v>
      </c>
      <c r="L112" s="246">
        <v>2</v>
      </c>
      <c r="M112" s="246">
        <v>0</v>
      </c>
      <c r="N112" s="246">
        <v>0</v>
      </c>
      <c r="O112" s="247">
        <v>2</v>
      </c>
      <c r="P112" s="246">
        <v>0</v>
      </c>
      <c r="Q112" s="246">
        <v>2</v>
      </c>
      <c r="R112" s="246">
        <v>0</v>
      </c>
      <c r="S112" s="246">
        <v>0</v>
      </c>
      <c r="T112" s="247">
        <v>4</v>
      </c>
      <c r="U112" s="260">
        <v>0</v>
      </c>
      <c r="V112" s="246">
        <v>3</v>
      </c>
      <c r="W112" s="246">
        <v>0</v>
      </c>
      <c r="X112" s="246">
        <v>0</v>
      </c>
      <c r="Y112" s="246">
        <v>0</v>
      </c>
      <c r="Z112" s="247">
        <v>2</v>
      </c>
      <c r="AA112" s="246">
        <v>0</v>
      </c>
    </row>
    <row r="113" spans="1:27" s="70" customFormat="1" ht="31.5" customHeight="1" x14ac:dyDescent="0.25">
      <c r="A113" s="241" t="s">
        <v>213</v>
      </c>
      <c r="B113" s="256"/>
      <c r="C113" s="1014" t="s">
        <v>214</v>
      </c>
      <c r="D113" s="1015"/>
      <c r="E113" s="1016"/>
      <c r="F113" s="243">
        <v>0</v>
      </c>
      <c r="G113" s="243">
        <v>0</v>
      </c>
      <c r="H113" s="243">
        <v>0</v>
      </c>
      <c r="I113" s="243">
        <v>0</v>
      </c>
      <c r="J113" s="243">
        <v>0</v>
      </c>
      <c r="K113" s="243">
        <v>0</v>
      </c>
      <c r="L113" s="243">
        <v>0</v>
      </c>
      <c r="M113" s="243">
        <v>0</v>
      </c>
      <c r="N113" s="243">
        <v>0</v>
      </c>
      <c r="O113" s="243">
        <v>0</v>
      </c>
      <c r="P113" s="243">
        <v>0</v>
      </c>
      <c r="Q113" s="243">
        <v>0</v>
      </c>
      <c r="R113" s="243">
        <v>0</v>
      </c>
      <c r="S113" s="243">
        <v>0</v>
      </c>
      <c r="T113" s="243">
        <v>0</v>
      </c>
      <c r="U113" s="243">
        <v>0</v>
      </c>
      <c r="V113" s="243">
        <v>0</v>
      </c>
      <c r="W113" s="243">
        <v>0</v>
      </c>
      <c r="X113" s="243">
        <v>0</v>
      </c>
      <c r="Y113" s="243">
        <v>0</v>
      </c>
      <c r="Z113" s="243">
        <v>0</v>
      </c>
      <c r="AA113" s="243">
        <v>0</v>
      </c>
    </row>
    <row r="114" spans="1:27" x14ac:dyDescent="0.25">
      <c r="A114" s="248" t="s">
        <v>215</v>
      </c>
      <c r="B114" s="252"/>
      <c r="C114" s="1008" t="s">
        <v>216</v>
      </c>
      <c r="D114" s="1009"/>
      <c r="E114" s="1010"/>
      <c r="F114" s="246">
        <v>0</v>
      </c>
      <c r="G114" s="246">
        <v>0</v>
      </c>
      <c r="H114" s="246">
        <v>0</v>
      </c>
      <c r="I114" s="246">
        <v>0</v>
      </c>
      <c r="J114" s="246">
        <v>0</v>
      </c>
      <c r="K114" s="247">
        <v>0</v>
      </c>
      <c r="L114" s="246">
        <v>0</v>
      </c>
      <c r="M114" s="246">
        <v>0</v>
      </c>
      <c r="N114" s="246">
        <v>0</v>
      </c>
      <c r="O114" s="247">
        <v>0</v>
      </c>
      <c r="P114" s="246">
        <v>0</v>
      </c>
      <c r="Q114" s="246">
        <v>0</v>
      </c>
      <c r="R114" s="246">
        <v>0</v>
      </c>
      <c r="S114" s="246">
        <v>0</v>
      </c>
      <c r="T114" s="247">
        <v>0</v>
      </c>
      <c r="U114" s="260">
        <v>0</v>
      </c>
      <c r="V114" s="246">
        <v>0</v>
      </c>
      <c r="W114" s="246">
        <v>0</v>
      </c>
      <c r="X114" s="246">
        <v>0</v>
      </c>
      <c r="Y114" s="246">
        <v>0</v>
      </c>
      <c r="Z114" s="247">
        <v>0</v>
      </c>
      <c r="AA114" s="246">
        <v>0</v>
      </c>
    </row>
    <row r="115" spans="1:27" x14ac:dyDescent="0.25">
      <c r="A115" s="248" t="s">
        <v>217</v>
      </c>
      <c r="B115" s="252"/>
      <c r="C115" s="1008" t="s">
        <v>218</v>
      </c>
      <c r="D115" s="1009"/>
      <c r="E115" s="1010"/>
      <c r="F115" s="246">
        <v>0</v>
      </c>
      <c r="G115" s="246">
        <v>0</v>
      </c>
      <c r="H115" s="246">
        <v>0</v>
      </c>
      <c r="I115" s="246">
        <v>0</v>
      </c>
      <c r="J115" s="246">
        <v>0</v>
      </c>
      <c r="K115" s="247">
        <v>0</v>
      </c>
      <c r="L115" s="246">
        <v>0</v>
      </c>
      <c r="M115" s="246">
        <v>0</v>
      </c>
      <c r="N115" s="246">
        <v>0</v>
      </c>
      <c r="O115" s="247">
        <v>0</v>
      </c>
      <c r="P115" s="246">
        <v>0</v>
      </c>
      <c r="Q115" s="246">
        <v>0</v>
      </c>
      <c r="R115" s="246">
        <v>0</v>
      </c>
      <c r="S115" s="246">
        <v>0</v>
      </c>
      <c r="T115" s="247">
        <v>0</v>
      </c>
      <c r="U115" s="260">
        <v>0</v>
      </c>
      <c r="V115" s="246">
        <v>0</v>
      </c>
      <c r="W115" s="246">
        <v>0</v>
      </c>
      <c r="X115" s="246">
        <v>0</v>
      </c>
      <c r="Y115" s="246">
        <v>0</v>
      </c>
      <c r="Z115" s="247">
        <v>0</v>
      </c>
      <c r="AA115" s="246">
        <v>0</v>
      </c>
    </row>
    <row r="116" spans="1:27" x14ac:dyDescent="0.25">
      <c r="A116" s="248" t="s">
        <v>219</v>
      </c>
      <c r="B116" s="252"/>
      <c r="C116" s="1008" t="s">
        <v>70</v>
      </c>
      <c r="D116" s="1009"/>
      <c r="E116" s="1010"/>
      <c r="F116" s="246">
        <v>0</v>
      </c>
      <c r="G116" s="246">
        <v>0</v>
      </c>
      <c r="H116" s="246">
        <v>0</v>
      </c>
      <c r="I116" s="246">
        <v>0</v>
      </c>
      <c r="J116" s="246">
        <v>0</v>
      </c>
      <c r="K116" s="247">
        <v>0</v>
      </c>
      <c r="L116" s="246">
        <v>0</v>
      </c>
      <c r="M116" s="246">
        <v>0</v>
      </c>
      <c r="N116" s="246">
        <v>0</v>
      </c>
      <c r="O116" s="247">
        <v>0</v>
      </c>
      <c r="P116" s="246">
        <v>0</v>
      </c>
      <c r="Q116" s="246">
        <v>0</v>
      </c>
      <c r="R116" s="246">
        <v>0</v>
      </c>
      <c r="S116" s="246">
        <v>0</v>
      </c>
      <c r="T116" s="247">
        <v>0</v>
      </c>
      <c r="U116" s="260">
        <v>0</v>
      </c>
      <c r="V116" s="246">
        <v>0</v>
      </c>
      <c r="W116" s="246">
        <v>0</v>
      </c>
      <c r="X116" s="246">
        <v>0</v>
      </c>
      <c r="Y116" s="246">
        <v>0</v>
      </c>
      <c r="Z116" s="247">
        <v>0</v>
      </c>
      <c r="AA116" s="246">
        <v>0</v>
      </c>
    </row>
    <row r="117" spans="1:27" s="70" customFormat="1" ht="29.25" customHeight="1" x14ac:dyDescent="0.25">
      <c r="A117" s="241" t="s">
        <v>220</v>
      </c>
      <c r="B117" s="256"/>
      <c r="C117" s="1014" t="s">
        <v>221</v>
      </c>
      <c r="D117" s="1015"/>
      <c r="E117" s="1016"/>
      <c r="F117" s="243">
        <v>1</v>
      </c>
      <c r="G117" s="243">
        <v>0</v>
      </c>
      <c r="H117" s="243">
        <v>0</v>
      </c>
      <c r="I117" s="243">
        <v>0</v>
      </c>
      <c r="J117" s="243">
        <v>0</v>
      </c>
      <c r="K117" s="243">
        <v>0</v>
      </c>
      <c r="L117" s="243">
        <v>0</v>
      </c>
      <c r="M117" s="243">
        <v>0</v>
      </c>
      <c r="N117" s="243">
        <v>0</v>
      </c>
      <c r="O117" s="243">
        <v>0</v>
      </c>
      <c r="P117" s="243">
        <v>0</v>
      </c>
      <c r="Q117" s="243">
        <v>0</v>
      </c>
      <c r="R117" s="243">
        <v>0</v>
      </c>
      <c r="S117" s="243">
        <v>0</v>
      </c>
      <c r="T117" s="247">
        <v>0</v>
      </c>
      <c r="U117" s="260">
        <v>0</v>
      </c>
      <c r="V117" s="243">
        <v>0</v>
      </c>
      <c r="W117" s="243">
        <v>0</v>
      </c>
      <c r="X117" s="243">
        <v>0</v>
      </c>
      <c r="Y117" s="243">
        <v>0</v>
      </c>
      <c r="Z117" s="243">
        <v>1</v>
      </c>
      <c r="AA117" s="243">
        <v>0</v>
      </c>
    </row>
    <row r="118" spans="1:27" x14ac:dyDescent="0.25">
      <c r="A118" s="248" t="s">
        <v>222</v>
      </c>
      <c r="B118" s="1022" t="s">
        <v>37</v>
      </c>
      <c r="C118" s="1008" t="s">
        <v>223</v>
      </c>
      <c r="D118" s="1009"/>
      <c r="E118" s="1010"/>
      <c r="F118" s="246">
        <v>0</v>
      </c>
      <c r="G118" s="246">
        <v>0</v>
      </c>
      <c r="H118" s="246">
        <v>0</v>
      </c>
      <c r="I118" s="246">
        <v>0</v>
      </c>
      <c r="J118" s="246">
        <v>0</v>
      </c>
      <c r="K118" s="247">
        <v>0</v>
      </c>
      <c r="L118" s="246">
        <v>0</v>
      </c>
      <c r="M118" s="246">
        <v>0</v>
      </c>
      <c r="N118" s="246">
        <v>0</v>
      </c>
      <c r="O118" s="247">
        <v>0</v>
      </c>
      <c r="P118" s="246">
        <v>0</v>
      </c>
      <c r="Q118" s="246">
        <v>0</v>
      </c>
      <c r="R118" s="246">
        <v>0</v>
      </c>
      <c r="S118" s="246">
        <v>0</v>
      </c>
      <c r="T118" s="247">
        <v>0</v>
      </c>
      <c r="U118" s="260">
        <v>0</v>
      </c>
      <c r="V118" s="246">
        <v>0</v>
      </c>
      <c r="W118" s="246">
        <v>0</v>
      </c>
      <c r="X118" s="246">
        <v>0</v>
      </c>
      <c r="Y118" s="246">
        <v>0</v>
      </c>
      <c r="Z118" s="247">
        <v>0</v>
      </c>
      <c r="AA118" s="246">
        <v>0</v>
      </c>
    </row>
    <row r="119" spans="1:27" x14ac:dyDescent="0.25">
      <c r="A119" s="248" t="s">
        <v>224</v>
      </c>
      <c r="B119" s="1023"/>
      <c r="C119" s="1008" t="s">
        <v>225</v>
      </c>
      <c r="D119" s="1009"/>
      <c r="E119" s="1010"/>
      <c r="F119" s="246">
        <v>1</v>
      </c>
      <c r="G119" s="246">
        <v>0</v>
      </c>
      <c r="H119" s="246">
        <v>0</v>
      </c>
      <c r="I119" s="246">
        <v>0</v>
      </c>
      <c r="J119" s="246">
        <v>0</v>
      </c>
      <c r="K119" s="247">
        <v>0</v>
      </c>
      <c r="L119" s="246">
        <v>0</v>
      </c>
      <c r="M119" s="246">
        <v>0</v>
      </c>
      <c r="N119" s="246">
        <v>0</v>
      </c>
      <c r="O119" s="247">
        <v>0</v>
      </c>
      <c r="P119" s="246">
        <v>0</v>
      </c>
      <c r="Q119" s="246">
        <v>0</v>
      </c>
      <c r="R119" s="246">
        <v>0</v>
      </c>
      <c r="S119" s="246">
        <v>0</v>
      </c>
      <c r="T119" s="247">
        <v>0</v>
      </c>
      <c r="U119" s="260">
        <v>0</v>
      </c>
      <c r="V119" s="246">
        <v>0</v>
      </c>
      <c r="W119" s="246">
        <v>0</v>
      </c>
      <c r="X119" s="246">
        <v>0</v>
      </c>
      <c r="Y119" s="246">
        <v>0</v>
      </c>
      <c r="Z119" s="247">
        <v>1</v>
      </c>
      <c r="AA119" s="246">
        <v>0</v>
      </c>
    </row>
    <row r="120" spans="1:27" x14ac:dyDescent="0.25">
      <c r="A120" s="248" t="s">
        <v>226</v>
      </c>
      <c r="B120" s="1023"/>
      <c r="C120" s="1008" t="s">
        <v>227</v>
      </c>
      <c r="D120" s="1009"/>
      <c r="E120" s="1010"/>
      <c r="F120" s="246">
        <v>0</v>
      </c>
      <c r="G120" s="246">
        <v>0</v>
      </c>
      <c r="H120" s="246">
        <v>0</v>
      </c>
      <c r="I120" s="246">
        <v>0</v>
      </c>
      <c r="J120" s="246">
        <v>0</v>
      </c>
      <c r="K120" s="247">
        <v>0</v>
      </c>
      <c r="L120" s="246">
        <v>0</v>
      </c>
      <c r="M120" s="246">
        <v>0</v>
      </c>
      <c r="N120" s="246">
        <v>0</v>
      </c>
      <c r="O120" s="247">
        <v>0</v>
      </c>
      <c r="P120" s="246">
        <v>0</v>
      </c>
      <c r="Q120" s="246">
        <v>0</v>
      </c>
      <c r="R120" s="246">
        <v>0</v>
      </c>
      <c r="S120" s="246">
        <v>0</v>
      </c>
      <c r="T120" s="247">
        <v>0</v>
      </c>
      <c r="U120" s="260">
        <v>0</v>
      </c>
      <c r="V120" s="246">
        <v>0</v>
      </c>
      <c r="W120" s="246">
        <v>0</v>
      </c>
      <c r="X120" s="246">
        <v>0</v>
      </c>
      <c r="Y120" s="246">
        <v>0</v>
      </c>
      <c r="Z120" s="247">
        <v>0</v>
      </c>
      <c r="AA120" s="246">
        <v>0</v>
      </c>
    </row>
    <row r="121" spans="1:27" x14ac:dyDescent="0.25">
      <c r="A121" s="248" t="s">
        <v>228</v>
      </c>
      <c r="B121" s="1023"/>
      <c r="C121" s="1008" t="s">
        <v>229</v>
      </c>
      <c r="D121" s="1009"/>
      <c r="E121" s="1010"/>
      <c r="F121" s="246">
        <v>0</v>
      </c>
      <c r="G121" s="246">
        <v>0</v>
      </c>
      <c r="H121" s="246">
        <v>0</v>
      </c>
      <c r="I121" s="246">
        <v>0</v>
      </c>
      <c r="J121" s="246">
        <v>0</v>
      </c>
      <c r="K121" s="247">
        <v>0</v>
      </c>
      <c r="L121" s="246">
        <v>0</v>
      </c>
      <c r="M121" s="246">
        <v>0</v>
      </c>
      <c r="N121" s="246">
        <v>0</v>
      </c>
      <c r="O121" s="247">
        <v>0</v>
      </c>
      <c r="P121" s="246">
        <v>0</v>
      </c>
      <c r="Q121" s="246">
        <v>0</v>
      </c>
      <c r="R121" s="246">
        <v>0</v>
      </c>
      <c r="S121" s="246">
        <v>0</v>
      </c>
      <c r="T121" s="247">
        <v>0</v>
      </c>
      <c r="U121" s="260">
        <v>0</v>
      </c>
      <c r="V121" s="246">
        <v>0</v>
      </c>
      <c r="W121" s="246">
        <v>0</v>
      </c>
      <c r="X121" s="246">
        <v>0</v>
      </c>
      <c r="Y121" s="246">
        <v>0</v>
      </c>
      <c r="Z121" s="247">
        <v>0</v>
      </c>
      <c r="AA121" s="246">
        <v>0</v>
      </c>
    </row>
    <row r="122" spans="1:27" x14ac:dyDescent="0.25">
      <c r="A122" s="248" t="s">
        <v>230</v>
      </c>
      <c r="B122" s="1023"/>
      <c r="C122" s="1008" t="s">
        <v>231</v>
      </c>
      <c r="D122" s="1009"/>
      <c r="E122" s="1010"/>
      <c r="F122" s="246">
        <v>0</v>
      </c>
      <c r="G122" s="246">
        <v>0</v>
      </c>
      <c r="H122" s="246">
        <v>0</v>
      </c>
      <c r="I122" s="246">
        <v>0</v>
      </c>
      <c r="J122" s="246">
        <v>0</v>
      </c>
      <c r="K122" s="247">
        <v>0</v>
      </c>
      <c r="L122" s="246">
        <v>0</v>
      </c>
      <c r="M122" s="246">
        <v>0</v>
      </c>
      <c r="N122" s="246">
        <v>0</v>
      </c>
      <c r="O122" s="247">
        <v>0</v>
      </c>
      <c r="P122" s="246">
        <v>0</v>
      </c>
      <c r="Q122" s="246">
        <v>0</v>
      </c>
      <c r="R122" s="246">
        <v>0</v>
      </c>
      <c r="S122" s="246">
        <v>0</v>
      </c>
      <c r="T122" s="247">
        <v>0</v>
      </c>
      <c r="U122" s="260">
        <v>0</v>
      </c>
      <c r="V122" s="246">
        <v>0</v>
      </c>
      <c r="W122" s="246">
        <v>0</v>
      </c>
      <c r="X122" s="246">
        <v>0</v>
      </c>
      <c r="Y122" s="246">
        <v>0</v>
      </c>
      <c r="Z122" s="247">
        <v>0</v>
      </c>
      <c r="AA122" s="246">
        <v>0</v>
      </c>
    </row>
    <row r="123" spans="1:27" x14ac:dyDescent="0.25">
      <c r="A123" s="248" t="s">
        <v>232</v>
      </c>
      <c r="B123" s="1024"/>
      <c r="C123" s="1008" t="s">
        <v>70</v>
      </c>
      <c r="D123" s="1009"/>
      <c r="E123" s="1010"/>
      <c r="F123" s="246">
        <v>0</v>
      </c>
      <c r="G123" s="246">
        <v>0</v>
      </c>
      <c r="H123" s="246">
        <v>0</v>
      </c>
      <c r="I123" s="246">
        <v>0</v>
      </c>
      <c r="J123" s="246">
        <v>0</v>
      </c>
      <c r="K123" s="247">
        <v>0</v>
      </c>
      <c r="L123" s="246">
        <v>0</v>
      </c>
      <c r="M123" s="246">
        <v>0</v>
      </c>
      <c r="N123" s="246">
        <v>0</v>
      </c>
      <c r="O123" s="247">
        <v>0</v>
      </c>
      <c r="P123" s="246">
        <v>0</v>
      </c>
      <c r="Q123" s="246">
        <v>0</v>
      </c>
      <c r="R123" s="246">
        <v>0</v>
      </c>
      <c r="S123" s="246">
        <v>0</v>
      </c>
      <c r="T123" s="247">
        <v>0</v>
      </c>
      <c r="U123" s="260">
        <v>0</v>
      </c>
      <c r="V123" s="246">
        <v>0</v>
      </c>
      <c r="W123" s="246">
        <v>0</v>
      </c>
      <c r="X123" s="246">
        <v>0</v>
      </c>
      <c r="Y123" s="246">
        <v>0</v>
      </c>
      <c r="Z123" s="247">
        <v>0</v>
      </c>
      <c r="AA123" s="246">
        <v>0</v>
      </c>
    </row>
    <row r="124" spans="1:27" s="70" customFormat="1" ht="30.75" customHeight="1" x14ac:dyDescent="0.25">
      <c r="A124" s="241" t="s">
        <v>233</v>
      </c>
      <c r="B124" s="256"/>
      <c r="C124" s="1014" t="s">
        <v>234</v>
      </c>
      <c r="D124" s="1015"/>
      <c r="E124" s="1016"/>
      <c r="F124" s="243">
        <v>378</v>
      </c>
      <c r="G124" s="243">
        <v>797</v>
      </c>
      <c r="H124" s="243">
        <v>747</v>
      </c>
      <c r="I124" s="243">
        <v>46</v>
      </c>
      <c r="J124" s="243">
        <v>4</v>
      </c>
      <c r="K124" s="243">
        <v>737</v>
      </c>
      <c r="L124" s="243">
        <v>432</v>
      </c>
      <c r="M124" s="243">
        <v>70</v>
      </c>
      <c r="N124" s="243">
        <v>66</v>
      </c>
      <c r="O124" s="243">
        <v>169</v>
      </c>
      <c r="P124" s="243">
        <v>27</v>
      </c>
      <c r="Q124" s="243">
        <v>138</v>
      </c>
      <c r="R124" s="243">
        <v>4</v>
      </c>
      <c r="S124" s="243">
        <v>0</v>
      </c>
      <c r="T124" s="243">
        <v>737</v>
      </c>
      <c r="U124" s="243">
        <v>4</v>
      </c>
      <c r="V124" s="243">
        <v>633</v>
      </c>
      <c r="W124" s="243">
        <v>65</v>
      </c>
      <c r="X124" s="243">
        <v>0</v>
      </c>
      <c r="Y124" s="243">
        <v>0</v>
      </c>
      <c r="Z124" s="243">
        <v>384</v>
      </c>
      <c r="AA124" s="243">
        <v>152</v>
      </c>
    </row>
    <row r="125" spans="1:27" x14ac:dyDescent="0.25">
      <c r="A125" s="248" t="s">
        <v>235</v>
      </c>
      <c r="B125" s="252"/>
      <c r="C125" s="1025" t="s">
        <v>236</v>
      </c>
      <c r="D125" s="1026"/>
      <c r="E125" s="1027"/>
      <c r="F125" s="246">
        <v>344</v>
      </c>
      <c r="G125" s="246">
        <v>696</v>
      </c>
      <c r="H125" s="246">
        <v>654</v>
      </c>
      <c r="I125" s="246">
        <v>40</v>
      </c>
      <c r="J125" s="246">
        <v>2</v>
      </c>
      <c r="K125" s="247">
        <v>649</v>
      </c>
      <c r="L125" s="246">
        <v>394</v>
      </c>
      <c r="M125" s="246">
        <v>57</v>
      </c>
      <c r="N125" s="246">
        <v>61</v>
      </c>
      <c r="O125" s="247">
        <v>137</v>
      </c>
      <c r="P125" s="246">
        <v>27</v>
      </c>
      <c r="Q125" s="246">
        <v>106</v>
      </c>
      <c r="R125" s="246">
        <v>4</v>
      </c>
      <c r="S125" s="246">
        <v>0</v>
      </c>
      <c r="T125" s="247">
        <v>649</v>
      </c>
      <c r="U125" s="260">
        <v>4</v>
      </c>
      <c r="V125" s="246">
        <v>562</v>
      </c>
      <c r="W125" s="246">
        <v>57</v>
      </c>
      <c r="X125" s="246">
        <v>0</v>
      </c>
      <c r="Y125" s="246">
        <v>0</v>
      </c>
      <c r="Z125" s="247">
        <v>345</v>
      </c>
      <c r="AA125" s="246">
        <v>147</v>
      </c>
    </row>
    <row r="126" spans="1:27" x14ac:dyDescent="0.25">
      <c r="A126" s="248" t="s">
        <v>237</v>
      </c>
      <c r="B126" s="252"/>
      <c r="C126" s="1025" t="s">
        <v>238</v>
      </c>
      <c r="D126" s="1026"/>
      <c r="E126" s="1027"/>
      <c r="F126" s="246">
        <v>0</v>
      </c>
      <c r="G126" s="246">
        <v>1</v>
      </c>
      <c r="H126" s="246">
        <v>1</v>
      </c>
      <c r="I126" s="246">
        <v>0</v>
      </c>
      <c r="J126" s="246">
        <v>0</v>
      </c>
      <c r="K126" s="247">
        <v>1</v>
      </c>
      <c r="L126" s="246">
        <v>1</v>
      </c>
      <c r="M126" s="246">
        <v>0</v>
      </c>
      <c r="N126" s="246">
        <v>0</v>
      </c>
      <c r="O126" s="247">
        <v>0</v>
      </c>
      <c r="P126" s="246">
        <v>0</v>
      </c>
      <c r="Q126" s="246">
        <v>0</v>
      </c>
      <c r="R126" s="246">
        <v>0</v>
      </c>
      <c r="S126" s="246">
        <v>0</v>
      </c>
      <c r="T126" s="247">
        <v>1</v>
      </c>
      <c r="U126" s="260">
        <v>0</v>
      </c>
      <c r="V126" s="246">
        <v>1</v>
      </c>
      <c r="W126" s="246">
        <v>0</v>
      </c>
      <c r="X126" s="246">
        <v>0</v>
      </c>
      <c r="Y126" s="246">
        <v>0</v>
      </c>
      <c r="Z126" s="247">
        <v>0</v>
      </c>
      <c r="AA126" s="246">
        <v>0</v>
      </c>
    </row>
    <row r="127" spans="1:27" x14ac:dyDescent="0.25">
      <c r="A127" s="248" t="s">
        <v>239</v>
      </c>
      <c r="B127" s="252"/>
      <c r="C127" s="1025" t="s">
        <v>240</v>
      </c>
      <c r="D127" s="1026"/>
      <c r="E127" s="1027"/>
      <c r="F127" s="246">
        <v>30</v>
      </c>
      <c r="G127" s="246">
        <v>90</v>
      </c>
      <c r="H127" s="246">
        <v>83</v>
      </c>
      <c r="I127" s="246">
        <v>5</v>
      </c>
      <c r="J127" s="246">
        <v>2</v>
      </c>
      <c r="K127" s="247">
        <v>79</v>
      </c>
      <c r="L127" s="246">
        <v>35</v>
      </c>
      <c r="M127" s="246">
        <v>10</v>
      </c>
      <c r="N127" s="246">
        <v>5</v>
      </c>
      <c r="O127" s="247">
        <v>29</v>
      </c>
      <c r="P127" s="246">
        <v>0</v>
      </c>
      <c r="Q127" s="246">
        <v>29</v>
      </c>
      <c r="R127" s="246">
        <v>0</v>
      </c>
      <c r="S127" s="246">
        <v>0</v>
      </c>
      <c r="T127" s="247">
        <v>79</v>
      </c>
      <c r="U127" s="260">
        <v>0</v>
      </c>
      <c r="V127" s="246">
        <v>63</v>
      </c>
      <c r="W127" s="246">
        <v>5</v>
      </c>
      <c r="X127" s="246">
        <v>0</v>
      </c>
      <c r="Y127" s="246">
        <v>0</v>
      </c>
      <c r="Z127" s="247">
        <v>34</v>
      </c>
      <c r="AA127" s="246">
        <v>4</v>
      </c>
    </row>
    <row r="128" spans="1:27" x14ac:dyDescent="0.25">
      <c r="A128" s="248" t="s">
        <v>241</v>
      </c>
      <c r="B128" s="252"/>
      <c r="C128" s="1025" t="s">
        <v>242</v>
      </c>
      <c r="D128" s="1026"/>
      <c r="E128" s="1027"/>
      <c r="F128" s="246">
        <v>1</v>
      </c>
      <c r="G128" s="246">
        <v>0</v>
      </c>
      <c r="H128" s="246">
        <v>0</v>
      </c>
      <c r="I128" s="246">
        <v>0</v>
      </c>
      <c r="J128" s="246">
        <v>0</v>
      </c>
      <c r="K128" s="247">
        <v>1</v>
      </c>
      <c r="L128" s="246">
        <v>0</v>
      </c>
      <c r="M128" s="246">
        <v>1</v>
      </c>
      <c r="N128" s="246">
        <v>0</v>
      </c>
      <c r="O128" s="247">
        <v>0</v>
      </c>
      <c r="P128" s="246">
        <v>0</v>
      </c>
      <c r="Q128" s="246">
        <v>0</v>
      </c>
      <c r="R128" s="246">
        <v>0</v>
      </c>
      <c r="S128" s="246">
        <v>0</v>
      </c>
      <c r="T128" s="247">
        <v>1</v>
      </c>
      <c r="U128" s="260">
        <v>0</v>
      </c>
      <c r="V128" s="246">
        <v>1</v>
      </c>
      <c r="W128" s="246">
        <v>1</v>
      </c>
      <c r="X128" s="246">
        <v>0</v>
      </c>
      <c r="Y128" s="246">
        <v>0</v>
      </c>
      <c r="Z128" s="247">
        <v>0</v>
      </c>
      <c r="AA128" s="246">
        <v>0</v>
      </c>
    </row>
    <row r="129" spans="1:27" x14ac:dyDescent="0.25">
      <c r="A129" s="248" t="s">
        <v>243</v>
      </c>
      <c r="B129" s="252"/>
      <c r="C129" s="1025" t="s">
        <v>244</v>
      </c>
      <c r="D129" s="1026"/>
      <c r="E129" s="1027"/>
      <c r="F129" s="246">
        <v>0</v>
      </c>
      <c r="G129" s="246">
        <v>2</v>
      </c>
      <c r="H129" s="246">
        <v>1</v>
      </c>
      <c r="I129" s="246">
        <v>1</v>
      </c>
      <c r="J129" s="246">
        <v>0</v>
      </c>
      <c r="K129" s="247">
        <v>1</v>
      </c>
      <c r="L129" s="246">
        <v>0</v>
      </c>
      <c r="M129" s="246">
        <v>1</v>
      </c>
      <c r="N129" s="246">
        <v>0</v>
      </c>
      <c r="O129" s="247">
        <v>0</v>
      </c>
      <c r="P129" s="246">
        <v>0</v>
      </c>
      <c r="Q129" s="246">
        <v>0</v>
      </c>
      <c r="R129" s="246">
        <v>0</v>
      </c>
      <c r="S129" s="246">
        <v>0</v>
      </c>
      <c r="T129" s="247">
        <v>1</v>
      </c>
      <c r="U129" s="260">
        <v>0</v>
      </c>
      <c r="V129" s="246">
        <v>0</v>
      </c>
      <c r="W129" s="246">
        <v>1</v>
      </c>
      <c r="X129" s="246">
        <v>0</v>
      </c>
      <c r="Y129" s="246">
        <v>0</v>
      </c>
      <c r="Z129" s="247">
        <v>0</v>
      </c>
      <c r="AA129" s="246">
        <v>0</v>
      </c>
    </row>
    <row r="130" spans="1:27" x14ac:dyDescent="0.25">
      <c r="A130" s="248" t="s">
        <v>245</v>
      </c>
      <c r="B130" s="252"/>
      <c r="C130" s="1025" t="s">
        <v>246</v>
      </c>
      <c r="D130" s="1026"/>
      <c r="E130" s="1027"/>
      <c r="F130" s="246">
        <v>0</v>
      </c>
      <c r="G130" s="246">
        <v>1</v>
      </c>
      <c r="H130" s="246">
        <v>1</v>
      </c>
      <c r="I130" s="246">
        <v>0</v>
      </c>
      <c r="J130" s="246">
        <v>0</v>
      </c>
      <c r="K130" s="247">
        <v>0</v>
      </c>
      <c r="L130" s="246">
        <v>0</v>
      </c>
      <c r="M130" s="246">
        <v>0</v>
      </c>
      <c r="N130" s="246">
        <v>0</v>
      </c>
      <c r="O130" s="247">
        <v>0</v>
      </c>
      <c r="P130" s="246">
        <v>0</v>
      </c>
      <c r="Q130" s="246">
        <v>0</v>
      </c>
      <c r="R130" s="246">
        <v>0</v>
      </c>
      <c r="S130" s="246">
        <v>0</v>
      </c>
      <c r="T130" s="247">
        <v>0</v>
      </c>
      <c r="U130" s="260">
        <v>0</v>
      </c>
      <c r="V130" s="246">
        <v>0</v>
      </c>
      <c r="W130" s="246">
        <v>0</v>
      </c>
      <c r="X130" s="246">
        <v>0</v>
      </c>
      <c r="Y130" s="246">
        <v>0</v>
      </c>
      <c r="Z130" s="247">
        <v>1</v>
      </c>
      <c r="AA130" s="246">
        <v>0</v>
      </c>
    </row>
    <row r="131" spans="1:27" x14ac:dyDescent="0.25">
      <c r="A131" s="248" t="s">
        <v>247</v>
      </c>
      <c r="B131" s="252"/>
      <c r="C131" s="1025" t="s">
        <v>248</v>
      </c>
      <c r="D131" s="1026"/>
      <c r="E131" s="1027"/>
      <c r="F131" s="246">
        <v>2</v>
      </c>
      <c r="G131" s="246">
        <v>0</v>
      </c>
      <c r="H131" s="246">
        <v>0</v>
      </c>
      <c r="I131" s="246">
        <v>0</v>
      </c>
      <c r="J131" s="246">
        <v>0</v>
      </c>
      <c r="K131" s="247">
        <v>2</v>
      </c>
      <c r="L131" s="246">
        <v>0</v>
      </c>
      <c r="M131" s="246">
        <v>0</v>
      </c>
      <c r="N131" s="246">
        <v>0</v>
      </c>
      <c r="O131" s="247">
        <v>2</v>
      </c>
      <c r="P131" s="246">
        <v>0</v>
      </c>
      <c r="Q131" s="246">
        <v>2</v>
      </c>
      <c r="R131" s="246">
        <v>0</v>
      </c>
      <c r="S131" s="246">
        <v>0</v>
      </c>
      <c r="T131" s="247">
        <v>2</v>
      </c>
      <c r="U131" s="260">
        <v>0</v>
      </c>
      <c r="V131" s="246">
        <v>2</v>
      </c>
      <c r="W131" s="246">
        <v>0</v>
      </c>
      <c r="X131" s="246">
        <v>0</v>
      </c>
      <c r="Y131" s="246">
        <v>0</v>
      </c>
      <c r="Z131" s="247">
        <v>0</v>
      </c>
      <c r="AA131" s="246">
        <v>0</v>
      </c>
    </row>
    <row r="132" spans="1:27" x14ac:dyDescent="0.25">
      <c r="A132" s="248" t="s">
        <v>249</v>
      </c>
      <c r="B132" s="252"/>
      <c r="C132" s="1025" t="s">
        <v>70</v>
      </c>
      <c r="D132" s="1026"/>
      <c r="E132" s="1027"/>
      <c r="F132" s="246">
        <v>1</v>
      </c>
      <c r="G132" s="246">
        <v>7</v>
      </c>
      <c r="H132" s="246">
        <v>7</v>
      </c>
      <c r="I132" s="246">
        <v>0</v>
      </c>
      <c r="J132" s="246">
        <v>0</v>
      </c>
      <c r="K132" s="247">
        <v>4</v>
      </c>
      <c r="L132" s="246">
        <v>2</v>
      </c>
      <c r="M132" s="246">
        <v>1</v>
      </c>
      <c r="N132" s="246">
        <v>0</v>
      </c>
      <c r="O132" s="247">
        <v>1</v>
      </c>
      <c r="P132" s="246">
        <v>0</v>
      </c>
      <c r="Q132" s="246">
        <v>1</v>
      </c>
      <c r="R132" s="246">
        <v>0</v>
      </c>
      <c r="S132" s="246">
        <v>0</v>
      </c>
      <c r="T132" s="247">
        <v>4</v>
      </c>
      <c r="U132" s="260">
        <v>0</v>
      </c>
      <c r="V132" s="246">
        <v>4</v>
      </c>
      <c r="W132" s="246">
        <v>1</v>
      </c>
      <c r="X132" s="246">
        <v>0</v>
      </c>
      <c r="Y132" s="246">
        <v>0</v>
      </c>
      <c r="Z132" s="247">
        <v>4</v>
      </c>
      <c r="AA132" s="246">
        <v>1</v>
      </c>
    </row>
    <row r="133" spans="1:27" s="70" customFormat="1" ht="29.25" customHeight="1" x14ac:dyDescent="0.25">
      <c r="A133" s="241" t="s">
        <v>250</v>
      </c>
      <c r="B133" s="256"/>
      <c r="C133" s="1014" t="s">
        <v>251</v>
      </c>
      <c r="D133" s="1015"/>
      <c r="E133" s="1016"/>
      <c r="F133" s="243">
        <v>8</v>
      </c>
      <c r="G133" s="243">
        <v>48</v>
      </c>
      <c r="H133" s="243">
        <v>24</v>
      </c>
      <c r="I133" s="243">
        <v>16</v>
      </c>
      <c r="J133" s="243">
        <v>8</v>
      </c>
      <c r="K133" s="243">
        <v>16</v>
      </c>
      <c r="L133" s="243">
        <v>1</v>
      </c>
      <c r="M133" s="243">
        <v>8</v>
      </c>
      <c r="N133" s="243">
        <v>6</v>
      </c>
      <c r="O133" s="243">
        <v>1</v>
      </c>
      <c r="P133" s="243">
        <v>0</v>
      </c>
      <c r="Q133" s="243">
        <v>1</v>
      </c>
      <c r="R133" s="243">
        <v>0</v>
      </c>
      <c r="S133" s="243">
        <v>0</v>
      </c>
      <c r="T133" s="243">
        <v>16</v>
      </c>
      <c r="U133" s="243">
        <v>0</v>
      </c>
      <c r="V133" s="243">
        <v>2</v>
      </c>
      <c r="W133" s="243">
        <v>9</v>
      </c>
      <c r="X133" s="243">
        <v>0</v>
      </c>
      <c r="Y133" s="243">
        <v>1</v>
      </c>
      <c r="Z133" s="243">
        <v>16</v>
      </c>
      <c r="AA133" s="243">
        <v>2</v>
      </c>
    </row>
    <row r="134" spans="1:27" x14ac:dyDescent="0.25">
      <c r="A134" s="248" t="s">
        <v>252</v>
      </c>
      <c r="B134" s="252"/>
      <c r="C134" s="1008" t="s">
        <v>253</v>
      </c>
      <c r="D134" s="1009"/>
      <c r="E134" s="1010"/>
      <c r="F134" s="246">
        <v>2</v>
      </c>
      <c r="G134" s="246">
        <v>15</v>
      </c>
      <c r="H134" s="246">
        <v>6</v>
      </c>
      <c r="I134" s="246">
        <v>2</v>
      </c>
      <c r="J134" s="246">
        <v>7</v>
      </c>
      <c r="K134" s="247">
        <v>4</v>
      </c>
      <c r="L134" s="246">
        <v>0</v>
      </c>
      <c r="M134" s="246">
        <v>1</v>
      </c>
      <c r="N134" s="246">
        <v>3</v>
      </c>
      <c r="O134" s="247">
        <v>0</v>
      </c>
      <c r="P134" s="246">
        <v>0</v>
      </c>
      <c r="Q134" s="246">
        <v>0</v>
      </c>
      <c r="R134" s="246">
        <v>0</v>
      </c>
      <c r="S134" s="246">
        <v>0</v>
      </c>
      <c r="T134" s="247">
        <v>4</v>
      </c>
      <c r="U134" s="260">
        <v>0</v>
      </c>
      <c r="V134" s="246">
        <v>1</v>
      </c>
      <c r="W134" s="246">
        <v>3</v>
      </c>
      <c r="X134" s="246">
        <v>0</v>
      </c>
      <c r="Y134" s="246">
        <v>1</v>
      </c>
      <c r="Z134" s="247">
        <v>4</v>
      </c>
      <c r="AA134" s="246">
        <v>1</v>
      </c>
    </row>
    <row r="135" spans="1:27" x14ac:dyDescent="0.25">
      <c r="A135" s="248" t="s">
        <v>254</v>
      </c>
      <c r="B135" s="252"/>
      <c r="C135" s="1008" t="s">
        <v>255</v>
      </c>
      <c r="D135" s="1009"/>
      <c r="E135" s="1010"/>
      <c r="F135" s="246">
        <v>0</v>
      </c>
      <c r="G135" s="246">
        <v>0</v>
      </c>
      <c r="H135" s="246">
        <v>0</v>
      </c>
      <c r="I135" s="246">
        <v>0</v>
      </c>
      <c r="J135" s="246">
        <v>0</v>
      </c>
      <c r="K135" s="247">
        <v>0</v>
      </c>
      <c r="L135" s="246">
        <v>0</v>
      </c>
      <c r="M135" s="246">
        <v>0</v>
      </c>
      <c r="N135" s="246">
        <v>0</v>
      </c>
      <c r="O135" s="247">
        <v>0</v>
      </c>
      <c r="P135" s="246">
        <v>0</v>
      </c>
      <c r="Q135" s="246">
        <v>0</v>
      </c>
      <c r="R135" s="246">
        <v>0</v>
      </c>
      <c r="S135" s="246">
        <v>0</v>
      </c>
      <c r="T135" s="247">
        <v>0</v>
      </c>
      <c r="U135" s="260">
        <v>0</v>
      </c>
      <c r="V135" s="246">
        <v>0</v>
      </c>
      <c r="W135" s="246">
        <v>0</v>
      </c>
      <c r="X135" s="246">
        <v>0</v>
      </c>
      <c r="Y135" s="246">
        <v>0</v>
      </c>
      <c r="Z135" s="247">
        <v>0</v>
      </c>
      <c r="AA135" s="246">
        <v>0</v>
      </c>
    </row>
    <row r="136" spans="1:27" s="238" customFormat="1" ht="28.5" customHeight="1" x14ac:dyDescent="0.25">
      <c r="A136" s="261" t="s">
        <v>256</v>
      </c>
      <c r="B136" s="262"/>
      <c r="C136" s="1019" t="s">
        <v>70</v>
      </c>
      <c r="D136" s="1020"/>
      <c r="E136" s="1021"/>
      <c r="F136" s="247">
        <v>6</v>
      </c>
      <c r="G136" s="247">
        <v>33</v>
      </c>
      <c r="H136" s="247">
        <v>18</v>
      </c>
      <c r="I136" s="247">
        <v>14</v>
      </c>
      <c r="J136" s="247">
        <v>1</v>
      </c>
      <c r="K136" s="247">
        <v>12</v>
      </c>
      <c r="L136" s="247">
        <v>1</v>
      </c>
      <c r="M136" s="247">
        <v>7</v>
      </c>
      <c r="N136" s="247">
        <v>3</v>
      </c>
      <c r="O136" s="247">
        <v>1</v>
      </c>
      <c r="P136" s="247">
        <v>0</v>
      </c>
      <c r="Q136" s="247">
        <v>1</v>
      </c>
      <c r="R136" s="247">
        <v>0</v>
      </c>
      <c r="S136" s="247">
        <v>0</v>
      </c>
      <c r="T136" s="247">
        <v>12</v>
      </c>
      <c r="U136" s="247">
        <v>0</v>
      </c>
      <c r="V136" s="247">
        <v>1</v>
      </c>
      <c r="W136" s="247">
        <v>6</v>
      </c>
      <c r="X136" s="247">
        <v>0</v>
      </c>
      <c r="Y136" s="247">
        <v>0</v>
      </c>
      <c r="Z136" s="247">
        <v>12</v>
      </c>
      <c r="AA136" s="247">
        <v>1</v>
      </c>
    </row>
    <row r="137" spans="1:27" s="70" customFormat="1" ht="33" customHeight="1" x14ac:dyDescent="0.25">
      <c r="A137" s="241" t="s">
        <v>257</v>
      </c>
      <c r="B137" s="256"/>
      <c r="C137" s="1014" t="s">
        <v>70</v>
      </c>
      <c r="D137" s="1015"/>
      <c r="E137" s="1016"/>
      <c r="F137" s="243">
        <v>11</v>
      </c>
      <c r="G137" s="243">
        <v>31</v>
      </c>
      <c r="H137" s="243">
        <v>23</v>
      </c>
      <c r="I137" s="243">
        <v>5</v>
      </c>
      <c r="J137" s="243">
        <v>3</v>
      </c>
      <c r="K137" s="243">
        <v>26</v>
      </c>
      <c r="L137" s="243">
        <v>10</v>
      </c>
      <c r="M137" s="243">
        <v>1</v>
      </c>
      <c r="N137" s="243">
        <v>7</v>
      </c>
      <c r="O137" s="243">
        <v>8</v>
      </c>
      <c r="P137" s="243">
        <v>3</v>
      </c>
      <c r="Q137" s="243">
        <v>3</v>
      </c>
      <c r="R137" s="243">
        <v>2</v>
      </c>
      <c r="S137" s="243">
        <v>0</v>
      </c>
      <c r="T137" s="243">
        <v>26</v>
      </c>
      <c r="U137" s="243">
        <v>1</v>
      </c>
      <c r="V137" s="243">
        <v>18</v>
      </c>
      <c r="W137" s="243">
        <v>4</v>
      </c>
      <c r="X137" s="243">
        <v>0</v>
      </c>
      <c r="Y137" s="243">
        <v>0</v>
      </c>
      <c r="Z137" s="243">
        <v>7</v>
      </c>
      <c r="AA137" s="243">
        <v>3</v>
      </c>
    </row>
    <row r="138" spans="1:27" s="238" customFormat="1" ht="54" customHeight="1" x14ac:dyDescent="0.25">
      <c r="A138" s="261" t="s">
        <v>258</v>
      </c>
      <c r="B138" s="262"/>
      <c r="C138" s="1028" t="s">
        <v>12</v>
      </c>
      <c r="D138" s="1029"/>
      <c r="E138" s="1030"/>
      <c r="F138" s="247">
        <f>SUM(F19+F39+F51+F59+F73+F80+F87+F90+F113+F117+F124+F133+F137)</f>
        <v>734</v>
      </c>
      <c r="G138" s="247">
        <f>SUM(G19+G39+G51+G59+G73+G80+G87+G90+G113+G117+G124+G133+G137)</f>
        <v>2166</v>
      </c>
      <c r="H138" s="247">
        <f>SUM(H19+H39+H51+H59+H73+H80+H87+H90+H113+H117+H124+H133+H137)</f>
        <v>1975</v>
      </c>
      <c r="I138" s="247">
        <f>SUM(I19+I39+I51+I59+I73+I80+I87+I90+I113+I117+I124+I133+I137)</f>
        <v>157</v>
      </c>
      <c r="J138" s="247">
        <v>34</v>
      </c>
      <c r="K138" s="247">
        <f t="shared" ref="K138:W138" si="0">SUM(K19+K39+K51+K59+K73+K80+K87+K90+K113+K117+K124+K133+K137)</f>
        <v>1947</v>
      </c>
      <c r="L138" s="247">
        <f t="shared" si="0"/>
        <v>1313</v>
      </c>
      <c r="M138" s="247">
        <f t="shared" si="0"/>
        <v>174</v>
      </c>
      <c r="N138" s="247">
        <f t="shared" si="0"/>
        <v>180</v>
      </c>
      <c r="O138" s="247">
        <f t="shared" si="0"/>
        <v>280</v>
      </c>
      <c r="P138" s="247">
        <f t="shared" si="0"/>
        <v>58</v>
      </c>
      <c r="Q138" s="247">
        <f t="shared" si="0"/>
        <v>208</v>
      </c>
      <c r="R138" s="247">
        <f t="shared" si="0"/>
        <v>14</v>
      </c>
      <c r="S138" s="247">
        <f t="shared" si="0"/>
        <v>1</v>
      </c>
      <c r="T138" s="247">
        <f t="shared" si="0"/>
        <v>1948</v>
      </c>
      <c r="U138" s="247">
        <f t="shared" si="0"/>
        <v>11</v>
      </c>
      <c r="V138" s="247">
        <f t="shared" si="0"/>
        <v>1726</v>
      </c>
      <c r="W138" s="247">
        <f t="shared" si="0"/>
        <v>157</v>
      </c>
      <c r="X138" s="247">
        <f>SUM(X19+X39+X51+X59+X73+X80+X87+X90+X113+X117+X124+X133+X137)</f>
        <v>0</v>
      </c>
      <c r="Y138" s="247">
        <f>SUM(Y19+Y39+Y51+Y59+Y73+Y80+Y87+Y90+Y113+Y117+Y124+Y133+Y137)</f>
        <v>5</v>
      </c>
      <c r="Z138" s="247">
        <f>SUM(Z19+Z39+Z51+Z59+Z73+Z80+Z87+Z90+Z113+Z117+Z124+Z133+Z137)</f>
        <v>749</v>
      </c>
      <c r="AA138" s="247">
        <f>SUM(AA19+AA39+AA51+AA59+AA73+AA80+AA87+AA90+AA113+AA117+AA124+AA133+AA137)</f>
        <v>252</v>
      </c>
    </row>
    <row r="139" spans="1:27" x14ac:dyDescent="0.25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258"/>
      <c r="L139" s="43"/>
      <c r="M139" s="43"/>
      <c r="N139" s="43"/>
      <c r="O139" s="258"/>
      <c r="P139" s="43"/>
      <c r="Q139" s="43"/>
      <c r="R139" s="43"/>
      <c r="S139" s="43"/>
      <c r="T139" s="258"/>
      <c r="U139" s="50"/>
      <c r="V139" s="43"/>
      <c r="W139" s="43"/>
      <c r="X139" s="43"/>
      <c r="Y139" s="43"/>
      <c r="Z139" s="258"/>
      <c r="AA139" s="43"/>
    </row>
  </sheetData>
  <mergeCells count="152">
    <mergeCell ref="C135:E135"/>
    <mergeCell ref="C136:E136"/>
    <mergeCell ref="C137:E137"/>
    <mergeCell ref="C138:E138"/>
    <mergeCell ref="C129:E129"/>
    <mergeCell ref="C130:E130"/>
    <mergeCell ref="C131:E131"/>
    <mergeCell ref="C132:E132"/>
    <mergeCell ref="C133:E133"/>
    <mergeCell ref="C134:E134"/>
    <mergeCell ref="C124:E124"/>
    <mergeCell ref="C125:E125"/>
    <mergeCell ref="C126:E126"/>
    <mergeCell ref="C127:E127"/>
    <mergeCell ref="C128:E128"/>
    <mergeCell ref="C114:E114"/>
    <mergeCell ref="C115:E115"/>
    <mergeCell ref="C116:E116"/>
    <mergeCell ref="C117:E117"/>
    <mergeCell ref="B118:B123"/>
    <mergeCell ref="C118:E118"/>
    <mergeCell ref="C119:E119"/>
    <mergeCell ref="C120:E120"/>
    <mergeCell ref="C121:E121"/>
    <mergeCell ref="C122:E122"/>
    <mergeCell ref="C108:E108"/>
    <mergeCell ref="C109:E109"/>
    <mergeCell ref="C110:E110"/>
    <mergeCell ref="C111:E111"/>
    <mergeCell ref="C112:E112"/>
    <mergeCell ref="C113:E113"/>
    <mergeCell ref="C123:E123"/>
    <mergeCell ref="C102:E102"/>
    <mergeCell ref="C103:E103"/>
    <mergeCell ref="C104:E104"/>
    <mergeCell ref="C105:E105"/>
    <mergeCell ref="C106:E106"/>
    <mergeCell ref="C107:E107"/>
    <mergeCell ref="C96:E96"/>
    <mergeCell ref="C97:E97"/>
    <mergeCell ref="C98:E98"/>
    <mergeCell ref="C99:E99"/>
    <mergeCell ref="C100:E100"/>
    <mergeCell ref="C101:E101"/>
    <mergeCell ref="C90:E90"/>
    <mergeCell ref="C91:E91"/>
    <mergeCell ref="C92:E92"/>
    <mergeCell ref="C93:E93"/>
    <mergeCell ref="C94:E94"/>
    <mergeCell ref="C95:E95"/>
    <mergeCell ref="C84:E84"/>
    <mergeCell ref="C85:E85"/>
    <mergeCell ref="C86:E86"/>
    <mergeCell ref="C87:E87"/>
    <mergeCell ref="C88:E88"/>
    <mergeCell ref="C89:E89"/>
    <mergeCell ref="C78:E78"/>
    <mergeCell ref="C79:E79"/>
    <mergeCell ref="C80:E80"/>
    <mergeCell ref="C81:E81"/>
    <mergeCell ref="C82:E82"/>
    <mergeCell ref="C83:E83"/>
    <mergeCell ref="C72:E72"/>
    <mergeCell ref="C73:E73"/>
    <mergeCell ref="C74:E74"/>
    <mergeCell ref="C75:E75"/>
    <mergeCell ref="C76:E76"/>
    <mergeCell ref="C77:E77"/>
    <mergeCell ref="C66:E66"/>
    <mergeCell ref="C67:E67"/>
    <mergeCell ref="C68:E68"/>
    <mergeCell ref="C69:E69"/>
    <mergeCell ref="C70:E70"/>
    <mergeCell ref="C71:E71"/>
    <mergeCell ref="C60:E60"/>
    <mergeCell ref="C61:E61"/>
    <mergeCell ref="C62:E62"/>
    <mergeCell ref="C63:E63"/>
    <mergeCell ref="C64:E64"/>
    <mergeCell ref="C65:E65"/>
    <mergeCell ref="C54:E54"/>
    <mergeCell ref="C55:E55"/>
    <mergeCell ref="C56:E56"/>
    <mergeCell ref="C57:E57"/>
    <mergeCell ref="C58:E58"/>
    <mergeCell ref="C59:E59"/>
    <mergeCell ref="C48:E48"/>
    <mergeCell ref="C49:E49"/>
    <mergeCell ref="C50:E50"/>
    <mergeCell ref="C51:E51"/>
    <mergeCell ref="C52:E52"/>
    <mergeCell ref="C53:E53"/>
    <mergeCell ref="C42:E42"/>
    <mergeCell ref="C43:E43"/>
    <mergeCell ref="C44:E44"/>
    <mergeCell ref="C45:E45"/>
    <mergeCell ref="C46:E46"/>
    <mergeCell ref="C47:E47"/>
    <mergeCell ref="C36:E36"/>
    <mergeCell ref="C37:E37"/>
    <mergeCell ref="C38:E38"/>
    <mergeCell ref="C39:E39"/>
    <mergeCell ref="C40:E40"/>
    <mergeCell ref="C41:E41"/>
    <mergeCell ref="C30:E30"/>
    <mergeCell ref="C31:E31"/>
    <mergeCell ref="C32:E32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A18:E18"/>
    <mergeCell ref="C19:E19"/>
    <mergeCell ref="C20:E20"/>
    <mergeCell ref="C21:E21"/>
    <mergeCell ref="C22:E22"/>
    <mergeCell ref="C23:E23"/>
    <mergeCell ref="O7:R9"/>
    <mergeCell ref="S7:S17"/>
    <mergeCell ref="T7:T17"/>
    <mergeCell ref="G7:G17"/>
    <mergeCell ref="H7:H17"/>
    <mergeCell ref="I7:I17"/>
    <mergeCell ref="J7:J17"/>
    <mergeCell ref="K7:K17"/>
    <mergeCell ref="L7:L17"/>
    <mergeCell ref="M7:M17"/>
    <mergeCell ref="N7:N17"/>
    <mergeCell ref="A2:AA2"/>
    <mergeCell ref="A1:AA1"/>
    <mergeCell ref="A3:AA3"/>
    <mergeCell ref="A4:E17"/>
    <mergeCell ref="F4:F17"/>
    <mergeCell ref="G4:J6"/>
    <mergeCell ref="K4:T6"/>
    <mergeCell ref="U4:U17"/>
    <mergeCell ref="V4:V17"/>
    <mergeCell ref="W4:Y6"/>
    <mergeCell ref="W7:W17"/>
    <mergeCell ref="X7:X17"/>
    <mergeCell ref="Y7:Y17"/>
    <mergeCell ref="O10:O17"/>
    <mergeCell ref="P10:P17"/>
    <mergeCell ref="Q10:Q17"/>
    <mergeCell ref="R10:R17"/>
    <mergeCell ref="Z4:Z17"/>
    <mergeCell ref="AA4:AA1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A142"/>
  <sheetViews>
    <sheetView topLeftCell="D109" zoomScale="80" zoomScaleNormal="80" workbookViewId="0">
      <selection activeCell="Z139" sqref="Z139"/>
    </sheetView>
  </sheetViews>
  <sheetFormatPr defaultRowHeight="15" x14ac:dyDescent="0.25"/>
  <cols>
    <col min="11" max="11" width="9.140625" style="70"/>
    <col min="15" max="15" width="9.140625" style="70"/>
    <col min="20" max="20" width="9.140625" style="70"/>
    <col min="26" max="26" width="9.140625" style="70"/>
  </cols>
  <sheetData>
    <row r="1" spans="1:27" ht="18" x14ac:dyDescent="0.25">
      <c r="A1" s="1042" t="s">
        <v>276</v>
      </c>
      <c r="B1" s="1042"/>
      <c r="C1" s="1042"/>
      <c r="D1" s="1042"/>
      <c r="E1" s="1042"/>
      <c r="F1" s="1042"/>
      <c r="G1" s="1042"/>
      <c r="H1" s="1042"/>
      <c r="I1" s="1042"/>
      <c r="J1" s="1042"/>
      <c r="K1" s="1042"/>
      <c r="L1" s="1042"/>
      <c r="M1" s="1042"/>
      <c r="N1" s="1042"/>
      <c r="O1" s="1042"/>
      <c r="P1" s="1042"/>
      <c r="Q1" s="1042"/>
      <c r="R1" s="1042"/>
      <c r="S1" s="1042"/>
      <c r="T1" s="1042"/>
      <c r="U1" s="1042"/>
      <c r="V1" s="1042"/>
      <c r="W1" s="1042"/>
      <c r="X1" s="1042"/>
      <c r="Y1" s="1042"/>
      <c r="Z1" s="1042"/>
      <c r="AA1" s="1042"/>
    </row>
    <row r="2" spans="1:27" ht="15.75" x14ac:dyDescent="0.25">
      <c r="A2" s="1043" t="s">
        <v>277</v>
      </c>
      <c r="B2" s="1043"/>
      <c r="C2" s="1043"/>
      <c r="D2" s="1043"/>
      <c r="E2" s="1043"/>
      <c r="F2" s="1043"/>
      <c r="G2" s="1043"/>
      <c r="H2" s="1043"/>
      <c r="I2" s="1043"/>
      <c r="J2" s="1043"/>
      <c r="K2" s="1043"/>
      <c r="L2" s="1043"/>
      <c r="M2" s="1043"/>
      <c r="N2" s="1043"/>
      <c r="O2" s="1043"/>
      <c r="P2" s="1043"/>
      <c r="Q2" s="1043"/>
      <c r="R2" s="1043"/>
      <c r="S2" s="1043"/>
      <c r="T2" s="1043"/>
      <c r="U2" s="1043"/>
      <c r="V2" s="1043"/>
      <c r="W2" s="1043"/>
      <c r="X2" s="1043"/>
      <c r="Y2" s="1043"/>
      <c r="Z2" s="1043"/>
      <c r="AA2" s="1043"/>
    </row>
    <row r="3" spans="1:27" x14ac:dyDescent="0.25">
      <c r="A3" s="952" t="s">
        <v>278</v>
      </c>
      <c r="B3" s="952"/>
      <c r="C3" s="952"/>
      <c r="D3" s="952"/>
      <c r="E3" s="952"/>
      <c r="F3" s="952"/>
      <c r="G3" s="952"/>
      <c r="H3" s="952"/>
      <c r="I3" s="952"/>
      <c r="J3" s="952"/>
      <c r="K3" s="952"/>
      <c r="L3" s="952"/>
      <c r="M3" s="952"/>
      <c r="N3" s="952"/>
      <c r="O3" s="952"/>
      <c r="P3" s="952"/>
      <c r="Q3" s="952"/>
      <c r="R3" s="952"/>
      <c r="S3" s="952"/>
      <c r="T3" s="952"/>
      <c r="U3" s="952"/>
      <c r="V3" s="952"/>
      <c r="W3" s="952"/>
      <c r="X3" s="952"/>
      <c r="Y3" s="952"/>
      <c r="Z3" s="952"/>
      <c r="AA3" s="952"/>
    </row>
    <row r="4" spans="1:27" x14ac:dyDescent="0.25">
      <c r="A4" s="953"/>
      <c r="B4" s="953"/>
      <c r="C4" s="953"/>
      <c r="D4" s="953"/>
      <c r="E4" s="953"/>
      <c r="F4" s="953"/>
      <c r="G4" s="953"/>
      <c r="H4" s="953"/>
      <c r="I4" s="953"/>
      <c r="J4" s="953"/>
      <c r="K4" s="953"/>
      <c r="L4" s="953"/>
      <c r="M4" s="953"/>
      <c r="N4" s="953"/>
      <c r="O4" s="953"/>
      <c r="P4" s="953"/>
      <c r="Q4" s="953"/>
      <c r="R4" s="953"/>
      <c r="S4" s="953"/>
      <c r="T4" s="953"/>
      <c r="U4" s="953"/>
      <c r="V4" s="953"/>
      <c r="W4" s="953"/>
      <c r="X4" s="953"/>
      <c r="Y4" s="953"/>
      <c r="Z4" s="953"/>
      <c r="AA4" s="953"/>
    </row>
    <row r="5" spans="1:27" x14ac:dyDescent="0.25">
      <c r="A5" s="619" t="s">
        <v>3</v>
      </c>
      <c r="B5" s="619"/>
      <c r="C5" s="619"/>
      <c r="D5" s="619"/>
      <c r="E5" s="619"/>
      <c r="F5" s="833" t="s">
        <v>4</v>
      </c>
      <c r="G5" s="835" t="s">
        <v>5</v>
      </c>
      <c r="H5" s="836"/>
      <c r="I5" s="836"/>
      <c r="J5" s="836"/>
      <c r="K5" s="835" t="s">
        <v>6</v>
      </c>
      <c r="L5" s="836"/>
      <c r="M5" s="836"/>
      <c r="N5" s="836"/>
      <c r="O5" s="836"/>
      <c r="P5" s="836"/>
      <c r="Q5" s="836"/>
      <c r="R5" s="836"/>
      <c r="S5" s="836"/>
      <c r="T5" s="836"/>
      <c r="U5" s="820" t="s">
        <v>7</v>
      </c>
      <c r="V5" s="841" t="s">
        <v>8</v>
      </c>
      <c r="W5" s="619" t="s">
        <v>9</v>
      </c>
      <c r="X5" s="619"/>
      <c r="Y5" s="619"/>
      <c r="Z5" s="1044" t="s">
        <v>10</v>
      </c>
      <c r="AA5" s="834" t="s">
        <v>11</v>
      </c>
    </row>
    <row r="6" spans="1:27" x14ac:dyDescent="0.25">
      <c r="A6" s="619"/>
      <c r="B6" s="619"/>
      <c r="C6" s="619"/>
      <c r="D6" s="619"/>
      <c r="E6" s="619"/>
      <c r="F6" s="834"/>
      <c r="G6" s="837"/>
      <c r="H6" s="838"/>
      <c r="I6" s="838"/>
      <c r="J6" s="838"/>
      <c r="K6" s="837"/>
      <c r="L6" s="838"/>
      <c r="M6" s="838"/>
      <c r="N6" s="838"/>
      <c r="O6" s="838"/>
      <c r="P6" s="838"/>
      <c r="Q6" s="838"/>
      <c r="R6" s="838"/>
      <c r="S6" s="838"/>
      <c r="T6" s="838"/>
      <c r="U6" s="821"/>
      <c r="V6" s="842"/>
      <c r="W6" s="619"/>
      <c r="X6" s="619"/>
      <c r="Y6" s="619"/>
      <c r="Z6" s="1044"/>
      <c r="AA6" s="834"/>
    </row>
    <row r="7" spans="1:27" x14ac:dyDescent="0.25">
      <c r="A7" s="619"/>
      <c r="B7" s="619"/>
      <c r="C7" s="619"/>
      <c r="D7" s="619"/>
      <c r="E7" s="619"/>
      <c r="F7" s="834"/>
      <c r="G7" s="839"/>
      <c r="H7" s="840"/>
      <c r="I7" s="840"/>
      <c r="J7" s="840"/>
      <c r="K7" s="839"/>
      <c r="L7" s="840"/>
      <c r="M7" s="840"/>
      <c r="N7" s="840"/>
      <c r="O7" s="840"/>
      <c r="P7" s="840"/>
      <c r="Q7" s="840"/>
      <c r="R7" s="840"/>
      <c r="S7" s="840"/>
      <c r="T7" s="840"/>
      <c r="U7" s="821"/>
      <c r="V7" s="842"/>
      <c r="W7" s="619"/>
      <c r="X7" s="619"/>
      <c r="Y7" s="619"/>
      <c r="Z7" s="1044"/>
      <c r="AA7" s="834"/>
    </row>
    <row r="8" spans="1:27" x14ac:dyDescent="0.25">
      <c r="A8" s="619"/>
      <c r="B8" s="619"/>
      <c r="C8" s="619"/>
      <c r="D8" s="619"/>
      <c r="E8" s="619"/>
      <c r="F8" s="834"/>
      <c r="G8" s="820" t="s">
        <v>12</v>
      </c>
      <c r="H8" s="820" t="s">
        <v>13</v>
      </c>
      <c r="I8" s="820" t="s">
        <v>14</v>
      </c>
      <c r="J8" s="820" t="s">
        <v>15</v>
      </c>
      <c r="K8" s="1039" t="s">
        <v>16</v>
      </c>
      <c r="L8" s="820" t="s">
        <v>17</v>
      </c>
      <c r="M8" s="820" t="s">
        <v>18</v>
      </c>
      <c r="N8" s="820" t="s">
        <v>19</v>
      </c>
      <c r="O8" s="619" t="s">
        <v>20</v>
      </c>
      <c r="P8" s="619"/>
      <c r="Q8" s="619"/>
      <c r="R8" s="619"/>
      <c r="S8" s="820" t="s">
        <v>21</v>
      </c>
      <c r="T8" s="1036" t="s">
        <v>22</v>
      </c>
      <c r="U8" s="821"/>
      <c r="V8" s="842"/>
      <c r="W8" s="821" t="s">
        <v>23</v>
      </c>
      <c r="X8" s="821" t="s">
        <v>24</v>
      </c>
      <c r="Y8" s="821" t="s">
        <v>25</v>
      </c>
      <c r="Z8" s="1044"/>
      <c r="AA8" s="834"/>
    </row>
    <row r="9" spans="1:27" x14ac:dyDescent="0.25">
      <c r="A9" s="619"/>
      <c r="B9" s="619"/>
      <c r="C9" s="619"/>
      <c r="D9" s="619"/>
      <c r="E9" s="619"/>
      <c r="F9" s="834"/>
      <c r="G9" s="821"/>
      <c r="H9" s="821"/>
      <c r="I9" s="821"/>
      <c r="J9" s="821"/>
      <c r="K9" s="1040"/>
      <c r="L9" s="821"/>
      <c r="M9" s="821"/>
      <c r="N9" s="821"/>
      <c r="O9" s="619"/>
      <c r="P9" s="619"/>
      <c r="Q9" s="619"/>
      <c r="R9" s="619"/>
      <c r="S9" s="821"/>
      <c r="T9" s="1037"/>
      <c r="U9" s="821"/>
      <c r="V9" s="842"/>
      <c r="W9" s="821"/>
      <c r="X9" s="821"/>
      <c r="Y9" s="821"/>
      <c r="Z9" s="1044"/>
      <c r="AA9" s="834"/>
    </row>
    <row r="10" spans="1:27" x14ac:dyDescent="0.25">
      <c r="A10" s="619"/>
      <c r="B10" s="619"/>
      <c r="C10" s="619"/>
      <c r="D10" s="619"/>
      <c r="E10" s="619"/>
      <c r="F10" s="834"/>
      <c r="G10" s="821"/>
      <c r="H10" s="821"/>
      <c r="I10" s="821"/>
      <c r="J10" s="821"/>
      <c r="K10" s="1040"/>
      <c r="L10" s="821"/>
      <c r="M10" s="821"/>
      <c r="N10" s="821"/>
      <c r="O10" s="619"/>
      <c r="P10" s="619"/>
      <c r="Q10" s="619"/>
      <c r="R10" s="619"/>
      <c r="S10" s="821"/>
      <c r="T10" s="1037"/>
      <c r="U10" s="821"/>
      <c r="V10" s="842"/>
      <c r="W10" s="821"/>
      <c r="X10" s="821"/>
      <c r="Y10" s="821"/>
      <c r="Z10" s="1044"/>
      <c r="AA10" s="834"/>
    </row>
    <row r="11" spans="1:27" x14ac:dyDescent="0.25">
      <c r="A11" s="619"/>
      <c r="B11" s="619"/>
      <c r="C11" s="619"/>
      <c r="D11" s="619"/>
      <c r="E11" s="619"/>
      <c r="F11" s="619"/>
      <c r="G11" s="821"/>
      <c r="H11" s="821"/>
      <c r="I11" s="821"/>
      <c r="J11" s="821"/>
      <c r="K11" s="1040"/>
      <c r="L11" s="821"/>
      <c r="M11" s="821"/>
      <c r="N11" s="821"/>
      <c r="O11" s="1039" t="s">
        <v>26</v>
      </c>
      <c r="P11" s="820" t="s">
        <v>27</v>
      </c>
      <c r="Q11" s="820" t="s">
        <v>28</v>
      </c>
      <c r="R11" s="820" t="s">
        <v>29</v>
      </c>
      <c r="S11" s="821"/>
      <c r="T11" s="1037"/>
      <c r="U11" s="821"/>
      <c r="V11" s="842"/>
      <c r="W11" s="821"/>
      <c r="X11" s="821"/>
      <c r="Y11" s="821"/>
      <c r="Z11" s="1044"/>
      <c r="AA11" s="834"/>
    </row>
    <row r="12" spans="1:27" x14ac:dyDescent="0.25">
      <c r="A12" s="619"/>
      <c r="B12" s="619"/>
      <c r="C12" s="619"/>
      <c r="D12" s="619"/>
      <c r="E12" s="619"/>
      <c r="F12" s="619"/>
      <c r="G12" s="821"/>
      <c r="H12" s="821"/>
      <c r="I12" s="821"/>
      <c r="J12" s="821"/>
      <c r="K12" s="1040"/>
      <c r="L12" s="821"/>
      <c r="M12" s="821"/>
      <c r="N12" s="821"/>
      <c r="O12" s="1040"/>
      <c r="P12" s="821"/>
      <c r="Q12" s="821"/>
      <c r="R12" s="821"/>
      <c r="S12" s="821"/>
      <c r="T12" s="1037"/>
      <c r="U12" s="821"/>
      <c r="V12" s="842"/>
      <c r="W12" s="821"/>
      <c r="X12" s="821"/>
      <c r="Y12" s="821"/>
      <c r="Z12" s="1044"/>
      <c r="AA12" s="834"/>
    </row>
    <row r="13" spans="1:27" x14ac:dyDescent="0.25">
      <c r="A13" s="619"/>
      <c r="B13" s="619"/>
      <c r="C13" s="619"/>
      <c r="D13" s="619"/>
      <c r="E13" s="619"/>
      <c r="F13" s="619"/>
      <c r="G13" s="821"/>
      <c r="H13" s="821"/>
      <c r="I13" s="821"/>
      <c r="J13" s="821"/>
      <c r="K13" s="1040"/>
      <c r="L13" s="821"/>
      <c r="M13" s="821"/>
      <c r="N13" s="821"/>
      <c r="O13" s="1040"/>
      <c r="P13" s="821"/>
      <c r="Q13" s="821"/>
      <c r="R13" s="821"/>
      <c r="S13" s="821"/>
      <c r="T13" s="1037"/>
      <c r="U13" s="821"/>
      <c r="V13" s="842"/>
      <c r="W13" s="821"/>
      <c r="X13" s="821"/>
      <c r="Y13" s="821"/>
      <c r="Z13" s="1044"/>
      <c r="AA13" s="834"/>
    </row>
    <row r="14" spans="1:27" x14ac:dyDescent="0.25">
      <c r="A14" s="619"/>
      <c r="B14" s="619"/>
      <c r="C14" s="619"/>
      <c r="D14" s="619"/>
      <c r="E14" s="619"/>
      <c r="F14" s="619"/>
      <c r="G14" s="821"/>
      <c r="H14" s="821"/>
      <c r="I14" s="821"/>
      <c r="J14" s="821"/>
      <c r="K14" s="1040"/>
      <c r="L14" s="821"/>
      <c r="M14" s="821"/>
      <c r="N14" s="821"/>
      <c r="O14" s="1040"/>
      <c r="P14" s="821"/>
      <c r="Q14" s="821"/>
      <c r="R14" s="821"/>
      <c r="S14" s="821"/>
      <c r="T14" s="1037"/>
      <c r="U14" s="821"/>
      <c r="V14" s="842"/>
      <c r="W14" s="821"/>
      <c r="X14" s="821"/>
      <c r="Y14" s="821"/>
      <c r="Z14" s="1044"/>
      <c r="AA14" s="834"/>
    </row>
    <row r="15" spans="1:27" x14ac:dyDescent="0.25">
      <c r="A15" s="619"/>
      <c r="B15" s="619"/>
      <c r="C15" s="619"/>
      <c r="D15" s="619"/>
      <c r="E15" s="619"/>
      <c r="F15" s="619"/>
      <c r="G15" s="821"/>
      <c r="H15" s="821"/>
      <c r="I15" s="821"/>
      <c r="J15" s="821"/>
      <c r="K15" s="1040"/>
      <c r="L15" s="821"/>
      <c r="M15" s="821"/>
      <c r="N15" s="821"/>
      <c r="O15" s="1040"/>
      <c r="P15" s="821"/>
      <c r="Q15" s="821"/>
      <c r="R15" s="821"/>
      <c r="S15" s="821"/>
      <c r="T15" s="1037"/>
      <c r="U15" s="821"/>
      <c r="V15" s="842"/>
      <c r="W15" s="821"/>
      <c r="X15" s="821"/>
      <c r="Y15" s="821"/>
      <c r="Z15" s="1044"/>
      <c r="AA15" s="834"/>
    </row>
    <row r="16" spans="1:27" x14ac:dyDescent="0.25">
      <c r="A16" s="619"/>
      <c r="B16" s="619"/>
      <c r="C16" s="619"/>
      <c r="D16" s="619"/>
      <c r="E16" s="619"/>
      <c r="F16" s="619"/>
      <c r="G16" s="821"/>
      <c r="H16" s="821"/>
      <c r="I16" s="821"/>
      <c r="J16" s="821"/>
      <c r="K16" s="1040"/>
      <c r="L16" s="821"/>
      <c r="M16" s="821"/>
      <c r="N16" s="821"/>
      <c r="O16" s="1040"/>
      <c r="P16" s="821"/>
      <c r="Q16" s="821"/>
      <c r="R16" s="821"/>
      <c r="S16" s="821"/>
      <c r="T16" s="1037"/>
      <c r="U16" s="821"/>
      <c r="V16" s="842"/>
      <c r="W16" s="821"/>
      <c r="X16" s="821"/>
      <c r="Y16" s="821"/>
      <c r="Z16" s="1044"/>
      <c r="AA16" s="834"/>
    </row>
    <row r="17" spans="1:27" x14ac:dyDescent="0.25">
      <c r="A17" s="619"/>
      <c r="B17" s="619"/>
      <c r="C17" s="619"/>
      <c r="D17" s="619"/>
      <c r="E17" s="619"/>
      <c r="F17" s="619"/>
      <c r="G17" s="821"/>
      <c r="H17" s="821"/>
      <c r="I17" s="821"/>
      <c r="J17" s="821"/>
      <c r="K17" s="1040"/>
      <c r="L17" s="821"/>
      <c r="M17" s="821"/>
      <c r="N17" s="821"/>
      <c r="O17" s="1040"/>
      <c r="P17" s="821"/>
      <c r="Q17" s="821"/>
      <c r="R17" s="821"/>
      <c r="S17" s="821"/>
      <c r="T17" s="1037"/>
      <c r="U17" s="821"/>
      <c r="V17" s="842"/>
      <c r="W17" s="821"/>
      <c r="X17" s="821"/>
      <c r="Y17" s="821"/>
      <c r="Z17" s="1044"/>
      <c r="AA17" s="834"/>
    </row>
    <row r="18" spans="1:27" x14ac:dyDescent="0.25">
      <c r="A18" s="619"/>
      <c r="B18" s="619"/>
      <c r="C18" s="619"/>
      <c r="D18" s="619"/>
      <c r="E18" s="619"/>
      <c r="F18" s="619"/>
      <c r="G18" s="822"/>
      <c r="H18" s="822"/>
      <c r="I18" s="822"/>
      <c r="J18" s="822"/>
      <c r="K18" s="1041"/>
      <c r="L18" s="822"/>
      <c r="M18" s="822"/>
      <c r="N18" s="822"/>
      <c r="O18" s="1041"/>
      <c r="P18" s="822"/>
      <c r="Q18" s="822"/>
      <c r="R18" s="822"/>
      <c r="S18" s="822"/>
      <c r="T18" s="1038"/>
      <c r="U18" s="822"/>
      <c r="V18" s="843"/>
      <c r="W18" s="822"/>
      <c r="X18" s="822"/>
      <c r="Y18" s="822"/>
      <c r="Z18" s="1044"/>
      <c r="AA18" s="834"/>
    </row>
    <row r="19" spans="1:27" x14ac:dyDescent="0.25">
      <c r="A19" s="616" t="s">
        <v>30</v>
      </c>
      <c r="B19" s="616"/>
      <c r="C19" s="617"/>
      <c r="D19" s="617"/>
      <c r="E19" s="617"/>
      <c r="F19" s="263">
        <v>1</v>
      </c>
      <c r="G19" s="263">
        <v>2</v>
      </c>
      <c r="H19" s="263">
        <v>3</v>
      </c>
      <c r="I19" s="263">
        <v>4</v>
      </c>
      <c r="J19" s="263">
        <v>5</v>
      </c>
      <c r="K19" s="69">
        <v>6</v>
      </c>
      <c r="L19" s="263">
        <v>7</v>
      </c>
      <c r="M19" s="263">
        <v>8</v>
      </c>
      <c r="N19" s="263">
        <v>9</v>
      </c>
      <c r="O19" s="69">
        <v>10</v>
      </c>
      <c r="P19" s="263">
        <v>11</v>
      </c>
      <c r="Q19" s="263">
        <v>12</v>
      </c>
      <c r="R19" s="263">
        <v>13</v>
      </c>
      <c r="S19" s="263">
        <v>14</v>
      </c>
      <c r="T19" s="69">
        <v>15</v>
      </c>
      <c r="U19" s="263">
        <v>16</v>
      </c>
      <c r="V19" s="263">
        <v>17</v>
      </c>
      <c r="W19" s="263">
        <v>18</v>
      </c>
      <c r="X19" s="263">
        <v>19</v>
      </c>
      <c r="Y19" s="263">
        <v>20</v>
      </c>
      <c r="Z19" s="69">
        <v>21</v>
      </c>
      <c r="AA19" s="263">
        <v>22</v>
      </c>
    </row>
    <row r="20" spans="1:27" s="238" customFormat="1" ht="37.5" customHeight="1" x14ac:dyDescent="0.25">
      <c r="A20" s="270" t="s">
        <v>31</v>
      </c>
      <c r="B20" s="271"/>
      <c r="C20" s="941" t="s">
        <v>32</v>
      </c>
      <c r="D20" s="941"/>
      <c r="E20" s="941"/>
      <c r="F20" s="272">
        <v>41</v>
      </c>
      <c r="G20" s="272">
        <v>125</v>
      </c>
      <c r="H20" s="272">
        <v>98</v>
      </c>
      <c r="I20" s="272">
        <v>20</v>
      </c>
      <c r="J20" s="272">
        <v>7</v>
      </c>
      <c r="K20" s="273">
        <v>101</v>
      </c>
      <c r="L20" s="273">
        <v>41</v>
      </c>
      <c r="M20" s="273">
        <v>9</v>
      </c>
      <c r="N20" s="273">
        <v>7</v>
      </c>
      <c r="O20" s="273">
        <v>44</v>
      </c>
      <c r="P20" s="273">
        <v>6</v>
      </c>
      <c r="Q20" s="273">
        <v>34</v>
      </c>
      <c r="R20" s="273">
        <v>4</v>
      </c>
      <c r="S20" s="273">
        <v>0</v>
      </c>
      <c r="T20" s="273">
        <v>101</v>
      </c>
      <c r="U20" s="273">
        <v>0</v>
      </c>
      <c r="V20" s="273">
        <v>83</v>
      </c>
      <c r="W20" s="273">
        <v>6</v>
      </c>
      <c r="X20" s="273">
        <v>0</v>
      </c>
      <c r="Y20" s="273">
        <v>0</v>
      </c>
      <c r="Z20" s="273">
        <v>38</v>
      </c>
      <c r="AA20" s="273">
        <v>27</v>
      </c>
    </row>
    <row r="21" spans="1:27" x14ac:dyDescent="0.25">
      <c r="A21" s="151" t="s">
        <v>279</v>
      </c>
      <c r="B21" s="150"/>
      <c r="C21" s="619" t="s">
        <v>33</v>
      </c>
      <c r="D21" s="619"/>
      <c r="E21" s="619"/>
      <c r="F21" s="107">
        <v>3</v>
      </c>
      <c r="G21" s="264">
        <v>8</v>
      </c>
      <c r="H21" s="264">
        <v>7</v>
      </c>
      <c r="I21" s="264">
        <v>1</v>
      </c>
      <c r="J21" s="264">
        <v>0</v>
      </c>
      <c r="K21" s="106">
        <v>9</v>
      </c>
      <c r="L21" s="107">
        <v>2</v>
      </c>
      <c r="M21" s="107">
        <v>1</v>
      </c>
      <c r="N21" s="107">
        <v>1</v>
      </c>
      <c r="O21" s="106">
        <v>5</v>
      </c>
      <c r="P21" s="107">
        <v>0</v>
      </c>
      <c r="Q21" s="107">
        <v>5</v>
      </c>
      <c r="R21" s="107">
        <v>0</v>
      </c>
      <c r="S21" s="107">
        <v>0</v>
      </c>
      <c r="T21" s="106">
        <v>9</v>
      </c>
      <c r="U21" s="107">
        <v>0</v>
      </c>
      <c r="V21" s="107">
        <v>7</v>
      </c>
      <c r="W21" s="107">
        <v>2</v>
      </c>
      <c r="X21" s="107">
        <v>0</v>
      </c>
      <c r="Y21" s="107">
        <v>0</v>
      </c>
      <c r="Z21" s="106">
        <v>1</v>
      </c>
      <c r="AA21" s="107">
        <v>0</v>
      </c>
    </row>
    <row r="22" spans="1:27" x14ac:dyDescent="0.25">
      <c r="A22" s="151" t="s">
        <v>34</v>
      </c>
      <c r="B22" s="152"/>
      <c r="C22" s="677" t="s">
        <v>35</v>
      </c>
      <c r="D22" s="677"/>
      <c r="E22" s="677"/>
      <c r="F22" s="109">
        <v>0</v>
      </c>
      <c r="G22" s="73">
        <v>4</v>
      </c>
      <c r="H22" s="73">
        <v>3</v>
      </c>
      <c r="I22" s="73">
        <v>1</v>
      </c>
      <c r="J22" s="73">
        <v>0</v>
      </c>
      <c r="K22" s="106">
        <v>3</v>
      </c>
      <c r="L22" s="109">
        <v>3</v>
      </c>
      <c r="M22" s="109">
        <v>0</v>
      </c>
      <c r="N22" s="109">
        <v>0</v>
      </c>
      <c r="O22" s="106">
        <v>0</v>
      </c>
      <c r="P22" s="109">
        <v>0</v>
      </c>
      <c r="Q22" s="109">
        <v>0</v>
      </c>
      <c r="R22" s="109">
        <v>0</v>
      </c>
      <c r="S22" s="109">
        <v>0</v>
      </c>
      <c r="T22" s="106">
        <v>3</v>
      </c>
      <c r="U22" s="109">
        <v>0</v>
      </c>
      <c r="V22" s="109">
        <v>2</v>
      </c>
      <c r="W22" s="109">
        <v>0</v>
      </c>
      <c r="X22" s="109">
        <v>0</v>
      </c>
      <c r="Y22" s="109">
        <v>0</v>
      </c>
      <c r="Z22" s="106">
        <v>0</v>
      </c>
      <c r="AA22" s="109">
        <v>0</v>
      </c>
    </row>
    <row r="23" spans="1:27" ht="19.5" customHeight="1" x14ac:dyDescent="0.25">
      <c r="A23" s="153" t="s">
        <v>36</v>
      </c>
      <c r="B23" s="267" t="s">
        <v>37</v>
      </c>
      <c r="C23" s="678" t="s">
        <v>38</v>
      </c>
      <c r="D23" s="678"/>
      <c r="E23" s="678"/>
      <c r="F23" s="109">
        <v>0</v>
      </c>
      <c r="G23" s="109">
        <v>0</v>
      </c>
      <c r="H23" s="109">
        <v>0</v>
      </c>
      <c r="I23" s="109">
        <v>0</v>
      </c>
      <c r="J23" s="109">
        <v>0</v>
      </c>
      <c r="K23" s="106">
        <v>0</v>
      </c>
      <c r="L23" s="109">
        <v>0</v>
      </c>
      <c r="M23" s="109">
        <v>0</v>
      </c>
      <c r="N23" s="109">
        <v>0</v>
      </c>
      <c r="O23" s="106">
        <v>0</v>
      </c>
      <c r="P23" s="109">
        <v>0</v>
      </c>
      <c r="Q23" s="109">
        <v>0</v>
      </c>
      <c r="R23" s="109">
        <v>0</v>
      </c>
      <c r="S23" s="109">
        <v>0</v>
      </c>
      <c r="T23" s="106">
        <v>0</v>
      </c>
      <c r="U23" s="109">
        <v>0</v>
      </c>
      <c r="V23" s="109">
        <v>0</v>
      </c>
      <c r="W23" s="109">
        <v>0</v>
      </c>
      <c r="X23" s="109">
        <v>0</v>
      </c>
      <c r="Y23" s="109">
        <v>0</v>
      </c>
      <c r="Z23" s="106">
        <v>0</v>
      </c>
      <c r="AA23" s="109">
        <v>0</v>
      </c>
    </row>
    <row r="24" spans="1:27" ht="23.25" customHeight="1" x14ac:dyDescent="0.25">
      <c r="A24" s="155" t="s">
        <v>39</v>
      </c>
      <c r="B24" s="267" t="s">
        <v>37</v>
      </c>
      <c r="C24" s="678" t="s">
        <v>40</v>
      </c>
      <c r="D24" s="678"/>
      <c r="E24" s="678"/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6">
        <v>0</v>
      </c>
      <c r="L24" s="109">
        <v>0</v>
      </c>
      <c r="M24" s="109">
        <v>0</v>
      </c>
      <c r="N24" s="109">
        <v>0</v>
      </c>
      <c r="O24" s="106">
        <v>0</v>
      </c>
      <c r="P24" s="109">
        <v>0</v>
      </c>
      <c r="Q24" s="109">
        <v>0</v>
      </c>
      <c r="R24" s="109">
        <v>0</v>
      </c>
      <c r="S24" s="109">
        <v>0</v>
      </c>
      <c r="T24" s="106">
        <v>0</v>
      </c>
      <c r="U24" s="109">
        <v>0</v>
      </c>
      <c r="V24" s="109">
        <v>0</v>
      </c>
      <c r="W24" s="109">
        <v>0</v>
      </c>
      <c r="X24" s="109">
        <v>0</v>
      </c>
      <c r="Y24" s="109">
        <v>0</v>
      </c>
      <c r="Z24" s="106">
        <v>0</v>
      </c>
      <c r="AA24" s="109">
        <v>0</v>
      </c>
    </row>
    <row r="25" spans="1:27" x14ac:dyDescent="0.25">
      <c r="A25" s="151" t="s">
        <v>280</v>
      </c>
      <c r="B25" s="150"/>
      <c r="C25" s="619" t="s">
        <v>41</v>
      </c>
      <c r="D25" s="619"/>
      <c r="E25" s="619"/>
      <c r="F25" s="109">
        <v>0</v>
      </c>
      <c r="G25" s="73">
        <v>27</v>
      </c>
      <c r="H25" s="73">
        <v>27</v>
      </c>
      <c r="I25" s="73">
        <v>0</v>
      </c>
      <c r="J25" s="73">
        <v>0</v>
      </c>
      <c r="K25" s="106">
        <v>25</v>
      </c>
      <c r="L25" s="109">
        <v>12</v>
      </c>
      <c r="M25" s="109">
        <v>0</v>
      </c>
      <c r="N25" s="109">
        <v>1</v>
      </c>
      <c r="O25" s="106">
        <v>12</v>
      </c>
      <c r="P25" s="109">
        <v>0</v>
      </c>
      <c r="Q25" s="109">
        <v>12</v>
      </c>
      <c r="R25" s="109">
        <v>0</v>
      </c>
      <c r="S25" s="109">
        <v>0</v>
      </c>
      <c r="T25" s="106">
        <v>25</v>
      </c>
      <c r="U25" s="109">
        <v>0</v>
      </c>
      <c r="V25" s="109">
        <v>25</v>
      </c>
      <c r="W25" s="109">
        <v>0</v>
      </c>
      <c r="X25" s="109">
        <v>0</v>
      </c>
      <c r="Y25" s="109">
        <v>0</v>
      </c>
      <c r="Z25" s="106">
        <v>2</v>
      </c>
      <c r="AA25" s="109">
        <v>2</v>
      </c>
    </row>
    <row r="26" spans="1:27" x14ac:dyDescent="0.25">
      <c r="A26" s="151" t="s">
        <v>42</v>
      </c>
      <c r="B26" s="152"/>
      <c r="C26" s="619" t="s">
        <v>43</v>
      </c>
      <c r="D26" s="619"/>
      <c r="E26" s="619"/>
      <c r="F26" s="73">
        <v>0</v>
      </c>
      <c r="G26" s="73">
        <v>1</v>
      </c>
      <c r="H26" s="73">
        <v>0</v>
      </c>
      <c r="I26" s="73">
        <v>1</v>
      </c>
      <c r="J26" s="73">
        <v>0</v>
      </c>
      <c r="K26" s="75">
        <v>0</v>
      </c>
      <c r="L26" s="73">
        <v>0</v>
      </c>
      <c r="M26" s="73">
        <v>0</v>
      </c>
      <c r="N26" s="73">
        <v>0</v>
      </c>
      <c r="O26" s="75">
        <v>0</v>
      </c>
      <c r="P26" s="73">
        <v>0</v>
      </c>
      <c r="Q26" s="73">
        <v>0</v>
      </c>
      <c r="R26" s="73">
        <v>0</v>
      </c>
      <c r="S26" s="73">
        <v>0</v>
      </c>
      <c r="T26" s="75">
        <v>0</v>
      </c>
      <c r="U26" s="73">
        <v>0</v>
      </c>
      <c r="V26" s="73">
        <v>0</v>
      </c>
      <c r="W26" s="73">
        <v>0</v>
      </c>
      <c r="X26" s="73">
        <v>0</v>
      </c>
      <c r="Y26" s="73">
        <v>0</v>
      </c>
      <c r="Z26" s="75">
        <v>0</v>
      </c>
      <c r="AA26" s="73">
        <v>0</v>
      </c>
    </row>
    <row r="27" spans="1:27" x14ac:dyDescent="0.25">
      <c r="A27" s="151" t="s">
        <v>44</v>
      </c>
      <c r="B27" s="278"/>
      <c r="C27" s="628" t="s">
        <v>45</v>
      </c>
      <c r="D27" s="629"/>
      <c r="E27" s="630"/>
      <c r="F27" s="109">
        <v>0</v>
      </c>
      <c r="G27" s="73">
        <v>2</v>
      </c>
      <c r="H27" s="73">
        <v>1</v>
      </c>
      <c r="I27" s="73">
        <v>1</v>
      </c>
      <c r="J27" s="73">
        <v>0</v>
      </c>
      <c r="K27" s="75">
        <v>1</v>
      </c>
      <c r="L27" s="73">
        <v>1</v>
      </c>
      <c r="M27" s="73">
        <v>0</v>
      </c>
      <c r="N27" s="73">
        <v>0</v>
      </c>
      <c r="O27" s="75">
        <v>0</v>
      </c>
      <c r="P27" s="73">
        <v>0</v>
      </c>
      <c r="Q27" s="73">
        <v>0</v>
      </c>
      <c r="R27" s="73">
        <v>0</v>
      </c>
      <c r="S27" s="73">
        <v>0</v>
      </c>
      <c r="T27" s="75">
        <v>1</v>
      </c>
      <c r="U27" s="73">
        <v>0</v>
      </c>
      <c r="V27" s="73">
        <v>1</v>
      </c>
      <c r="W27" s="73">
        <v>0</v>
      </c>
      <c r="X27" s="73">
        <v>0</v>
      </c>
      <c r="Y27" s="73">
        <v>0</v>
      </c>
      <c r="Z27" s="75">
        <v>0</v>
      </c>
      <c r="AA27" s="73">
        <v>0</v>
      </c>
    </row>
    <row r="28" spans="1:27" x14ac:dyDescent="0.25">
      <c r="A28" s="151" t="s">
        <v>46</v>
      </c>
      <c r="B28" s="278"/>
      <c r="C28" s="628" t="s">
        <v>47</v>
      </c>
      <c r="D28" s="629"/>
      <c r="E28" s="630"/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6">
        <v>0</v>
      </c>
      <c r="L28" s="107">
        <v>0</v>
      </c>
      <c r="M28" s="107">
        <v>0</v>
      </c>
      <c r="N28" s="107">
        <v>0</v>
      </c>
      <c r="O28" s="106">
        <v>0</v>
      </c>
      <c r="P28" s="107">
        <v>0</v>
      </c>
      <c r="Q28" s="107">
        <v>0</v>
      </c>
      <c r="R28" s="107">
        <v>0</v>
      </c>
      <c r="S28" s="107">
        <v>0</v>
      </c>
      <c r="T28" s="106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0</v>
      </c>
      <c r="Z28" s="106">
        <v>0</v>
      </c>
      <c r="AA28" s="107">
        <v>0</v>
      </c>
    </row>
    <row r="29" spans="1:27" x14ac:dyDescent="0.25">
      <c r="A29" s="151" t="s">
        <v>48</v>
      </c>
      <c r="B29" s="152"/>
      <c r="C29" s="619" t="s">
        <v>49</v>
      </c>
      <c r="D29" s="619"/>
      <c r="E29" s="619"/>
      <c r="F29" s="264">
        <v>0</v>
      </c>
      <c r="G29" s="264">
        <v>1</v>
      </c>
      <c r="H29" s="264">
        <v>1</v>
      </c>
      <c r="I29" s="264">
        <v>0</v>
      </c>
      <c r="J29" s="264">
        <v>0</v>
      </c>
      <c r="K29" s="75">
        <v>1</v>
      </c>
      <c r="L29" s="264">
        <v>1</v>
      </c>
      <c r="M29" s="264">
        <v>0</v>
      </c>
      <c r="N29" s="264">
        <v>0</v>
      </c>
      <c r="O29" s="75">
        <v>0</v>
      </c>
      <c r="P29" s="264">
        <v>0</v>
      </c>
      <c r="Q29" s="264">
        <v>0</v>
      </c>
      <c r="R29" s="264">
        <v>0</v>
      </c>
      <c r="S29" s="264">
        <v>0</v>
      </c>
      <c r="T29" s="75">
        <v>1</v>
      </c>
      <c r="U29" s="264">
        <v>0</v>
      </c>
      <c r="V29" s="264">
        <v>1</v>
      </c>
      <c r="W29" s="264">
        <v>0</v>
      </c>
      <c r="X29" s="264">
        <v>0</v>
      </c>
      <c r="Y29" s="264">
        <v>0</v>
      </c>
      <c r="Z29" s="75">
        <v>0</v>
      </c>
      <c r="AA29" s="264">
        <v>0</v>
      </c>
    </row>
    <row r="30" spans="1:27" x14ac:dyDescent="0.25">
      <c r="A30" s="151" t="s">
        <v>50</v>
      </c>
      <c r="B30" s="152"/>
      <c r="C30" s="619" t="s">
        <v>51</v>
      </c>
      <c r="D30" s="619"/>
      <c r="E30" s="619"/>
      <c r="F30" s="107">
        <v>1</v>
      </c>
      <c r="G30" s="264">
        <v>0</v>
      </c>
      <c r="H30" s="264">
        <v>0</v>
      </c>
      <c r="I30" s="264">
        <v>0</v>
      </c>
      <c r="J30" s="264">
        <v>0</v>
      </c>
      <c r="K30" s="75">
        <v>1</v>
      </c>
      <c r="L30" s="264">
        <v>1</v>
      </c>
      <c r="M30" s="264">
        <v>0</v>
      </c>
      <c r="N30" s="264">
        <v>0</v>
      </c>
      <c r="O30" s="75">
        <v>0</v>
      </c>
      <c r="P30" s="264">
        <v>0</v>
      </c>
      <c r="Q30" s="264">
        <v>0</v>
      </c>
      <c r="R30" s="264">
        <v>0</v>
      </c>
      <c r="S30" s="264">
        <v>0</v>
      </c>
      <c r="T30" s="75">
        <v>1</v>
      </c>
      <c r="U30" s="264">
        <v>0</v>
      </c>
      <c r="V30" s="264">
        <v>1</v>
      </c>
      <c r="W30" s="264">
        <v>0</v>
      </c>
      <c r="X30" s="264">
        <v>0</v>
      </c>
      <c r="Y30" s="264">
        <v>0</v>
      </c>
      <c r="Z30" s="106">
        <v>0</v>
      </c>
      <c r="AA30" s="107">
        <v>0</v>
      </c>
    </row>
    <row r="31" spans="1:27" x14ac:dyDescent="0.25">
      <c r="A31" s="151" t="s">
        <v>52</v>
      </c>
      <c r="B31" s="278"/>
      <c r="C31" s="628" t="s">
        <v>53</v>
      </c>
      <c r="D31" s="629"/>
      <c r="E31" s="630"/>
      <c r="F31" s="264">
        <v>0</v>
      </c>
      <c r="G31" s="264">
        <v>0</v>
      </c>
      <c r="H31" s="264">
        <v>0</v>
      </c>
      <c r="I31" s="264">
        <v>0</v>
      </c>
      <c r="J31" s="264">
        <v>0</v>
      </c>
      <c r="K31" s="75">
        <v>0</v>
      </c>
      <c r="L31" s="264">
        <v>0</v>
      </c>
      <c r="M31" s="264">
        <v>0</v>
      </c>
      <c r="N31" s="264">
        <v>0</v>
      </c>
      <c r="O31" s="75">
        <v>0</v>
      </c>
      <c r="P31" s="264">
        <v>0</v>
      </c>
      <c r="Q31" s="264">
        <v>0</v>
      </c>
      <c r="R31" s="264">
        <v>0</v>
      </c>
      <c r="S31" s="264">
        <v>0</v>
      </c>
      <c r="T31" s="75">
        <v>0</v>
      </c>
      <c r="U31" s="264">
        <v>0</v>
      </c>
      <c r="V31" s="264">
        <v>0</v>
      </c>
      <c r="W31" s="264">
        <v>0</v>
      </c>
      <c r="X31" s="264">
        <v>0</v>
      </c>
      <c r="Y31" s="264">
        <v>0</v>
      </c>
      <c r="Z31" s="75">
        <v>0</v>
      </c>
      <c r="AA31" s="264">
        <v>0</v>
      </c>
    </row>
    <row r="32" spans="1:27" x14ac:dyDescent="0.25">
      <c r="A32" s="151" t="s">
        <v>54</v>
      </c>
      <c r="B32" s="278"/>
      <c r="C32" s="628" t="s">
        <v>55</v>
      </c>
      <c r="D32" s="629"/>
      <c r="E32" s="630"/>
      <c r="F32" s="109">
        <v>1</v>
      </c>
      <c r="G32" s="264">
        <v>7</v>
      </c>
      <c r="H32" s="264">
        <v>7</v>
      </c>
      <c r="I32" s="264">
        <v>0</v>
      </c>
      <c r="J32" s="264">
        <v>0</v>
      </c>
      <c r="K32" s="106">
        <v>6</v>
      </c>
      <c r="L32" s="107">
        <v>2</v>
      </c>
      <c r="M32" s="109">
        <v>0</v>
      </c>
      <c r="N32" s="109">
        <v>2</v>
      </c>
      <c r="O32" s="106">
        <v>2</v>
      </c>
      <c r="P32" s="109">
        <v>0</v>
      </c>
      <c r="Q32" s="109">
        <v>2</v>
      </c>
      <c r="R32" s="109">
        <v>0</v>
      </c>
      <c r="S32" s="109">
        <v>0</v>
      </c>
      <c r="T32" s="106">
        <v>6</v>
      </c>
      <c r="U32" s="109">
        <v>0</v>
      </c>
      <c r="V32" s="109">
        <v>3</v>
      </c>
      <c r="W32" s="109">
        <v>1</v>
      </c>
      <c r="X32" s="109">
        <v>0</v>
      </c>
      <c r="Y32" s="109">
        <v>0</v>
      </c>
      <c r="Z32" s="106">
        <v>2</v>
      </c>
      <c r="AA32" s="109">
        <v>1</v>
      </c>
    </row>
    <row r="33" spans="1:27" x14ac:dyDescent="0.25">
      <c r="A33" s="156" t="s">
        <v>56</v>
      </c>
      <c r="B33" s="279"/>
      <c r="C33" s="628" t="s">
        <v>57</v>
      </c>
      <c r="D33" s="629"/>
      <c r="E33" s="630"/>
      <c r="F33" s="87">
        <v>4</v>
      </c>
      <c r="G33" s="268">
        <v>2</v>
      </c>
      <c r="H33" s="268">
        <v>2</v>
      </c>
      <c r="I33" s="268">
        <v>0</v>
      </c>
      <c r="J33" s="268">
        <v>0</v>
      </c>
      <c r="K33" s="69">
        <v>4</v>
      </c>
      <c r="L33" s="86">
        <v>3</v>
      </c>
      <c r="M33" s="87">
        <v>1</v>
      </c>
      <c r="N33" s="87">
        <v>0</v>
      </c>
      <c r="O33" s="69">
        <v>0</v>
      </c>
      <c r="P33" s="87">
        <v>0</v>
      </c>
      <c r="Q33" s="87">
        <v>0</v>
      </c>
      <c r="R33" s="87">
        <v>0</v>
      </c>
      <c r="S33" s="87">
        <v>0</v>
      </c>
      <c r="T33" s="69">
        <v>4</v>
      </c>
      <c r="U33" s="87">
        <v>0</v>
      </c>
      <c r="V33" s="87">
        <v>3</v>
      </c>
      <c r="W33" s="87">
        <v>1</v>
      </c>
      <c r="X33" s="87">
        <v>0</v>
      </c>
      <c r="Y33" s="87">
        <v>0</v>
      </c>
      <c r="Z33" s="69">
        <v>2</v>
      </c>
      <c r="AA33" s="87">
        <v>2</v>
      </c>
    </row>
    <row r="34" spans="1:27" x14ac:dyDescent="0.25">
      <c r="A34" s="294" t="s">
        <v>58</v>
      </c>
      <c r="B34" s="295" t="s">
        <v>59</v>
      </c>
      <c r="C34" s="1035" t="s">
        <v>60</v>
      </c>
      <c r="D34" s="1035"/>
      <c r="E34" s="1035"/>
      <c r="F34" s="266">
        <v>0</v>
      </c>
      <c r="G34" s="266">
        <v>0</v>
      </c>
      <c r="H34" s="266">
        <v>0</v>
      </c>
      <c r="I34" s="266">
        <v>0</v>
      </c>
      <c r="J34" s="266">
        <v>0</v>
      </c>
      <c r="K34" s="170">
        <v>0</v>
      </c>
      <c r="L34" s="266">
        <v>0</v>
      </c>
      <c r="M34" s="266">
        <v>0</v>
      </c>
      <c r="N34" s="266">
        <v>0</v>
      </c>
      <c r="O34" s="170">
        <v>0</v>
      </c>
      <c r="P34" s="266">
        <v>0</v>
      </c>
      <c r="Q34" s="266">
        <v>0</v>
      </c>
      <c r="R34" s="266">
        <v>0</v>
      </c>
      <c r="S34" s="266">
        <v>0</v>
      </c>
      <c r="T34" s="170">
        <v>0</v>
      </c>
      <c r="U34" s="266">
        <v>0</v>
      </c>
      <c r="V34" s="266">
        <v>0</v>
      </c>
      <c r="W34" s="266">
        <v>0</v>
      </c>
      <c r="X34" s="266">
        <v>0</v>
      </c>
      <c r="Y34" s="266">
        <v>0</v>
      </c>
      <c r="Z34" s="170">
        <v>0</v>
      </c>
      <c r="AA34" s="266">
        <v>0</v>
      </c>
    </row>
    <row r="35" spans="1:27" x14ac:dyDescent="0.25">
      <c r="A35" s="151" t="s">
        <v>61</v>
      </c>
      <c r="B35" s="278"/>
      <c r="C35" s="628" t="s">
        <v>62</v>
      </c>
      <c r="D35" s="629"/>
      <c r="E35" s="630"/>
      <c r="F35" s="264">
        <v>0</v>
      </c>
      <c r="G35" s="264">
        <v>0</v>
      </c>
      <c r="H35" s="264">
        <v>0</v>
      </c>
      <c r="I35" s="264">
        <v>0</v>
      </c>
      <c r="J35" s="264">
        <v>0</v>
      </c>
      <c r="K35" s="75">
        <v>0</v>
      </c>
      <c r="L35" s="264">
        <v>0</v>
      </c>
      <c r="M35" s="264">
        <v>0</v>
      </c>
      <c r="N35" s="264">
        <v>0</v>
      </c>
      <c r="O35" s="75">
        <v>0</v>
      </c>
      <c r="P35" s="264">
        <v>0</v>
      </c>
      <c r="Q35" s="264">
        <v>0</v>
      </c>
      <c r="R35" s="264">
        <v>0</v>
      </c>
      <c r="S35" s="264">
        <v>0</v>
      </c>
      <c r="T35" s="75">
        <v>0</v>
      </c>
      <c r="U35" s="264">
        <v>0</v>
      </c>
      <c r="V35" s="264">
        <v>0</v>
      </c>
      <c r="W35" s="264">
        <v>0</v>
      </c>
      <c r="X35" s="264">
        <v>0</v>
      </c>
      <c r="Y35" s="264">
        <v>0</v>
      </c>
      <c r="Z35" s="75">
        <v>0</v>
      </c>
      <c r="AA35" s="264">
        <v>0</v>
      </c>
    </row>
    <row r="36" spans="1:27" x14ac:dyDescent="0.25">
      <c r="A36" s="151" t="s">
        <v>63</v>
      </c>
      <c r="B36" s="152"/>
      <c r="C36" s="619" t="s">
        <v>64</v>
      </c>
      <c r="D36" s="619"/>
      <c r="E36" s="619"/>
      <c r="F36" s="109">
        <v>10</v>
      </c>
      <c r="G36" s="264">
        <v>20</v>
      </c>
      <c r="H36" s="264">
        <v>17</v>
      </c>
      <c r="I36" s="264">
        <v>3</v>
      </c>
      <c r="J36" s="264">
        <v>0</v>
      </c>
      <c r="K36" s="106">
        <v>18</v>
      </c>
      <c r="L36" s="107">
        <v>5</v>
      </c>
      <c r="M36" s="109">
        <v>4</v>
      </c>
      <c r="N36" s="109">
        <v>0</v>
      </c>
      <c r="O36" s="106">
        <v>9</v>
      </c>
      <c r="P36" s="109">
        <v>3</v>
      </c>
      <c r="Q36" s="109">
        <v>6</v>
      </c>
      <c r="R36" s="109">
        <v>0</v>
      </c>
      <c r="S36" s="109">
        <v>0</v>
      </c>
      <c r="T36" s="106">
        <v>18</v>
      </c>
      <c r="U36" s="109">
        <v>0</v>
      </c>
      <c r="V36" s="109">
        <v>14</v>
      </c>
      <c r="W36" s="109">
        <v>0</v>
      </c>
      <c r="X36" s="109">
        <v>0</v>
      </c>
      <c r="Y36" s="109">
        <v>0</v>
      </c>
      <c r="Z36" s="106">
        <v>9</v>
      </c>
      <c r="AA36" s="109">
        <v>5</v>
      </c>
    </row>
    <row r="37" spans="1:27" x14ac:dyDescent="0.25">
      <c r="A37" s="294" t="s">
        <v>65</v>
      </c>
      <c r="B37" s="295" t="s">
        <v>59</v>
      </c>
      <c r="C37" s="1035" t="s">
        <v>66</v>
      </c>
      <c r="D37" s="1035"/>
      <c r="E37" s="1035"/>
      <c r="F37" s="111">
        <v>3</v>
      </c>
      <c r="G37" s="266">
        <v>14</v>
      </c>
      <c r="H37" s="266">
        <v>11</v>
      </c>
      <c r="I37" s="266">
        <v>3</v>
      </c>
      <c r="J37" s="266">
        <v>0</v>
      </c>
      <c r="K37" s="170">
        <v>8</v>
      </c>
      <c r="L37" s="266">
        <v>2</v>
      </c>
      <c r="M37" s="111">
        <v>1</v>
      </c>
      <c r="N37" s="111">
        <v>2</v>
      </c>
      <c r="O37" s="171">
        <v>3</v>
      </c>
      <c r="P37" s="111">
        <v>1</v>
      </c>
      <c r="Q37" s="111">
        <v>2</v>
      </c>
      <c r="R37" s="111">
        <v>0</v>
      </c>
      <c r="S37" s="111">
        <v>0</v>
      </c>
      <c r="T37" s="171">
        <v>8</v>
      </c>
      <c r="U37" s="111">
        <v>0</v>
      </c>
      <c r="V37" s="111">
        <v>6</v>
      </c>
      <c r="W37" s="111">
        <v>1</v>
      </c>
      <c r="X37" s="111">
        <v>0</v>
      </c>
      <c r="Y37" s="111">
        <v>0</v>
      </c>
      <c r="Z37" s="171">
        <v>6</v>
      </c>
      <c r="AA37" s="111">
        <v>2</v>
      </c>
    </row>
    <row r="38" spans="1:27" x14ac:dyDescent="0.25">
      <c r="A38" s="294" t="s">
        <v>67</v>
      </c>
      <c r="B38" s="295" t="s">
        <v>59</v>
      </c>
      <c r="C38" s="1034" t="s">
        <v>68</v>
      </c>
      <c r="D38" s="1035"/>
      <c r="E38" s="1035"/>
      <c r="F38" s="296">
        <v>16</v>
      </c>
      <c r="G38" s="297">
        <v>16</v>
      </c>
      <c r="H38" s="297">
        <v>7</v>
      </c>
      <c r="I38" s="297">
        <v>3</v>
      </c>
      <c r="J38" s="297">
        <v>6</v>
      </c>
      <c r="K38" s="298">
        <v>9</v>
      </c>
      <c r="L38" s="297">
        <v>2</v>
      </c>
      <c r="M38" s="296">
        <v>1</v>
      </c>
      <c r="N38" s="111">
        <v>1</v>
      </c>
      <c r="O38" s="171">
        <v>5</v>
      </c>
      <c r="P38" s="111">
        <v>0</v>
      </c>
      <c r="Q38" s="111">
        <v>1</v>
      </c>
      <c r="R38" s="111">
        <v>4</v>
      </c>
      <c r="S38" s="111">
        <v>0</v>
      </c>
      <c r="T38" s="171">
        <v>9</v>
      </c>
      <c r="U38" s="111">
        <v>0</v>
      </c>
      <c r="V38" s="111">
        <v>7</v>
      </c>
      <c r="W38" s="111">
        <v>0</v>
      </c>
      <c r="X38" s="111">
        <v>0</v>
      </c>
      <c r="Y38" s="111">
        <v>0</v>
      </c>
      <c r="Z38" s="171">
        <v>14</v>
      </c>
      <c r="AA38" s="111">
        <v>14</v>
      </c>
    </row>
    <row r="39" spans="1:27" x14ac:dyDescent="0.25">
      <c r="A39" s="160" t="s">
        <v>69</v>
      </c>
      <c r="B39" s="112"/>
      <c r="C39" s="683" t="s">
        <v>70</v>
      </c>
      <c r="D39" s="683"/>
      <c r="E39" s="683"/>
      <c r="F39" s="112">
        <v>3</v>
      </c>
      <c r="G39" s="266">
        <v>23</v>
      </c>
      <c r="H39" s="266">
        <v>15</v>
      </c>
      <c r="I39" s="266">
        <v>7</v>
      </c>
      <c r="J39" s="266">
        <v>1</v>
      </c>
      <c r="K39" s="171">
        <v>16</v>
      </c>
      <c r="L39" s="112">
        <v>7</v>
      </c>
      <c r="M39" s="112">
        <v>1</v>
      </c>
      <c r="N39" s="112">
        <v>0</v>
      </c>
      <c r="O39" s="171">
        <v>8</v>
      </c>
      <c r="P39" s="112">
        <v>2</v>
      </c>
      <c r="Q39" s="112">
        <v>6</v>
      </c>
      <c r="R39" s="112">
        <v>0</v>
      </c>
      <c r="S39" s="112">
        <v>0</v>
      </c>
      <c r="T39" s="171">
        <v>16</v>
      </c>
      <c r="U39" s="112">
        <v>0</v>
      </c>
      <c r="V39" s="112">
        <v>13</v>
      </c>
      <c r="W39" s="112">
        <v>1</v>
      </c>
      <c r="X39" s="112">
        <v>0</v>
      </c>
      <c r="Y39" s="112">
        <v>0</v>
      </c>
      <c r="Z39" s="171">
        <v>2</v>
      </c>
      <c r="AA39" s="112">
        <v>1</v>
      </c>
    </row>
    <row r="40" spans="1:27" s="238" customFormat="1" ht="36" customHeight="1" x14ac:dyDescent="0.25">
      <c r="A40" s="275" t="s">
        <v>71</v>
      </c>
      <c r="B40" s="282"/>
      <c r="C40" s="941" t="s">
        <v>72</v>
      </c>
      <c r="D40" s="941"/>
      <c r="E40" s="941"/>
      <c r="F40" s="283">
        <v>2</v>
      </c>
      <c r="G40" s="277">
        <v>21</v>
      </c>
      <c r="H40" s="277">
        <v>20</v>
      </c>
      <c r="I40" s="277">
        <v>0</v>
      </c>
      <c r="J40" s="277">
        <v>1</v>
      </c>
      <c r="K40" s="283">
        <v>13</v>
      </c>
      <c r="L40" s="283">
        <v>5</v>
      </c>
      <c r="M40" s="283">
        <v>1</v>
      </c>
      <c r="N40" s="283">
        <v>4</v>
      </c>
      <c r="O40" s="283">
        <v>3</v>
      </c>
      <c r="P40" s="283">
        <v>2</v>
      </c>
      <c r="Q40" s="283">
        <v>1</v>
      </c>
      <c r="R40" s="283">
        <v>0</v>
      </c>
      <c r="S40" s="283">
        <v>0</v>
      </c>
      <c r="T40" s="283">
        <v>13</v>
      </c>
      <c r="U40" s="283">
        <v>0</v>
      </c>
      <c r="V40" s="283">
        <v>6</v>
      </c>
      <c r="W40" s="283">
        <v>4</v>
      </c>
      <c r="X40" s="283">
        <v>0</v>
      </c>
      <c r="Y40" s="283">
        <v>0</v>
      </c>
      <c r="Z40" s="283">
        <v>9</v>
      </c>
      <c r="AA40" s="283">
        <v>1</v>
      </c>
    </row>
    <row r="41" spans="1:27" x14ac:dyDescent="0.25">
      <c r="A41" s="151" t="s">
        <v>73</v>
      </c>
      <c r="B41" s="152"/>
      <c r="C41" s="818" t="s">
        <v>74</v>
      </c>
      <c r="D41" s="819"/>
      <c r="E41" s="819"/>
      <c r="F41" s="107">
        <v>0</v>
      </c>
      <c r="G41" s="266">
        <v>3</v>
      </c>
      <c r="H41" s="266">
        <v>3</v>
      </c>
      <c r="I41" s="264">
        <v>0</v>
      </c>
      <c r="J41" s="264">
        <v>0</v>
      </c>
      <c r="K41" s="75">
        <v>2</v>
      </c>
      <c r="L41" s="264">
        <v>0</v>
      </c>
      <c r="M41" s="264">
        <v>0</v>
      </c>
      <c r="N41" s="264">
        <v>2</v>
      </c>
      <c r="O41" s="75">
        <v>0</v>
      </c>
      <c r="P41" s="264">
        <v>0</v>
      </c>
      <c r="Q41" s="264">
        <v>0</v>
      </c>
      <c r="R41" s="264">
        <v>0</v>
      </c>
      <c r="S41" s="264">
        <v>0</v>
      </c>
      <c r="T41" s="75">
        <v>2</v>
      </c>
      <c r="U41" s="264">
        <v>0</v>
      </c>
      <c r="V41" s="264">
        <v>0</v>
      </c>
      <c r="W41" s="264">
        <v>1</v>
      </c>
      <c r="X41" s="264">
        <v>0</v>
      </c>
      <c r="Y41" s="264">
        <v>0</v>
      </c>
      <c r="Z41" s="106">
        <v>1</v>
      </c>
      <c r="AA41" s="107">
        <v>0</v>
      </c>
    </row>
    <row r="42" spans="1:27" x14ac:dyDescent="0.25">
      <c r="A42" s="151" t="s">
        <v>75</v>
      </c>
      <c r="B42" s="152"/>
      <c r="C42" s="619" t="s">
        <v>76</v>
      </c>
      <c r="D42" s="619"/>
      <c r="E42" s="619"/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75">
        <v>0</v>
      </c>
      <c r="L42" s="264">
        <v>0</v>
      </c>
      <c r="M42" s="264">
        <v>0</v>
      </c>
      <c r="N42" s="264">
        <v>0</v>
      </c>
      <c r="O42" s="75">
        <v>0</v>
      </c>
      <c r="P42" s="264">
        <v>0</v>
      </c>
      <c r="Q42" s="264">
        <v>0</v>
      </c>
      <c r="R42" s="264">
        <v>0</v>
      </c>
      <c r="S42" s="264">
        <v>0</v>
      </c>
      <c r="T42" s="75">
        <v>0</v>
      </c>
      <c r="U42" s="264">
        <v>0</v>
      </c>
      <c r="V42" s="264">
        <v>0</v>
      </c>
      <c r="W42" s="264">
        <v>0</v>
      </c>
      <c r="X42" s="264">
        <v>0</v>
      </c>
      <c r="Y42" s="264">
        <v>0</v>
      </c>
      <c r="Z42" s="75">
        <v>0</v>
      </c>
      <c r="AA42" s="264">
        <v>0</v>
      </c>
    </row>
    <row r="43" spans="1:27" x14ac:dyDescent="0.25">
      <c r="A43" s="151" t="s">
        <v>77</v>
      </c>
      <c r="B43" s="278"/>
      <c r="C43" s="628" t="s">
        <v>78</v>
      </c>
      <c r="D43" s="629"/>
      <c r="E43" s="630"/>
      <c r="F43" s="107">
        <v>0</v>
      </c>
      <c r="G43" s="264">
        <v>1</v>
      </c>
      <c r="H43" s="264">
        <v>1</v>
      </c>
      <c r="I43" s="264">
        <v>0</v>
      </c>
      <c r="J43" s="264">
        <v>0</v>
      </c>
      <c r="K43" s="106">
        <v>1</v>
      </c>
      <c r="L43" s="107">
        <v>0</v>
      </c>
      <c r="M43" s="107">
        <v>0</v>
      </c>
      <c r="N43" s="107">
        <v>0</v>
      </c>
      <c r="O43" s="106">
        <v>1</v>
      </c>
      <c r="P43" s="107">
        <v>0</v>
      </c>
      <c r="Q43" s="107">
        <v>1</v>
      </c>
      <c r="R43" s="107">
        <v>0</v>
      </c>
      <c r="S43" s="107">
        <v>0</v>
      </c>
      <c r="T43" s="106">
        <v>1</v>
      </c>
      <c r="U43" s="107">
        <v>0</v>
      </c>
      <c r="V43" s="107">
        <v>1</v>
      </c>
      <c r="W43" s="107">
        <v>0</v>
      </c>
      <c r="X43" s="107">
        <v>0</v>
      </c>
      <c r="Y43" s="107">
        <v>0</v>
      </c>
      <c r="Z43" s="106">
        <v>0</v>
      </c>
      <c r="AA43" s="107">
        <v>0</v>
      </c>
    </row>
    <row r="44" spans="1:27" x14ac:dyDescent="0.25">
      <c r="A44" s="156" t="s">
        <v>79</v>
      </c>
      <c r="B44" s="279"/>
      <c r="C44" s="628" t="s">
        <v>80</v>
      </c>
      <c r="D44" s="629"/>
      <c r="E44" s="630"/>
      <c r="F44" s="268">
        <v>1</v>
      </c>
      <c r="G44" s="268">
        <v>1</v>
      </c>
      <c r="H44" s="268">
        <v>1</v>
      </c>
      <c r="I44" s="268">
        <v>0</v>
      </c>
      <c r="J44" s="268">
        <v>0</v>
      </c>
      <c r="K44" s="68">
        <v>2</v>
      </c>
      <c r="L44" s="268">
        <v>2</v>
      </c>
      <c r="M44" s="268">
        <v>0</v>
      </c>
      <c r="N44" s="268">
        <v>0</v>
      </c>
      <c r="O44" s="68">
        <v>0</v>
      </c>
      <c r="P44" s="268">
        <v>0</v>
      </c>
      <c r="Q44" s="268">
        <v>0</v>
      </c>
      <c r="R44" s="268">
        <v>0</v>
      </c>
      <c r="S44" s="268">
        <v>0</v>
      </c>
      <c r="T44" s="68">
        <v>2</v>
      </c>
      <c r="U44" s="268">
        <v>0</v>
      </c>
      <c r="V44" s="268">
        <v>2</v>
      </c>
      <c r="W44" s="268">
        <v>0</v>
      </c>
      <c r="X44" s="268">
        <v>0</v>
      </c>
      <c r="Y44" s="268">
        <v>0</v>
      </c>
      <c r="Z44" s="68">
        <v>0</v>
      </c>
      <c r="AA44" s="268">
        <v>0</v>
      </c>
    </row>
    <row r="45" spans="1:27" ht="19.5" customHeight="1" x14ac:dyDescent="0.25">
      <c r="A45" s="156" t="s">
        <v>81</v>
      </c>
      <c r="B45" s="279" t="s">
        <v>37</v>
      </c>
      <c r="C45" s="628" t="s">
        <v>82</v>
      </c>
      <c r="D45" s="629"/>
      <c r="E45" s="630"/>
      <c r="F45" s="268">
        <v>0</v>
      </c>
      <c r="G45" s="268">
        <v>0</v>
      </c>
      <c r="H45" s="268">
        <v>0</v>
      </c>
      <c r="I45" s="268">
        <v>0</v>
      </c>
      <c r="J45" s="268">
        <v>0</v>
      </c>
      <c r="K45" s="68">
        <v>0</v>
      </c>
      <c r="L45" s="268">
        <v>0</v>
      </c>
      <c r="M45" s="268">
        <v>0</v>
      </c>
      <c r="N45" s="268">
        <v>0</v>
      </c>
      <c r="O45" s="68">
        <v>0</v>
      </c>
      <c r="P45" s="268">
        <v>0</v>
      </c>
      <c r="Q45" s="268">
        <v>0</v>
      </c>
      <c r="R45" s="268">
        <v>0</v>
      </c>
      <c r="S45" s="268">
        <v>0</v>
      </c>
      <c r="T45" s="68">
        <v>0</v>
      </c>
      <c r="U45" s="268">
        <v>0</v>
      </c>
      <c r="V45" s="268">
        <v>0</v>
      </c>
      <c r="W45" s="268">
        <v>0</v>
      </c>
      <c r="X45" s="268">
        <v>0</v>
      </c>
      <c r="Y45" s="268">
        <v>0</v>
      </c>
      <c r="Z45" s="68">
        <v>0</v>
      </c>
      <c r="AA45" s="268">
        <v>0</v>
      </c>
    </row>
    <row r="46" spans="1:27" x14ac:dyDescent="0.25">
      <c r="A46" s="151" t="s">
        <v>83</v>
      </c>
      <c r="B46" s="278"/>
      <c r="C46" s="628" t="s">
        <v>84</v>
      </c>
      <c r="D46" s="629"/>
      <c r="E46" s="630"/>
      <c r="F46" s="107">
        <v>0</v>
      </c>
      <c r="G46" s="107">
        <v>6</v>
      </c>
      <c r="H46" s="107">
        <v>6</v>
      </c>
      <c r="I46" s="107">
        <v>0</v>
      </c>
      <c r="J46" s="107">
        <v>0</v>
      </c>
      <c r="K46" s="106">
        <v>2</v>
      </c>
      <c r="L46" s="107">
        <v>1</v>
      </c>
      <c r="M46" s="107">
        <v>0</v>
      </c>
      <c r="N46" s="107">
        <v>0</v>
      </c>
      <c r="O46" s="106">
        <v>1</v>
      </c>
      <c r="P46" s="107">
        <v>1</v>
      </c>
      <c r="Q46" s="107">
        <v>0</v>
      </c>
      <c r="R46" s="107">
        <v>0</v>
      </c>
      <c r="S46" s="107">
        <v>0</v>
      </c>
      <c r="T46" s="106">
        <v>2</v>
      </c>
      <c r="U46" s="107">
        <v>0</v>
      </c>
      <c r="V46" s="107">
        <v>0</v>
      </c>
      <c r="W46" s="107">
        <v>1</v>
      </c>
      <c r="X46" s="107">
        <v>0</v>
      </c>
      <c r="Y46" s="107">
        <v>0</v>
      </c>
      <c r="Z46" s="106">
        <v>4</v>
      </c>
      <c r="AA46" s="107">
        <v>1</v>
      </c>
    </row>
    <row r="47" spans="1:27" x14ac:dyDescent="0.25">
      <c r="A47" s="151" t="s">
        <v>85</v>
      </c>
      <c r="B47" s="278"/>
      <c r="C47" s="628" t="s">
        <v>86</v>
      </c>
      <c r="D47" s="629"/>
      <c r="E47" s="630"/>
      <c r="F47" s="264">
        <v>0</v>
      </c>
      <c r="G47" s="264">
        <v>1</v>
      </c>
      <c r="H47" s="264">
        <v>1</v>
      </c>
      <c r="I47" s="264">
        <v>0</v>
      </c>
      <c r="J47" s="264">
        <v>0</v>
      </c>
      <c r="K47" s="75">
        <v>1</v>
      </c>
      <c r="L47" s="264">
        <v>1</v>
      </c>
      <c r="M47" s="264">
        <v>0</v>
      </c>
      <c r="N47" s="264">
        <v>0</v>
      </c>
      <c r="O47" s="75">
        <v>0</v>
      </c>
      <c r="P47" s="264">
        <v>0</v>
      </c>
      <c r="Q47" s="264">
        <v>0</v>
      </c>
      <c r="R47" s="264">
        <v>0</v>
      </c>
      <c r="S47" s="264">
        <v>0</v>
      </c>
      <c r="T47" s="75">
        <v>1</v>
      </c>
      <c r="U47" s="264">
        <v>0</v>
      </c>
      <c r="V47" s="264">
        <v>1</v>
      </c>
      <c r="W47" s="264">
        <v>0</v>
      </c>
      <c r="X47" s="264">
        <v>0</v>
      </c>
      <c r="Y47" s="264">
        <v>0</v>
      </c>
      <c r="Z47" s="75">
        <v>0</v>
      </c>
      <c r="AA47" s="264">
        <v>0</v>
      </c>
    </row>
    <row r="48" spans="1:27" ht="35.25" customHeight="1" x14ac:dyDescent="0.25">
      <c r="A48" s="151" t="s">
        <v>87</v>
      </c>
      <c r="B48" s="278" t="s">
        <v>37</v>
      </c>
      <c r="C48" s="628" t="s">
        <v>88</v>
      </c>
      <c r="D48" s="629"/>
      <c r="E48" s="630"/>
      <c r="F48" s="264">
        <v>0</v>
      </c>
      <c r="G48" s="264">
        <v>0</v>
      </c>
      <c r="H48" s="264">
        <v>0</v>
      </c>
      <c r="I48" s="264">
        <v>0</v>
      </c>
      <c r="J48" s="264">
        <v>0</v>
      </c>
      <c r="K48" s="75">
        <v>0</v>
      </c>
      <c r="L48" s="264">
        <v>0</v>
      </c>
      <c r="M48" s="264">
        <v>0</v>
      </c>
      <c r="N48" s="264">
        <v>0</v>
      </c>
      <c r="O48" s="75">
        <v>0</v>
      </c>
      <c r="P48" s="264">
        <v>0</v>
      </c>
      <c r="Q48" s="264">
        <v>0</v>
      </c>
      <c r="R48" s="264">
        <v>0</v>
      </c>
      <c r="S48" s="264">
        <v>0</v>
      </c>
      <c r="T48" s="75">
        <v>0</v>
      </c>
      <c r="U48" s="264">
        <v>0</v>
      </c>
      <c r="V48" s="264">
        <v>0</v>
      </c>
      <c r="W48" s="264">
        <v>0</v>
      </c>
      <c r="X48" s="264">
        <v>0</v>
      </c>
      <c r="Y48" s="264">
        <v>0</v>
      </c>
      <c r="Z48" s="75">
        <v>0</v>
      </c>
      <c r="AA48" s="264">
        <v>0</v>
      </c>
    </row>
    <row r="49" spans="1:27" x14ac:dyDescent="0.25">
      <c r="A49" s="151" t="s">
        <v>89</v>
      </c>
      <c r="B49" s="278"/>
      <c r="C49" s="628" t="s">
        <v>90</v>
      </c>
      <c r="D49" s="629"/>
      <c r="E49" s="630"/>
      <c r="F49" s="264">
        <v>0</v>
      </c>
      <c r="G49" s="264">
        <v>2</v>
      </c>
      <c r="H49" s="264">
        <v>1</v>
      </c>
      <c r="I49" s="264">
        <v>0</v>
      </c>
      <c r="J49" s="264">
        <v>1</v>
      </c>
      <c r="K49" s="75">
        <v>0</v>
      </c>
      <c r="L49" s="264">
        <v>0</v>
      </c>
      <c r="M49" s="264">
        <v>0</v>
      </c>
      <c r="N49" s="264">
        <v>0</v>
      </c>
      <c r="O49" s="75">
        <v>0</v>
      </c>
      <c r="P49" s="264">
        <v>0</v>
      </c>
      <c r="Q49" s="264">
        <v>0</v>
      </c>
      <c r="R49" s="264">
        <v>0</v>
      </c>
      <c r="S49" s="264">
        <v>0</v>
      </c>
      <c r="T49" s="75">
        <v>0</v>
      </c>
      <c r="U49" s="264">
        <v>0</v>
      </c>
      <c r="V49" s="264">
        <v>0</v>
      </c>
      <c r="W49" s="264">
        <v>0</v>
      </c>
      <c r="X49" s="264">
        <v>0</v>
      </c>
      <c r="Y49" s="264">
        <v>0</v>
      </c>
      <c r="Z49" s="75">
        <v>1</v>
      </c>
      <c r="AA49" s="264">
        <v>0</v>
      </c>
    </row>
    <row r="50" spans="1:27" x14ac:dyDescent="0.25">
      <c r="A50" s="151" t="s">
        <v>91</v>
      </c>
      <c r="B50" s="278"/>
      <c r="C50" s="628" t="s">
        <v>92</v>
      </c>
      <c r="D50" s="629"/>
      <c r="E50" s="630"/>
      <c r="F50" s="107">
        <v>0</v>
      </c>
      <c r="G50" s="107">
        <v>6</v>
      </c>
      <c r="H50" s="107">
        <v>6</v>
      </c>
      <c r="I50" s="107">
        <v>0</v>
      </c>
      <c r="J50" s="107">
        <v>0</v>
      </c>
      <c r="K50" s="106">
        <v>4</v>
      </c>
      <c r="L50" s="107">
        <v>1</v>
      </c>
      <c r="M50" s="107">
        <v>1</v>
      </c>
      <c r="N50" s="107">
        <v>2</v>
      </c>
      <c r="O50" s="106">
        <v>0</v>
      </c>
      <c r="P50" s="107">
        <v>0</v>
      </c>
      <c r="Q50" s="107">
        <v>0</v>
      </c>
      <c r="R50" s="107">
        <v>0</v>
      </c>
      <c r="S50" s="107">
        <v>0</v>
      </c>
      <c r="T50" s="106">
        <v>4</v>
      </c>
      <c r="U50" s="107">
        <v>0</v>
      </c>
      <c r="V50" s="107">
        <v>1</v>
      </c>
      <c r="W50" s="107">
        <v>2</v>
      </c>
      <c r="X50" s="107">
        <v>0</v>
      </c>
      <c r="Y50" s="107">
        <v>0</v>
      </c>
      <c r="Z50" s="106">
        <v>2</v>
      </c>
      <c r="AA50" s="107">
        <v>0</v>
      </c>
    </row>
    <row r="51" spans="1:27" x14ac:dyDescent="0.25">
      <c r="A51" s="151" t="s">
        <v>93</v>
      </c>
      <c r="B51" s="278"/>
      <c r="C51" s="628" t="s">
        <v>70</v>
      </c>
      <c r="D51" s="629"/>
      <c r="E51" s="630"/>
      <c r="F51" s="107">
        <v>1</v>
      </c>
      <c r="G51" s="264">
        <v>1</v>
      </c>
      <c r="H51" s="264">
        <v>1</v>
      </c>
      <c r="I51" s="264">
        <v>0</v>
      </c>
      <c r="J51" s="264">
        <v>0</v>
      </c>
      <c r="K51" s="106">
        <v>1</v>
      </c>
      <c r="L51" s="107">
        <v>0</v>
      </c>
      <c r="M51" s="107">
        <v>0</v>
      </c>
      <c r="N51" s="107">
        <v>0</v>
      </c>
      <c r="O51" s="106">
        <v>1</v>
      </c>
      <c r="P51" s="107">
        <v>1</v>
      </c>
      <c r="Q51" s="107">
        <v>0</v>
      </c>
      <c r="R51" s="107">
        <v>0</v>
      </c>
      <c r="S51" s="107">
        <v>0</v>
      </c>
      <c r="T51" s="106">
        <v>1</v>
      </c>
      <c r="U51" s="107">
        <v>0</v>
      </c>
      <c r="V51" s="107">
        <v>1</v>
      </c>
      <c r="W51" s="107">
        <v>0</v>
      </c>
      <c r="X51" s="107">
        <v>0</v>
      </c>
      <c r="Y51" s="107">
        <v>0</v>
      </c>
      <c r="Z51" s="106">
        <v>1</v>
      </c>
      <c r="AA51" s="107">
        <v>0</v>
      </c>
    </row>
    <row r="52" spans="1:27" s="238" customFormat="1" ht="45.75" customHeight="1" x14ac:dyDescent="0.25">
      <c r="A52" s="270" t="s">
        <v>94</v>
      </c>
      <c r="B52" s="274"/>
      <c r="C52" s="928" t="s">
        <v>95</v>
      </c>
      <c r="D52" s="929"/>
      <c r="E52" s="930"/>
      <c r="F52" s="273">
        <v>1</v>
      </c>
      <c r="G52" s="272">
        <v>13</v>
      </c>
      <c r="H52" s="272">
        <v>11</v>
      </c>
      <c r="I52" s="272">
        <v>2</v>
      </c>
      <c r="J52" s="272">
        <v>0</v>
      </c>
      <c r="K52" s="273">
        <v>10</v>
      </c>
      <c r="L52" s="273">
        <v>2</v>
      </c>
      <c r="M52" s="273">
        <v>0</v>
      </c>
      <c r="N52" s="273">
        <v>4</v>
      </c>
      <c r="O52" s="273">
        <v>4</v>
      </c>
      <c r="P52" s="273">
        <v>2</v>
      </c>
      <c r="Q52" s="273">
        <v>2</v>
      </c>
      <c r="R52" s="273">
        <v>0</v>
      </c>
      <c r="S52" s="273">
        <v>0</v>
      </c>
      <c r="T52" s="273">
        <v>10</v>
      </c>
      <c r="U52" s="273">
        <v>0</v>
      </c>
      <c r="V52" s="273">
        <v>7</v>
      </c>
      <c r="W52" s="273">
        <v>2</v>
      </c>
      <c r="X52" s="273">
        <v>0</v>
      </c>
      <c r="Y52" s="273">
        <v>0</v>
      </c>
      <c r="Z52" s="273">
        <v>2</v>
      </c>
      <c r="AA52" s="273">
        <v>0</v>
      </c>
    </row>
    <row r="53" spans="1:27" x14ac:dyDescent="0.25">
      <c r="A53" s="151" t="s">
        <v>96</v>
      </c>
      <c r="B53" s="278"/>
      <c r="C53" s="628" t="s">
        <v>97</v>
      </c>
      <c r="D53" s="629"/>
      <c r="E53" s="630"/>
      <c r="F53" s="264">
        <v>0</v>
      </c>
      <c r="G53" s="264">
        <v>0</v>
      </c>
      <c r="H53" s="264">
        <v>0</v>
      </c>
      <c r="I53" s="264">
        <v>0</v>
      </c>
      <c r="J53" s="264">
        <v>0</v>
      </c>
      <c r="K53" s="75">
        <v>0</v>
      </c>
      <c r="L53" s="264">
        <v>0</v>
      </c>
      <c r="M53" s="264">
        <v>0</v>
      </c>
      <c r="N53" s="264">
        <v>0</v>
      </c>
      <c r="O53" s="75">
        <v>0</v>
      </c>
      <c r="P53" s="264">
        <v>0</v>
      </c>
      <c r="Q53" s="264">
        <v>0</v>
      </c>
      <c r="R53" s="264">
        <v>0</v>
      </c>
      <c r="S53" s="264">
        <v>0</v>
      </c>
      <c r="T53" s="75">
        <v>0</v>
      </c>
      <c r="U53" s="264">
        <v>0</v>
      </c>
      <c r="V53" s="264">
        <v>0</v>
      </c>
      <c r="W53" s="264">
        <v>0</v>
      </c>
      <c r="X53" s="264">
        <v>0</v>
      </c>
      <c r="Y53" s="264">
        <v>0</v>
      </c>
      <c r="Z53" s="75">
        <v>0</v>
      </c>
      <c r="AA53" s="264">
        <v>0</v>
      </c>
    </row>
    <row r="54" spans="1:27" x14ac:dyDescent="0.25">
      <c r="A54" s="151" t="s">
        <v>98</v>
      </c>
      <c r="B54" s="278"/>
      <c r="C54" s="628" t="s">
        <v>99</v>
      </c>
      <c r="D54" s="629"/>
      <c r="E54" s="630"/>
      <c r="F54" s="264">
        <v>0</v>
      </c>
      <c r="G54" s="264">
        <v>0</v>
      </c>
      <c r="H54" s="264">
        <v>0</v>
      </c>
      <c r="I54" s="264">
        <v>0</v>
      </c>
      <c r="J54" s="264">
        <v>0</v>
      </c>
      <c r="K54" s="75">
        <v>0</v>
      </c>
      <c r="L54" s="264">
        <v>0</v>
      </c>
      <c r="M54" s="264">
        <v>0</v>
      </c>
      <c r="N54" s="264">
        <v>0</v>
      </c>
      <c r="O54" s="75">
        <v>0</v>
      </c>
      <c r="P54" s="264">
        <v>0</v>
      </c>
      <c r="Q54" s="264">
        <v>0</v>
      </c>
      <c r="R54" s="264">
        <v>0</v>
      </c>
      <c r="S54" s="264">
        <v>0</v>
      </c>
      <c r="T54" s="75">
        <v>0</v>
      </c>
      <c r="U54" s="264">
        <v>0</v>
      </c>
      <c r="V54" s="264">
        <v>0</v>
      </c>
      <c r="W54" s="264">
        <v>0</v>
      </c>
      <c r="X54" s="264">
        <v>0</v>
      </c>
      <c r="Y54" s="264">
        <v>0</v>
      </c>
      <c r="Z54" s="75">
        <v>0</v>
      </c>
      <c r="AA54" s="264">
        <v>0</v>
      </c>
    </row>
    <row r="55" spans="1:27" x14ac:dyDescent="0.25">
      <c r="A55" s="151" t="s">
        <v>100</v>
      </c>
      <c r="B55" s="278"/>
      <c r="C55" s="628" t="s">
        <v>101</v>
      </c>
      <c r="D55" s="629"/>
      <c r="E55" s="630"/>
      <c r="F55" s="264">
        <v>0</v>
      </c>
      <c r="G55" s="264">
        <v>1</v>
      </c>
      <c r="H55" s="264">
        <v>1</v>
      </c>
      <c r="I55" s="264">
        <v>0</v>
      </c>
      <c r="J55" s="264">
        <v>0</v>
      </c>
      <c r="K55" s="75">
        <v>1</v>
      </c>
      <c r="L55" s="264">
        <v>0</v>
      </c>
      <c r="M55" s="264">
        <v>0</v>
      </c>
      <c r="N55" s="264">
        <v>0</v>
      </c>
      <c r="O55" s="75">
        <v>1</v>
      </c>
      <c r="P55" s="264">
        <v>0</v>
      </c>
      <c r="Q55" s="264">
        <v>1</v>
      </c>
      <c r="R55" s="264">
        <v>0</v>
      </c>
      <c r="S55" s="264">
        <v>0</v>
      </c>
      <c r="T55" s="75">
        <v>1</v>
      </c>
      <c r="U55" s="264">
        <v>0</v>
      </c>
      <c r="V55" s="264">
        <v>1</v>
      </c>
      <c r="W55" s="264">
        <v>0</v>
      </c>
      <c r="X55" s="264">
        <v>0</v>
      </c>
      <c r="Y55" s="264">
        <v>0</v>
      </c>
      <c r="Z55" s="75">
        <v>0</v>
      </c>
      <c r="AA55" s="264">
        <v>0</v>
      </c>
    </row>
    <row r="56" spans="1:27" x14ac:dyDescent="0.25">
      <c r="A56" s="156" t="s">
        <v>102</v>
      </c>
      <c r="B56" s="279"/>
      <c r="C56" s="628" t="s">
        <v>103</v>
      </c>
      <c r="D56" s="629"/>
      <c r="E56" s="630"/>
      <c r="F56" s="268">
        <v>0</v>
      </c>
      <c r="G56" s="268">
        <v>0</v>
      </c>
      <c r="H56" s="268">
        <v>0</v>
      </c>
      <c r="I56" s="268">
        <v>0</v>
      </c>
      <c r="J56" s="268">
        <v>0</v>
      </c>
      <c r="K56" s="68">
        <v>0</v>
      </c>
      <c r="L56" s="268">
        <v>0</v>
      </c>
      <c r="M56" s="268">
        <v>0</v>
      </c>
      <c r="N56" s="268">
        <v>0</v>
      </c>
      <c r="O56" s="68">
        <v>0</v>
      </c>
      <c r="P56" s="268">
        <v>0</v>
      </c>
      <c r="Q56" s="268">
        <v>0</v>
      </c>
      <c r="R56" s="268">
        <v>0</v>
      </c>
      <c r="S56" s="268">
        <v>0</v>
      </c>
      <c r="T56" s="68">
        <v>0</v>
      </c>
      <c r="U56" s="268">
        <v>0</v>
      </c>
      <c r="V56" s="268">
        <v>0</v>
      </c>
      <c r="W56" s="268">
        <v>0</v>
      </c>
      <c r="X56" s="268">
        <v>0</v>
      </c>
      <c r="Y56" s="268">
        <v>0</v>
      </c>
      <c r="Z56" s="68">
        <v>0</v>
      </c>
      <c r="AA56" s="268">
        <v>0</v>
      </c>
    </row>
    <row r="57" spans="1:27" ht="23.25" customHeight="1" x14ac:dyDescent="0.25">
      <c r="A57" s="155" t="s">
        <v>104</v>
      </c>
      <c r="B57" s="284" t="s">
        <v>37</v>
      </c>
      <c r="C57" s="635" t="s">
        <v>105</v>
      </c>
      <c r="D57" s="636"/>
      <c r="E57" s="637"/>
      <c r="F57" s="265">
        <v>0</v>
      </c>
      <c r="G57" s="265">
        <v>0</v>
      </c>
      <c r="H57" s="265">
        <v>0</v>
      </c>
      <c r="I57" s="265">
        <v>0</v>
      </c>
      <c r="J57" s="265">
        <v>0</v>
      </c>
      <c r="K57" s="75">
        <v>0</v>
      </c>
      <c r="L57" s="265">
        <v>0</v>
      </c>
      <c r="M57" s="265">
        <v>0</v>
      </c>
      <c r="N57" s="265">
        <v>0</v>
      </c>
      <c r="O57" s="75">
        <v>0</v>
      </c>
      <c r="P57" s="265">
        <v>0</v>
      </c>
      <c r="Q57" s="265">
        <v>0</v>
      </c>
      <c r="R57" s="265">
        <v>0</v>
      </c>
      <c r="S57" s="265">
        <v>0</v>
      </c>
      <c r="T57" s="75">
        <v>0</v>
      </c>
      <c r="U57" s="265">
        <v>0</v>
      </c>
      <c r="V57" s="265">
        <v>0</v>
      </c>
      <c r="W57" s="265">
        <v>0</v>
      </c>
      <c r="X57" s="265">
        <v>0</v>
      </c>
      <c r="Y57" s="265">
        <v>0</v>
      </c>
      <c r="Z57" s="75">
        <v>0</v>
      </c>
      <c r="AA57" s="265">
        <v>0</v>
      </c>
    </row>
    <row r="58" spans="1:27" x14ac:dyDescent="0.25">
      <c r="A58" s="151" t="s">
        <v>106</v>
      </c>
      <c r="B58" s="278"/>
      <c r="C58" s="628" t="s">
        <v>107</v>
      </c>
      <c r="D58" s="629"/>
      <c r="E58" s="630"/>
      <c r="F58" s="107">
        <v>1</v>
      </c>
      <c r="G58" s="264">
        <v>6</v>
      </c>
      <c r="H58" s="264">
        <v>4</v>
      </c>
      <c r="I58" s="264">
        <v>2</v>
      </c>
      <c r="J58" s="264">
        <v>0</v>
      </c>
      <c r="K58" s="106">
        <v>5</v>
      </c>
      <c r="L58" s="107">
        <v>1</v>
      </c>
      <c r="M58" s="107">
        <v>0</v>
      </c>
      <c r="N58" s="107">
        <v>2</v>
      </c>
      <c r="O58" s="106">
        <v>2</v>
      </c>
      <c r="P58" s="107">
        <v>2</v>
      </c>
      <c r="Q58" s="107">
        <v>0</v>
      </c>
      <c r="R58" s="107">
        <v>0</v>
      </c>
      <c r="S58" s="107">
        <v>0</v>
      </c>
      <c r="T58" s="106">
        <v>5</v>
      </c>
      <c r="U58" s="107">
        <v>0</v>
      </c>
      <c r="V58" s="107">
        <v>3</v>
      </c>
      <c r="W58" s="107">
        <v>2</v>
      </c>
      <c r="X58" s="107">
        <v>0</v>
      </c>
      <c r="Y58" s="107">
        <v>0</v>
      </c>
      <c r="Z58" s="106">
        <v>0</v>
      </c>
      <c r="AA58" s="107">
        <v>0</v>
      </c>
    </row>
    <row r="59" spans="1:27" x14ac:dyDescent="0.25">
      <c r="A59" s="151" t="s">
        <v>108</v>
      </c>
      <c r="B59" s="278"/>
      <c r="C59" s="628" t="s">
        <v>70</v>
      </c>
      <c r="D59" s="629"/>
      <c r="E59" s="630"/>
      <c r="F59" s="107">
        <v>0</v>
      </c>
      <c r="G59" s="264">
        <v>6</v>
      </c>
      <c r="H59" s="264">
        <v>6</v>
      </c>
      <c r="I59" s="264">
        <v>0</v>
      </c>
      <c r="J59" s="264">
        <v>0</v>
      </c>
      <c r="K59" s="75">
        <v>4</v>
      </c>
      <c r="L59" s="264">
        <v>1</v>
      </c>
      <c r="M59" s="264">
        <v>0</v>
      </c>
      <c r="N59" s="264">
        <v>2</v>
      </c>
      <c r="O59" s="75">
        <v>1</v>
      </c>
      <c r="P59" s="264">
        <v>0</v>
      </c>
      <c r="Q59" s="264">
        <v>1</v>
      </c>
      <c r="R59" s="264">
        <v>0</v>
      </c>
      <c r="S59" s="264">
        <v>0</v>
      </c>
      <c r="T59" s="75">
        <v>4</v>
      </c>
      <c r="U59" s="264">
        <v>0</v>
      </c>
      <c r="V59" s="264">
        <v>3</v>
      </c>
      <c r="W59" s="264">
        <v>0</v>
      </c>
      <c r="X59" s="264">
        <v>0</v>
      </c>
      <c r="Y59" s="264">
        <v>0</v>
      </c>
      <c r="Z59" s="75">
        <v>2</v>
      </c>
      <c r="AA59" s="264">
        <v>0</v>
      </c>
    </row>
    <row r="60" spans="1:27" s="238" customFormat="1" ht="36" customHeight="1" x14ac:dyDescent="0.25">
      <c r="A60" s="270" t="s">
        <v>109</v>
      </c>
      <c r="B60" s="274"/>
      <c r="C60" s="928" t="s">
        <v>110</v>
      </c>
      <c r="D60" s="929"/>
      <c r="E60" s="930"/>
      <c r="F60" s="283">
        <v>30</v>
      </c>
      <c r="G60" s="277">
        <v>140</v>
      </c>
      <c r="H60" s="277">
        <v>130</v>
      </c>
      <c r="I60" s="277">
        <v>8</v>
      </c>
      <c r="J60" s="277">
        <v>2</v>
      </c>
      <c r="K60" s="283">
        <v>135</v>
      </c>
      <c r="L60" s="300">
        <v>106</v>
      </c>
      <c r="M60" s="283">
        <v>17</v>
      </c>
      <c r="N60" s="283">
        <v>5</v>
      </c>
      <c r="O60" s="283">
        <v>7</v>
      </c>
      <c r="P60" s="283">
        <v>2</v>
      </c>
      <c r="Q60" s="283">
        <v>5</v>
      </c>
      <c r="R60" s="283">
        <v>0</v>
      </c>
      <c r="S60" s="283">
        <v>0</v>
      </c>
      <c r="T60" s="283">
        <v>135</v>
      </c>
      <c r="U60" s="283">
        <v>0</v>
      </c>
      <c r="V60" s="283">
        <v>119</v>
      </c>
      <c r="W60" s="283">
        <v>3</v>
      </c>
      <c r="X60" s="283">
        <v>0</v>
      </c>
      <c r="Y60" s="283">
        <v>0</v>
      </c>
      <c r="Z60" s="283">
        <v>25</v>
      </c>
      <c r="AA60" s="283">
        <v>7</v>
      </c>
    </row>
    <row r="61" spans="1:27" x14ac:dyDescent="0.25">
      <c r="A61" s="151" t="s">
        <v>111</v>
      </c>
      <c r="B61" s="278"/>
      <c r="C61" s="628" t="s">
        <v>112</v>
      </c>
      <c r="D61" s="629"/>
      <c r="E61" s="630"/>
      <c r="F61" s="107">
        <v>15</v>
      </c>
      <c r="G61" s="264">
        <v>66</v>
      </c>
      <c r="H61" s="264">
        <v>61</v>
      </c>
      <c r="I61" s="264">
        <v>5</v>
      </c>
      <c r="J61" s="264">
        <v>0</v>
      </c>
      <c r="K61" s="106">
        <v>64</v>
      </c>
      <c r="L61" s="107">
        <v>54</v>
      </c>
      <c r="M61" s="107">
        <v>6</v>
      </c>
      <c r="N61" s="107">
        <v>0</v>
      </c>
      <c r="O61" s="106">
        <v>4</v>
      </c>
      <c r="P61" s="107">
        <v>0</v>
      </c>
      <c r="Q61" s="107">
        <v>4</v>
      </c>
      <c r="R61" s="107">
        <v>0</v>
      </c>
      <c r="S61" s="107">
        <v>0</v>
      </c>
      <c r="T61" s="106">
        <v>64</v>
      </c>
      <c r="U61" s="107">
        <v>0</v>
      </c>
      <c r="V61" s="107">
        <v>58</v>
      </c>
      <c r="W61" s="107">
        <v>1</v>
      </c>
      <c r="X61" s="107">
        <v>0</v>
      </c>
      <c r="Y61" s="107">
        <v>0</v>
      </c>
      <c r="Z61" s="106">
        <v>12</v>
      </c>
      <c r="AA61" s="107">
        <v>0</v>
      </c>
    </row>
    <row r="62" spans="1:27" x14ac:dyDescent="0.25">
      <c r="A62" s="151" t="s">
        <v>113</v>
      </c>
      <c r="B62" s="278"/>
      <c r="C62" s="628" t="s">
        <v>114</v>
      </c>
      <c r="D62" s="629"/>
      <c r="E62" s="630"/>
      <c r="F62" s="107">
        <v>8</v>
      </c>
      <c r="G62" s="264">
        <v>45</v>
      </c>
      <c r="H62" s="264">
        <v>43</v>
      </c>
      <c r="I62" s="264">
        <v>1</v>
      </c>
      <c r="J62" s="264">
        <v>1</v>
      </c>
      <c r="K62" s="106">
        <v>49</v>
      </c>
      <c r="L62" s="107">
        <v>39</v>
      </c>
      <c r="M62" s="107">
        <v>8</v>
      </c>
      <c r="N62" s="107">
        <v>1</v>
      </c>
      <c r="O62" s="106">
        <v>1</v>
      </c>
      <c r="P62" s="107">
        <v>1</v>
      </c>
      <c r="Q62" s="107">
        <v>0</v>
      </c>
      <c r="R62" s="107">
        <v>0</v>
      </c>
      <c r="S62" s="107">
        <v>0</v>
      </c>
      <c r="T62" s="106">
        <v>49</v>
      </c>
      <c r="U62" s="107">
        <v>0</v>
      </c>
      <c r="V62" s="107">
        <v>42</v>
      </c>
      <c r="W62" s="107">
        <v>2</v>
      </c>
      <c r="X62" s="107">
        <v>0</v>
      </c>
      <c r="Y62" s="107">
        <v>0</v>
      </c>
      <c r="Z62" s="106">
        <v>2</v>
      </c>
      <c r="AA62" s="107">
        <v>0</v>
      </c>
    </row>
    <row r="63" spans="1:27" x14ac:dyDescent="0.25">
      <c r="A63" s="151" t="s">
        <v>115</v>
      </c>
      <c r="B63" s="278"/>
      <c r="C63" s="628" t="s">
        <v>116</v>
      </c>
      <c r="D63" s="629"/>
      <c r="E63" s="630"/>
      <c r="F63" s="107">
        <v>1</v>
      </c>
      <c r="G63" s="264">
        <v>6</v>
      </c>
      <c r="H63" s="264">
        <v>6</v>
      </c>
      <c r="I63" s="264">
        <v>0</v>
      </c>
      <c r="J63" s="264">
        <v>0</v>
      </c>
      <c r="K63" s="106">
        <v>7</v>
      </c>
      <c r="L63" s="107">
        <v>2</v>
      </c>
      <c r="M63" s="107">
        <v>1</v>
      </c>
      <c r="N63" s="107">
        <v>4</v>
      </c>
      <c r="O63" s="106">
        <v>0</v>
      </c>
      <c r="P63" s="107">
        <v>0</v>
      </c>
      <c r="Q63" s="107">
        <v>0</v>
      </c>
      <c r="R63" s="107">
        <v>0</v>
      </c>
      <c r="S63" s="107">
        <v>0</v>
      </c>
      <c r="T63" s="106">
        <v>7</v>
      </c>
      <c r="U63" s="107">
        <v>0</v>
      </c>
      <c r="V63" s="107">
        <v>5</v>
      </c>
      <c r="W63" s="107">
        <v>0</v>
      </c>
      <c r="X63" s="107">
        <v>0</v>
      </c>
      <c r="Y63" s="107">
        <v>0</v>
      </c>
      <c r="Z63" s="106">
        <v>0</v>
      </c>
      <c r="AA63" s="107">
        <v>0</v>
      </c>
    </row>
    <row r="64" spans="1:27" x14ac:dyDescent="0.25">
      <c r="A64" s="151" t="s">
        <v>117</v>
      </c>
      <c r="B64" s="278"/>
      <c r="C64" s="628" t="s">
        <v>118</v>
      </c>
      <c r="D64" s="629"/>
      <c r="E64" s="630"/>
      <c r="F64" s="107">
        <v>0</v>
      </c>
      <c r="G64" s="107">
        <v>0</v>
      </c>
      <c r="H64" s="107">
        <v>0</v>
      </c>
      <c r="I64" s="107">
        <v>0</v>
      </c>
      <c r="J64" s="107">
        <v>0</v>
      </c>
      <c r="K64" s="106">
        <v>0</v>
      </c>
      <c r="L64" s="107">
        <v>0</v>
      </c>
      <c r="M64" s="107">
        <v>0</v>
      </c>
      <c r="N64" s="107">
        <v>0</v>
      </c>
      <c r="O64" s="106">
        <v>0</v>
      </c>
      <c r="P64" s="107">
        <v>0</v>
      </c>
      <c r="Q64" s="107">
        <v>0</v>
      </c>
      <c r="R64" s="107">
        <v>0</v>
      </c>
      <c r="S64" s="107">
        <v>0</v>
      </c>
      <c r="T64" s="106">
        <v>0</v>
      </c>
      <c r="U64" s="107">
        <v>0</v>
      </c>
      <c r="V64" s="107">
        <v>0</v>
      </c>
      <c r="W64" s="107">
        <v>0</v>
      </c>
      <c r="X64" s="107">
        <v>0</v>
      </c>
      <c r="Y64" s="107">
        <v>0</v>
      </c>
      <c r="Z64" s="106">
        <v>0</v>
      </c>
      <c r="AA64" s="107">
        <v>0</v>
      </c>
    </row>
    <row r="65" spans="1:27" x14ac:dyDescent="0.25">
      <c r="A65" s="151" t="s">
        <v>119</v>
      </c>
      <c r="B65" s="278"/>
      <c r="C65" s="628" t="s">
        <v>120</v>
      </c>
      <c r="D65" s="629"/>
      <c r="E65" s="630"/>
      <c r="F65" s="264">
        <v>0</v>
      </c>
      <c r="G65" s="264">
        <v>0</v>
      </c>
      <c r="H65" s="264">
        <v>0</v>
      </c>
      <c r="I65" s="264">
        <v>0</v>
      </c>
      <c r="J65" s="264">
        <v>0</v>
      </c>
      <c r="K65" s="75">
        <v>0</v>
      </c>
      <c r="L65" s="264">
        <v>0</v>
      </c>
      <c r="M65" s="264">
        <v>0</v>
      </c>
      <c r="N65" s="264">
        <v>0</v>
      </c>
      <c r="O65" s="75">
        <v>0</v>
      </c>
      <c r="P65" s="264">
        <v>0</v>
      </c>
      <c r="Q65" s="264">
        <v>0</v>
      </c>
      <c r="R65" s="264">
        <v>0</v>
      </c>
      <c r="S65" s="264">
        <v>0</v>
      </c>
      <c r="T65" s="75">
        <v>0</v>
      </c>
      <c r="U65" s="264">
        <v>0</v>
      </c>
      <c r="V65" s="264">
        <v>0</v>
      </c>
      <c r="W65" s="264">
        <v>0</v>
      </c>
      <c r="X65" s="264">
        <v>0</v>
      </c>
      <c r="Y65" s="264">
        <v>0</v>
      </c>
      <c r="Z65" s="75">
        <v>0</v>
      </c>
      <c r="AA65" s="264">
        <v>0</v>
      </c>
    </row>
    <row r="66" spans="1:27" ht="40.5" customHeight="1" x14ac:dyDescent="0.25">
      <c r="A66" s="151" t="s">
        <v>121</v>
      </c>
      <c r="B66" s="278"/>
      <c r="C66" s="628" t="s">
        <v>122</v>
      </c>
      <c r="D66" s="629"/>
      <c r="E66" s="630"/>
      <c r="F66" s="107">
        <v>0</v>
      </c>
      <c r="G66" s="264">
        <v>3</v>
      </c>
      <c r="H66" s="264">
        <v>3</v>
      </c>
      <c r="I66" s="264">
        <v>0</v>
      </c>
      <c r="J66" s="264">
        <v>0</v>
      </c>
      <c r="K66" s="75">
        <v>3</v>
      </c>
      <c r="L66" s="264">
        <v>3</v>
      </c>
      <c r="M66" s="264">
        <v>0</v>
      </c>
      <c r="N66" s="264">
        <v>0</v>
      </c>
      <c r="O66" s="75">
        <v>0</v>
      </c>
      <c r="P66" s="264">
        <v>0</v>
      </c>
      <c r="Q66" s="264">
        <v>0</v>
      </c>
      <c r="R66" s="264">
        <v>0</v>
      </c>
      <c r="S66" s="264">
        <v>0</v>
      </c>
      <c r="T66" s="75">
        <v>3</v>
      </c>
      <c r="U66" s="264">
        <v>0</v>
      </c>
      <c r="V66" s="264">
        <v>3</v>
      </c>
      <c r="W66" s="264">
        <v>0</v>
      </c>
      <c r="X66" s="264">
        <v>0</v>
      </c>
      <c r="Y66" s="264">
        <v>0</v>
      </c>
      <c r="Z66" s="106">
        <v>0</v>
      </c>
      <c r="AA66" s="107">
        <v>0</v>
      </c>
    </row>
    <row r="67" spans="1:27" x14ac:dyDescent="0.25">
      <c r="A67" s="151" t="s">
        <v>123</v>
      </c>
      <c r="B67" s="278"/>
      <c r="C67" s="628" t="s">
        <v>124</v>
      </c>
      <c r="D67" s="629"/>
      <c r="E67" s="630"/>
      <c r="F67" s="264">
        <v>0</v>
      </c>
      <c r="G67" s="264">
        <v>1</v>
      </c>
      <c r="H67" s="264">
        <v>1</v>
      </c>
      <c r="I67" s="264">
        <v>0</v>
      </c>
      <c r="J67" s="264">
        <v>0</v>
      </c>
      <c r="K67" s="75">
        <v>1</v>
      </c>
      <c r="L67" s="264">
        <v>1</v>
      </c>
      <c r="M67" s="264">
        <v>0</v>
      </c>
      <c r="N67" s="264">
        <v>0</v>
      </c>
      <c r="O67" s="75">
        <v>0</v>
      </c>
      <c r="P67" s="264">
        <v>0</v>
      </c>
      <c r="Q67" s="264">
        <v>0</v>
      </c>
      <c r="R67" s="264">
        <v>0</v>
      </c>
      <c r="S67" s="264">
        <v>0</v>
      </c>
      <c r="T67" s="75">
        <v>1</v>
      </c>
      <c r="U67" s="264">
        <v>0</v>
      </c>
      <c r="V67" s="264">
        <v>1</v>
      </c>
      <c r="W67" s="264">
        <v>0</v>
      </c>
      <c r="X67" s="264">
        <v>0</v>
      </c>
      <c r="Y67" s="264">
        <v>0</v>
      </c>
      <c r="Z67" s="75">
        <v>0</v>
      </c>
      <c r="AA67" s="264">
        <v>0</v>
      </c>
    </row>
    <row r="68" spans="1:27" x14ac:dyDescent="0.25">
      <c r="A68" s="151" t="s">
        <v>125</v>
      </c>
      <c r="B68" s="278"/>
      <c r="C68" s="628" t="s">
        <v>126</v>
      </c>
      <c r="D68" s="629"/>
      <c r="E68" s="630"/>
      <c r="F68" s="107">
        <v>2</v>
      </c>
      <c r="G68" s="264">
        <v>8</v>
      </c>
      <c r="H68" s="264">
        <v>7</v>
      </c>
      <c r="I68" s="264">
        <v>1</v>
      </c>
      <c r="J68" s="264">
        <v>0</v>
      </c>
      <c r="K68" s="106">
        <v>5</v>
      </c>
      <c r="L68" s="107">
        <v>3</v>
      </c>
      <c r="M68" s="107">
        <v>1</v>
      </c>
      <c r="N68" s="107">
        <v>0</v>
      </c>
      <c r="O68" s="106">
        <v>1</v>
      </c>
      <c r="P68" s="107">
        <v>0</v>
      </c>
      <c r="Q68" s="107">
        <v>1</v>
      </c>
      <c r="R68" s="107">
        <v>0</v>
      </c>
      <c r="S68" s="107">
        <v>0</v>
      </c>
      <c r="T68" s="106">
        <v>5</v>
      </c>
      <c r="U68" s="107">
        <v>0</v>
      </c>
      <c r="V68" s="107">
        <v>4</v>
      </c>
      <c r="W68" s="107">
        <v>0</v>
      </c>
      <c r="X68" s="107">
        <v>0</v>
      </c>
      <c r="Y68" s="107">
        <v>0</v>
      </c>
      <c r="Z68" s="106">
        <v>4</v>
      </c>
      <c r="AA68" s="107">
        <v>3</v>
      </c>
    </row>
    <row r="69" spans="1:27" x14ac:dyDescent="0.25">
      <c r="A69" s="151" t="s">
        <v>127</v>
      </c>
      <c r="B69" s="278"/>
      <c r="C69" s="628" t="s">
        <v>128</v>
      </c>
      <c r="D69" s="629"/>
      <c r="E69" s="630"/>
      <c r="F69" s="107">
        <v>0</v>
      </c>
      <c r="G69" s="107">
        <v>1</v>
      </c>
      <c r="H69" s="107">
        <v>1</v>
      </c>
      <c r="I69" s="107">
        <v>0</v>
      </c>
      <c r="J69" s="107">
        <v>0</v>
      </c>
      <c r="K69" s="106">
        <v>0</v>
      </c>
      <c r="L69" s="107">
        <v>0</v>
      </c>
      <c r="M69" s="107">
        <v>0</v>
      </c>
      <c r="N69" s="107">
        <v>0</v>
      </c>
      <c r="O69" s="106">
        <v>0</v>
      </c>
      <c r="P69" s="107">
        <v>0</v>
      </c>
      <c r="Q69" s="107">
        <v>0</v>
      </c>
      <c r="R69" s="107">
        <v>0</v>
      </c>
      <c r="S69" s="107">
        <v>0</v>
      </c>
      <c r="T69" s="106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6">
        <v>1</v>
      </c>
      <c r="AA69" s="107">
        <v>0</v>
      </c>
    </row>
    <row r="70" spans="1:27" x14ac:dyDescent="0.25">
      <c r="A70" s="151" t="s">
        <v>129</v>
      </c>
      <c r="B70" s="278"/>
      <c r="C70" s="628" t="s">
        <v>130</v>
      </c>
      <c r="D70" s="629"/>
      <c r="E70" s="630"/>
      <c r="F70" s="107">
        <v>2</v>
      </c>
      <c r="G70" s="264">
        <v>3</v>
      </c>
      <c r="H70" s="264">
        <v>3</v>
      </c>
      <c r="I70" s="264">
        <v>0</v>
      </c>
      <c r="J70" s="264">
        <v>0</v>
      </c>
      <c r="K70" s="106">
        <v>4</v>
      </c>
      <c r="L70" s="107">
        <v>2</v>
      </c>
      <c r="M70" s="107">
        <v>1</v>
      </c>
      <c r="N70" s="107">
        <v>0</v>
      </c>
      <c r="O70" s="106">
        <v>1</v>
      </c>
      <c r="P70" s="107">
        <v>1</v>
      </c>
      <c r="Q70" s="107">
        <v>0</v>
      </c>
      <c r="R70" s="107">
        <v>0</v>
      </c>
      <c r="S70" s="107">
        <v>0</v>
      </c>
      <c r="T70" s="106">
        <v>4</v>
      </c>
      <c r="U70" s="107">
        <v>0</v>
      </c>
      <c r="V70" s="107">
        <v>4</v>
      </c>
      <c r="W70" s="107">
        <v>0</v>
      </c>
      <c r="X70" s="107">
        <v>0</v>
      </c>
      <c r="Y70" s="107">
        <v>0</v>
      </c>
      <c r="Z70" s="106">
        <v>1</v>
      </c>
      <c r="AA70" s="107">
        <v>1</v>
      </c>
    </row>
    <row r="71" spans="1:27" x14ac:dyDescent="0.25">
      <c r="A71" s="151" t="s">
        <v>131</v>
      </c>
      <c r="B71" s="278"/>
      <c r="C71" s="628" t="s">
        <v>132</v>
      </c>
      <c r="D71" s="629"/>
      <c r="E71" s="630"/>
      <c r="F71" s="264">
        <v>0</v>
      </c>
      <c r="G71" s="264">
        <v>0</v>
      </c>
      <c r="H71" s="264">
        <v>0</v>
      </c>
      <c r="I71" s="264">
        <v>0</v>
      </c>
      <c r="J71" s="264">
        <v>0</v>
      </c>
      <c r="K71" s="75">
        <v>0</v>
      </c>
      <c r="L71" s="264">
        <v>0</v>
      </c>
      <c r="M71" s="264">
        <v>0</v>
      </c>
      <c r="N71" s="264">
        <v>0</v>
      </c>
      <c r="O71" s="75">
        <v>0</v>
      </c>
      <c r="P71" s="264">
        <v>0</v>
      </c>
      <c r="Q71" s="264">
        <v>0</v>
      </c>
      <c r="R71" s="264">
        <v>0</v>
      </c>
      <c r="S71" s="264">
        <v>0</v>
      </c>
      <c r="T71" s="75">
        <v>0</v>
      </c>
      <c r="U71" s="264">
        <v>0</v>
      </c>
      <c r="V71" s="264">
        <v>0</v>
      </c>
      <c r="W71" s="264">
        <v>0</v>
      </c>
      <c r="X71" s="264">
        <v>0</v>
      </c>
      <c r="Y71" s="264">
        <v>0</v>
      </c>
      <c r="Z71" s="75">
        <v>0</v>
      </c>
      <c r="AA71" s="264">
        <v>0</v>
      </c>
    </row>
    <row r="72" spans="1:27" x14ac:dyDescent="0.25">
      <c r="A72" s="151" t="s">
        <v>133</v>
      </c>
      <c r="B72" s="278"/>
      <c r="C72" s="628" t="s">
        <v>134</v>
      </c>
      <c r="D72" s="629"/>
      <c r="E72" s="630"/>
      <c r="F72" s="264">
        <v>0</v>
      </c>
      <c r="G72" s="264">
        <v>0</v>
      </c>
      <c r="H72" s="264">
        <v>0</v>
      </c>
      <c r="I72" s="264">
        <v>0</v>
      </c>
      <c r="J72" s="264">
        <v>0</v>
      </c>
      <c r="K72" s="75">
        <v>0</v>
      </c>
      <c r="L72" s="264">
        <v>0</v>
      </c>
      <c r="M72" s="264">
        <v>0</v>
      </c>
      <c r="N72" s="264">
        <v>0</v>
      </c>
      <c r="O72" s="75">
        <v>0</v>
      </c>
      <c r="P72" s="264">
        <v>0</v>
      </c>
      <c r="Q72" s="264">
        <v>0</v>
      </c>
      <c r="R72" s="264">
        <v>0</v>
      </c>
      <c r="S72" s="264">
        <v>0</v>
      </c>
      <c r="T72" s="75">
        <v>0</v>
      </c>
      <c r="U72" s="264">
        <v>0</v>
      </c>
      <c r="V72" s="264">
        <v>0</v>
      </c>
      <c r="W72" s="264">
        <v>0</v>
      </c>
      <c r="X72" s="264">
        <v>0</v>
      </c>
      <c r="Y72" s="264">
        <v>0</v>
      </c>
      <c r="Z72" s="75">
        <v>0</v>
      </c>
      <c r="AA72" s="264">
        <v>0</v>
      </c>
    </row>
    <row r="73" spans="1:27" x14ac:dyDescent="0.25">
      <c r="A73" s="151" t="s">
        <v>135</v>
      </c>
      <c r="B73" s="278"/>
      <c r="C73" s="628" t="s">
        <v>70</v>
      </c>
      <c r="D73" s="629"/>
      <c r="E73" s="630"/>
      <c r="F73" s="107">
        <v>2</v>
      </c>
      <c r="G73" s="264">
        <v>7</v>
      </c>
      <c r="H73" s="264">
        <v>5</v>
      </c>
      <c r="I73" s="264">
        <v>1</v>
      </c>
      <c r="J73" s="264">
        <v>1</v>
      </c>
      <c r="K73" s="106">
        <v>2</v>
      </c>
      <c r="L73" s="107">
        <v>2</v>
      </c>
      <c r="M73" s="107">
        <v>0</v>
      </c>
      <c r="N73" s="107">
        <v>0</v>
      </c>
      <c r="O73" s="106">
        <v>0</v>
      </c>
      <c r="P73" s="107">
        <v>0</v>
      </c>
      <c r="Q73" s="107">
        <v>0</v>
      </c>
      <c r="R73" s="107">
        <v>0</v>
      </c>
      <c r="S73" s="107">
        <v>0</v>
      </c>
      <c r="T73" s="106">
        <v>2</v>
      </c>
      <c r="U73" s="107">
        <v>0</v>
      </c>
      <c r="V73" s="107">
        <v>2</v>
      </c>
      <c r="W73" s="107">
        <v>0</v>
      </c>
      <c r="X73" s="107">
        <v>0</v>
      </c>
      <c r="Y73" s="107">
        <v>0</v>
      </c>
      <c r="Z73" s="106">
        <v>5</v>
      </c>
      <c r="AA73" s="107">
        <v>3</v>
      </c>
    </row>
    <row r="74" spans="1:27" s="238" customFormat="1" ht="32.25" customHeight="1" x14ac:dyDescent="0.25">
      <c r="A74" s="270" t="s">
        <v>136</v>
      </c>
      <c r="B74" s="274"/>
      <c r="C74" s="928" t="s">
        <v>137</v>
      </c>
      <c r="D74" s="929"/>
      <c r="E74" s="930"/>
      <c r="F74" s="283">
        <v>0</v>
      </c>
      <c r="G74" s="277">
        <v>0</v>
      </c>
      <c r="H74" s="277">
        <v>0</v>
      </c>
      <c r="I74" s="277">
        <v>0</v>
      </c>
      <c r="J74" s="277">
        <v>0</v>
      </c>
      <c r="K74" s="283">
        <v>0</v>
      </c>
      <c r="L74" s="283">
        <v>0</v>
      </c>
      <c r="M74" s="283">
        <v>0</v>
      </c>
      <c r="N74" s="283">
        <v>0</v>
      </c>
      <c r="O74" s="283">
        <v>0</v>
      </c>
      <c r="P74" s="283">
        <v>0</v>
      </c>
      <c r="Q74" s="283">
        <v>0</v>
      </c>
      <c r="R74" s="283">
        <v>0</v>
      </c>
      <c r="S74" s="283">
        <v>0</v>
      </c>
      <c r="T74" s="283">
        <v>0</v>
      </c>
      <c r="U74" s="283">
        <v>0</v>
      </c>
      <c r="V74" s="283">
        <v>0</v>
      </c>
      <c r="W74" s="283">
        <v>0</v>
      </c>
      <c r="X74" s="283">
        <v>0</v>
      </c>
      <c r="Y74" s="283">
        <v>0</v>
      </c>
      <c r="Z74" s="283">
        <v>0</v>
      </c>
      <c r="AA74" s="283">
        <v>0</v>
      </c>
    </row>
    <row r="75" spans="1:27" x14ac:dyDescent="0.25">
      <c r="A75" s="151" t="s">
        <v>138</v>
      </c>
      <c r="B75" s="278"/>
      <c r="C75" s="628" t="s">
        <v>139</v>
      </c>
      <c r="D75" s="629"/>
      <c r="E75" s="630"/>
      <c r="F75" s="264">
        <v>0</v>
      </c>
      <c r="G75" s="264">
        <v>0</v>
      </c>
      <c r="H75" s="264">
        <v>0</v>
      </c>
      <c r="I75" s="264">
        <v>0</v>
      </c>
      <c r="J75" s="264">
        <v>0</v>
      </c>
      <c r="K75" s="75">
        <v>0</v>
      </c>
      <c r="L75" s="264">
        <v>0</v>
      </c>
      <c r="M75" s="264">
        <v>0</v>
      </c>
      <c r="N75" s="264">
        <v>0</v>
      </c>
      <c r="O75" s="75">
        <v>0</v>
      </c>
      <c r="P75" s="264">
        <v>0</v>
      </c>
      <c r="Q75" s="264">
        <v>0</v>
      </c>
      <c r="R75" s="264">
        <v>0</v>
      </c>
      <c r="S75" s="264">
        <v>0</v>
      </c>
      <c r="T75" s="75">
        <v>0</v>
      </c>
      <c r="U75" s="264">
        <v>0</v>
      </c>
      <c r="V75" s="264">
        <v>0</v>
      </c>
      <c r="W75" s="264">
        <v>0</v>
      </c>
      <c r="X75" s="264">
        <v>0</v>
      </c>
      <c r="Y75" s="264">
        <v>0</v>
      </c>
      <c r="Z75" s="75">
        <v>0</v>
      </c>
      <c r="AA75" s="264">
        <v>0</v>
      </c>
    </row>
    <row r="76" spans="1:27" x14ac:dyDescent="0.25">
      <c r="A76" s="151" t="s">
        <v>140</v>
      </c>
      <c r="B76" s="278"/>
      <c r="C76" s="628" t="s">
        <v>141</v>
      </c>
      <c r="D76" s="629"/>
      <c r="E76" s="630"/>
      <c r="F76" s="264">
        <v>0</v>
      </c>
      <c r="G76" s="264">
        <v>0</v>
      </c>
      <c r="H76" s="264">
        <v>0</v>
      </c>
      <c r="I76" s="264">
        <v>0</v>
      </c>
      <c r="J76" s="264">
        <v>0</v>
      </c>
      <c r="K76" s="75">
        <v>0</v>
      </c>
      <c r="L76" s="264">
        <v>0</v>
      </c>
      <c r="M76" s="264">
        <v>0</v>
      </c>
      <c r="N76" s="264">
        <v>0</v>
      </c>
      <c r="O76" s="75">
        <v>0</v>
      </c>
      <c r="P76" s="264">
        <v>0</v>
      </c>
      <c r="Q76" s="264">
        <v>0</v>
      </c>
      <c r="R76" s="264">
        <v>0</v>
      </c>
      <c r="S76" s="264">
        <v>0</v>
      </c>
      <c r="T76" s="75">
        <v>0</v>
      </c>
      <c r="U76" s="264">
        <v>0</v>
      </c>
      <c r="V76" s="264">
        <v>0</v>
      </c>
      <c r="W76" s="264">
        <v>0</v>
      </c>
      <c r="X76" s="264">
        <v>0</v>
      </c>
      <c r="Y76" s="264">
        <v>0</v>
      </c>
      <c r="Z76" s="75">
        <v>0</v>
      </c>
      <c r="AA76" s="264">
        <v>0</v>
      </c>
    </row>
    <row r="77" spans="1:27" x14ac:dyDescent="0.25">
      <c r="A77" s="151" t="s">
        <v>142</v>
      </c>
      <c r="B77" s="278"/>
      <c r="C77" s="628" t="s">
        <v>143</v>
      </c>
      <c r="D77" s="629"/>
      <c r="E77" s="630"/>
      <c r="F77" s="264">
        <v>0</v>
      </c>
      <c r="G77" s="264">
        <v>0</v>
      </c>
      <c r="H77" s="264">
        <v>0</v>
      </c>
      <c r="I77" s="264">
        <v>0</v>
      </c>
      <c r="J77" s="264">
        <v>0</v>
      </c>
      <c r="K77" s="75">
        <v>0</v>
      </c>
      <c r="L77" s="264">
        <v>0</v>
      </c>
      <c r="M77" s="264">
        <v>0</v>
      </c>
      <c r="N77" s="264">
        <v>0</v>
      </c>
      <c r="O77" s="75">
        <v>0</v>
      </c>
      <c r="P77" s="264">
        <v>0</v>
      </c>
      <c r="Q77" s="264">
        <v>0</v>
      </c>
      <c r="R77" s="264">
        <v>0</v>
      </c>
      <c r="S77" s="264">
        <v>0</v>
      </c>
      <c r="T77" s="75">
        <v>0</v>
      </c>
      <c r="U77" s="264">
        <v>0</v>
      </c>
      <c r="V77" s="264">
        <v>0</v>
      </c>
      <c r="W77" s="264">
        <v>0</v>
      </c>
      <c r="X77" s="264">
        <v>0</v>
      </c>
      <c r="Y77" s="264">
        <v>0</v>
      </c>
      <c r="Z77" s="75">
        <v>0</v>
      </c>
      <c r="AA77" s="264">
        <v>0</v>
      </c>
    </row>
    <row r="78" spans="1:27" x14ac:dyDescent="0.25">
      <c r="A78" s="151" t="s">
        <v>144</v>
      </c>
      <c r="B78" s="278"/>
      <c r="C78" s="628" t="s">
        <v>145</v>
      </c>
      <c r="D78" s="629"/>
      <c r="E78" s="630"/>
      <c r="F78" s="264">
        <v>0</v>
      </c>
      <c r="G78" s="264">
        <v>0</v>
      </c>
      <c r="H78" s="264">
        <v>0</v>
      </c>
      <c r="I78" s="264">
        <v>0</v>
      </c>
      <c r="J78" s="264">
        <v>0</v>
      </c>
      <c r="K78" s="75">
        <v>0</v>
      </c>
      <c r="L78" s="264">
        <v>0</v>
      </c>
      <c r="M78" s="264">
        <v>0</v>
      </c>
      <c r="N78" s="264">
        <v>0</v>
      </c>
      <c r="O78" s="75">
        <v>0</v>
      </c>
      <c r="P78" s="264">
        <v>0</v>
      </c>
      <c r="Q78" s="264">
        <v>0</v>
      </c>
      <c r="R78" s="264">
        <v>0</v>
      </c>
      <c r="S78" s="264">
        <v>0</v>
      </c>
      <c r="T78" s="75">
        <v>0</v>
      </c>
      <c r="U78" s="264">
        <v>0</v>
      </c>
      <c r="V78" s="264">
        <v>0</v>
      </c>
      <c r="W78" s="264">
        <v>0</v>
      </c>
      <c r="X78" s="264">
        <v>0</v>
      </c>
      <c r="Y78" s="264">
        <v>0</v>
      </c>
      <c r="Z78" s="75">
        <v>0</v>
      </c>
      <c r="AA78" s="264">
        <v>0</v>
      </c>
    </row>
    <row r="79" spans="1:27" x14ac:dyDescent="0.25">
      <c r="A79" s="151" t="s">
        <v>146</v>
      </c>
      <c r="B79" s="278"/>
      <c r="C79" s="628" t="s">
        <v>147</v>
      </c>
      <c r="D79" s="629"/>
      <c r="E79" s="630"/>
      <c r="F79" s="264">
        <v>0</v>
      </c>
      <c r="G79" s="264">
        <v>0</v>
      </c>
      <c r="H79" s="264">
        <v>0</v>
      </c>
      <c r="I79" s="264">
        <v>0</v>
      </c>
      <c r="J79" s="264">
        <v>0</v>
      </c>
      <c r="K79" s="75">
        <v>0</v>
      </c>
      <c r="L79" s="264">
        <v>0</v>
      </c>
      <c r="M79" s="264">
        <v>0</v>
      </c>
      <c r="N79" s="264">
        <v>0</v>
      </c>
      <c r="O79" s="75">
        <v>0</v>
      </c>
      <c r="P79" s="264">
        <v>0</v>
      </c>
      <c r="Q79" s="264">
        <v>0</v>
      </c>
      <c r="R79" s="264">
        <v>0</v>
      </c>
      <c r="S79" s="264">
        <v>0</v>
      </c>
      <c r="T79" s="75">
        <v>0</v>
      </c>
      <c r="U79" s="264">
        <v>0</v>
      </c>
      <c r="V79" s="264">
        <v>0</v>
      </c>
      <c r="W79" s="264">
        <v>0</v>
      </c>
      <c r="X79" s="264">
        <v>0</v>
      </c>
      <c r="Y79" s="264">
        <v>0</v>
      </c>
      <c r="Z79" s="75">
        <v>0</v>
      </c>
      <c r="AA79" s="264">
        <v>0</v>
      </c>
    </row>
    <row r="80" spans="1:27" x14ac:dyDescent="0.25">
      <c r="A80" s="151" t="s">
        <v>148</v>
      </c>
      <c r="B80" s="278"/>
      <c r="C80" s="628" t="s">
        <v>70</v>
      </c>
      <c r="D80" s="629"/>
      <c r="E80" s="630"/>
      <c r="F80" s="264">
        <v>0</v>
      </c>
      <c r="G80" s="264">
        <v>0</v>
      </c>
      <c r="H80" s="264">
        <v>0</v>
      </c>
      <c r="I80" s="264">
        <v>0</v>
      </c>
      <c r="J80" s="264">
        <v>0</v>
      </c>
      <c r="K80" s="75">
        <v>0</v>
      </c>
      <c r="L80" s="264">
        <v>0</v>
      </c>
      <c r="M80" s="264">
        <v>0</v>
      </c>
      <c r="N80" s="264">
        <v>0</v>
      </c>
      <c r="O80" s="75">
        <v>0</v>
      </c>
      <c r="P80" s="264">
        <v>0</v>
      </c>
      <c r="Q80" s="264">
        <v>0</v>
      </c>
      <c r="R80" s="264">
        <v>0</v>
      </c>
      <c r="S80" s="264">
        <v>0</v>
      </c>
      <c r="T80" s="75">
        <v>0</v>
      </c>
      <c r="U80" s="264">
        <v>0</v>
      </c>
      <c r="V80" s="264">
        <v>0</v>
      </c>
      <c r="W80" s="264">
        <v>0</v>
      </c>
      <c r="X80" s="264">
        <v>0</v>
      </c>
      <c r="Y80" s="264">
        <v>0</v>
      </c>
      <c r="Z80" s="75">
        <v>0</v>
      </c>
      <c r="AA80" s="264">
        <v>0</v>
      </c>
    </row>
    <row r="81" spans="1:27" s="238" customFormat="1" ht="30.75" customHeight="1" x14ac:dyDescent="0.25">
      <c r="A81" s="275" t="s">
        <v>149</v>
      </c>
      <c r="B81" s="276"/>
      <c r="C81" s="928" t="s">
        <v>150</v>
      </c>
      <c r="D81" s="929"/>
      <c r="E81" s="930"/>
      <c r="F81" s="273">
        <v>15</v>
      </c>
      <c r="G81" s="272">
        <v>70</v>
      </c>
      <c r="H81" s="277">
        <v>64</v>
      </c>
      <c r="I81" s="277">
        <v>6</v>
      </c>
      <c r="J81" s="272">
        <v>0</v>
      </c>
      <c r="K81" s="273">
        <v>70</v>
      </c>
      <c r="L81" s="273">
        <v>30</v>
      </c>
      <c r="M81" s="273">
        <v>2</v>
      </c>
      <c r="N81" s="273">
        <v>3</v>
      </c>
      <c r="O81" s="273">
        <v>35</v>
      </c>
      <c r="P81" s="273">
        <v>2</v>
      </c>
      <c r="Q81" s="273">
        <v>33</v>
      </c>
      <c r="R81" s="273">
        <v>0</v>
      </c>
      <c r="S81" s="273">
        <v>0</v>
      </c>
      <c r="T81" s="273">
        <v>70</v>
      </c>
      <c r="U81" s="273">
        <v>0</v>
      </c>
      <c r="V81" s="273">
        <v>53</v>
      </c>
      <c r="W81" s="273">
        <v>5</v>
      </c>
      <c r="X81" s="273">
        <v>0</v>
      </c>
      <c r="Y81" s="273">
        <v>0</v>
      </c>
      <c r="Z81" s="273">
        <v>9</v>
      </c>
      <c r="AA81" s="273">
        <v>1</v>
      </c>
    </row>
    <row r="82" spans="1:27" x14ac:dyDescent="0.25">
      <c r="A82" s="151" t="s">
        <v>151</v>
      </c>
      <c r="B82" s="278"/>
      <c r="C82" s="628" t="s">
        <v>152</v>
      </c>
      <c r="D82" s="629"/>
      <c r="E82" s="630"/>
      <c r="F82" s="107">
        <v>0</v>
      </c>
      <c r="G82" s="107">
        <v>2</v>
      </c>
      <c r="H82" s="107">
        <v>2</v>
      </c>
      <c r="I82" s="107">
        <v>0</v>
      </c>
      <c r="J82" s="107">
        <v>0</v>
      </c>
      <c r="K82" s="106">
        <v>1</v>
      </c>
      <c r="L82" s="107">
        <v>1</v>
      </c>
      <c r="M82" s="107">
        <v>0</v>
      </c>
      <c r="N82" s="107">
        <v>0</v>
      </c>
      <c r="O82" s="106">
        <v>0</v>
      </c>
      <c r="P82" s="107">
        <v>0</v>
      </c>
      <c r="Q82" s="107">
        <v>0</v>
      </c>
      <c r="R82" s="107">
        <v>0</v>
      </c>
      <c r="S82" s="107">
        <v>0</v>
      </c>
      <c r="T82" s="106">
        <v>1</v>
      </c>
      <c r="U82" s="107">
        <v>0</v>
      </c>
      <c r="V82" s="107">
        <v>0</v>
      </c>
      <c r="W82" s="107">
        <v>1</v>
      </c>
      <c r="X82" s="107">
        <v>0</v>
      </c>
      <c r="Y82" s="107">
        <v>0</v>
      </c>
      <c r="Z82" s="106">
        <v>1</v>
      </c>
      <c r="AA82" s="107">
        <v>0</v>
      </c>
    </row>
    <row r="83" spans="1:27" x14ac:dyDescent="0.25">
      <c r="A83" s="151" t="s">
        <v>153</v>
      </c>
      <c r="B83" s="278"/>
      <c r="C83" s="628" t="s">
        <v>154</v>
      </c>
      <c r="D83" s="629"/>
      <c r="E83" s="630"/>
      <c r="F83" s="107">
        <v>1</v>
      </c>
      <c r="G83" s="264">
        <v>6</v>
      </c>
      <c r="H83" s="264">
        <v>5</v>
      </c>
      <c r="I83" s="264">
        <v>1</v>
      </c>
      <c r="J83" s="264">
        <v>0</v>
      </c>
      <c r="K83" s="106">
        <v>3</v>
      </c>
      <c r="L83" s="107">
        <v>1</v>
      </c>
      <c r="M83" s="107">
        <v>0</v>
      </c>
      <c r="N83" s="107">
        <v>1</v>
      </c>
      <c r="O83" s="106">
        <v>1</v>
      </c>
      <c r="P83" s="107">
        <v>0</v>
      </c>
      <c r="Q83" s="107">
        <v>1</v>
      </c>
      <c r="R83" s="107">
        <v>0</v>
      </c>
      <c r="S83" s="107">
        <v>0</v>
      </c>
      <c r="T83" s="106">
        <v>3</v>
      </c>
      <c r="U83" s="107">
        <v>0</v>
      </c>
      <c r="V83" s="107">
        <v>1</v>
      </c>
      <c r="W83" s="107">
        <v>1</v>
      </c>
      <c r="X83" s="107">
        <v>0</v>
      </c>
      <c r="Y83" s="107">
        <v>0</v>
      </c>
      <c r="Z83" s="106">
        <v>3</v>
      </c>
      <c r="AA83" s="107">
        <v>0</v>
      </c>
    </row>
    <row r="84" spans="1:27" x14ac:dyDescent="0.25">
      <c r="A84" s="151" t="s">
        <v>155</v>
      </c>
      <c r="B84" s="278"/>
      <c r="C84" s="628" t="s">
        <v>156</v>
      </c>
      <c r="D84" s="629"/>
      <c r="E84" s="630"/>
      <c r="F84" s="264">
        <v>0</v>
      </c>
      <c r="G84" s="264">
        <v>0</v>
      </c>
      <c r="H84" s="264">
        <v>0</v>
      </c>
      <c r="I84" s="264">
        <v>0</v>
      </c>
      <c r="J84" s="264">
        <v>0</v>
      </c>
      <c r="K84" s="75">
        <v>0</v>
      </c>
      <c r="L84" s="264">
        <v>0</v>
      </c>
      <c r="M84" s="264">
        <v>0</v>
      </c>
      <c r="N84" s="264">
        <v>0</v>
      </c>
      <c r="O84" s="75">
        <v>0</v>
      </c>
      <c r="P84" s="264">
        <v>0</v>
      </c>
      <c r="Q84" s="264">
        <v>0</v>
      </c>
      <c r="R84" s="264">
        <v>0</v>
      </c>
      <c r="S84" s="264">
        <v>0</v>
      </c>
      <c r="T84" s="75">
        <v>0</v>
      </c>
      <c r="U84" s="264">
        <v>0</v>
      </c>
      <c r="V84" s="264">
        <v>0</v>
      </c>
      <c r="W84" s="264">
        <v>0</v>
      </c>
      <c r="X84" s="264">
        <v>0</v>
      </c>
      <c r="Y84" s="264">
        <v>0</v>
      </c>
      <c r="Z84" s="75">
        <v>0</v>
      </c>
      <c r="AA84" s="264">
        <v>0</v>
      </c>
    </row>
    <row r="85" spans="1:27" x14ac:dyDescent="0.25">
      <c r="A85" s="156" t="s">
        <v>157</v>
      </c>
      <c r="B85" s="279"/>
      <c r="C85" s="647" t="s">
        <v>158</v>
      </c>
      <c r="D85" s="648"/>
      <c r="E85" s="649"/>
      <c r="F85" s="265">
        <v>0</v>
      </c>
      <c r="G85" s="265">
        <v>0</v>
      </c>
      <c r="H85" s="265">
        <v>0</v>
      </c>
      <c r="I85" s="265">
        <v>0</v>
      </c>
      <c r="J85" s="265">
        <v>0</v>
      </c>
      <c r="K85" s="75">
        <v>0</v>
      </c>
      <c r="L85" s="265">
        <v>0</v>
      </c>
      <c r="M85" s="265">
        <v>0</v>
      </c>
      <c r="N85" s="265">
        <v>0</v>
      </c>
      <c r="O85" s="75">
        <v>0</v>
      </c>
      <c r="P85" s="265">
        <v>0</v>
      </c>
      <c r="Q85" s="265">
        <v>0</v>
      </c>
      <c r="R85" s="265">
        <v>0</v>
      </c>
      <c r="S85" s="265">
        <v>0</v>
      </c>
      <c r="T85" s="75">
        <v>0</v>
      </c>
      <c r="U85" s="265">
        <v>0</v>
      </c>
      <c r="V85" s="265">
        <v>0</v>
      </c>
      <c r="W85" s="265">
        <v>0</v>
      </c>
      <c r="X85" s="265">
        <v>0</v>
      </c>
      <c r="Y85" s="265">
        <v>0</v>
      </c>
      <c r="Z85" s="75">
        <v>0</v>
      </c>
      <c r="AA85" s="265">
        <v>0</v>
      </c>
    </row>
    <row r="86" spans="1:27" x14ac:dyDescent="0.25">
      <c r="A86" s="151" t="s">
        <v>159</v>
      </c>
      <c r="B86" s="278"/>
      <c r="C86" s="647" t="s">
        <v>160</v>
      </c>
      <c r="D86" s="648"/>
      <c r="E86" s="649"/>
      <c r="F86" s="107">
        <v>12</v>
      </c>
      <c r="G86" s="264">
        <v>24</v>
      </c>
      <c r="H86" s="264">
        <v>23</v>
      </c>
      <c r="I86" s="264">
        <v>1</v>
      </c>
      <c r="J86" s="264">
        <v>0</v>
      </c>
      <c r="K86" s="106">
        <v>32</v>
      </c>
      <c r="L86" s="107">
        <v>1</v>
      </c>
      <c r="M86" s="107">
        <v>2</v>
      </c>
      <c r="N86" s="107">
        <v>0</v>
      </c>
      <c r="O86" s="106">
        <v>29</v>
      </c>
      <c r="P86" s="107">
        <v>2</v>
      </c>
      <c r="Q86" s="107">
        <v>27</v>
      </c>
      <c r="R86" s="107">
        <v>0</v>
      </c>
      <c r="S86" s="107">
        <v>0</v>
      </c>
      <c r="T86" s="106">
        <v>32</v>
      </c>
      <c r="U86" s="107">
        <v>0</v>
      </c>
      <c r="V86" s="107">
        <v>20</v>
      </c>
      <c r="W86" s="107">
        <v>1</v>
      </c>
      <c r="X86" s="107">
        <v>0</v>
      </c>
      <c r="Y86" s="107">
        <v>0</v>
      </c>
      <c r="Z86" s="106">
        <v>3</v>
      </c>
      <c r="AA86" s="107">
        <v>1</v>
      </c>
    </row>
    <row r="87" spans="1:27" x14ac:dyDescent="0.25">
      <c r="A87" s="151" t="s">
        <v>161</v>
      </c>
      <c r="B87" s="278"/>
      <c r="C87" s="628" t="s">
        <v>70</v>
      </c>
      <c r="D87" s="629"/>
      <c r="E87" s="630"/>
      <c r="F87" s="107">
        <v>2</v>
      </c>
      <c r="G87" s="264">
        <v>38</v>
      </c>
      <c r="H87" s="264">
        <v>34</v>
      </c>
      <c r="I87" s="264">
        <v>4</v>
      </c>
      <c r="J87" s="264">
        <v>0</v>
      </c>
      <c r="K87" s="106">
        <v>34</v>
      </c>
      <c r="L87" s="107">
        <v>27</v>
      </c>
      <c r="M87" s="107">
        <v>0</v>
      </c>
      <c r="N87" s="107">
        <v>2</v>
      </c>
      <c r="O87" s="106">
        <v>5</v>
      </c>
      <c r="P87" s="107">
        <v>0</v>
      </c>
      <c r="Q87" s="107">
        <v>5</v>
      </c>
      <c r="R87" s="107">
        <v>0</v>
      </c>
      <c r="S87" s="107">
        <v>0</v>
      </c>
      <c r="T87" s="106">
        <v>34</v>
      </c>
      <c r="U87" s="107">
        <v>0</v>
      </c>
      <c r="V87" s="107">
        <v>32</v>
      </c>
      <c r="W87" s="107">
        <v>2</v>
      </c>
      <c r="X87" s="107">
        <v>0</v>
      </c>
      <c r="Y87" s="107">
        <v>0</v>
      </c>
      <c r="Z87" s="106">
        <v>2</v>
      </c>
      <c r="AA87" s="107">
        <v>0</v>
      </c>
    </row>
    <row r="88" spans="1:27" s="238" customFormat="1" ht="27.75" customHeight="1" x14ac:dyDescent="0.25">
      <c r="A88" s="275" t="s">
        <v>162</v>
      </c>
      <c r="B88" s="276"/>
      <c r="C88" s="928" t="s">
        <v>163</v>
      </c>
      <c r="D88" s="938"/>
      <c r="E88" s="939"/>
      <c r="F88" s="273">
        <v>1</v>
      </c>
      <c r="G88" s="272">
        <v>0</v>
      </c>
      <c r="H88" s="272">
        <v>0</v>
      </c>
      <c r="I88" s="272">
        <v>0</v>
      </c>
      <c r="J88" s="272">
        <v>0</v>
      </c>
      <c r="K88" s="273">
        <v>0</v>
      </c>
      <c r="L88" s="273">
        <v>0</v>
      </c>
      <c r="M88" s="273">
        <v>0</v>
      </c>
      <c r="N88" s="273">
        <v>0</v>
      </c>
      <c r="O88" s="273">
        <v>0</v>
      </c>
      <c r="P88" s="273">
        <v>0</v>
      </c>
      <c r="Q88" s="273">
        <v>0</v>
      </c>
      <c r="R88" s="273">
        <v>0</v>
      </c>
      <c r="S88" s="273">
        <v>0</v>
      </c>
      <c r="T88" s="273">
        <v>0</v>
      </c>
      <c r="U88" s="273">
        <v>0</v>
      </c>
      <c r="V88" s="273">
        <v>0</v>
      </c>
      <c r="W88" s="273">
        <v>0</v>
      </c>
      <c r="X88" s="273">
        <v>0</v>
      </c>
      <c r="Y88" s="273">
        <v>0</v>
      </c>
      <c r="Z88" s="273">
        <v>1</v>
      </c>
      <c r="AA88" s="273">
        <v>0</v>
      </c>
    </row>
    <row r="89" spans="1:27" x14ac:dyDescent="0.25">
      <c r="A89" s="151" t="s">
        <v>164</v>
      </c>
      <c r="B89" s="278"/>
      <c r="C89" s="628" t="s">
        <v>165</v>
      </c>
      <c r="D89" s="629"/>
      <c r="E89" s="630"/>
      <c r="F89" s="264">
        <v>0</v>
      </c>
      <c r="G89" s="264">
        <v>0</v>
      </c>
      <c r="H89" s="264">
        <v>0</v>
      </c>
      <c r="I89" s="264">
        <v>0</v>
      </c>
      <c r="J89" s="264">
        <v>0</v>
      </c>
      <c r="K89" s="75">
        <v>0</v>
      </c>
      <c r="L89" s="264">
        <v>0</v>
      </c>
      <c r="M89" s="264">
        <v>0</v>
      </c>
      <c r="N89" s="264">
        <v>0</v>
      </c>
      <c r="O89" s="75">
        <v>0</v>
      </c>
      <c r="P89" s="264">
        <v>0</v>
      </c>
      <c r="Q89" s="264">
        <v>0</v>
      </c>
      <c r="R89" s="264">
        <v>0</v>
      </c>
      <c r="S89" s="264">
        <v>0</v>
      </c>
      <c r="T89" s="75">
        <v>0</v>
      </c>
      <c r="U89" s="264">
        <v>0</v>
      </c>
      <c r="V89" s="264">
        <v>0</v>
      </c>
      <c r="W89" s="264">
        <v>0</v>
      </c>
      <c r="X89" s="264">
        <v>0</v>
      </c>
      <c r="Y89" s="264">
        <v>0</v>
      </c>
      <c r="Z89" s="75">
        <v>0</v>
      </c>
      <c r="AA89" s="264">
        <v>0</v>
      </c>
    </row>
    <row r="90" spans="1:27" x14ac:dyDescent="0.25">
      <c r="A90" s="151" t="s">
        <v>166</v>
      </c>
      <c r="B90" s="278"/>
      <c r="C90" s="628" t="s">
        <v>70</v>
      </c>
      <c r="D90" s="629"/>
      <c r="E90" s="630"/>
      <c r="F90" s="264">
        <v>1</v>
      </c>
      <c r="G90" s="264">
        <v>0</v>
      </c>
      <c r="H90" s="264">
        <v>0</v>
      </c>
      <c r="I90" s="264">
        <v>0</v>
      </c>
      <c r="J90" s="264">
        <v>0</v>
      </c>
      <c r="K90" s="75">
        <v>0</v>
      </c>
      <c r="L90" s="264">
        <v>0</v>
      </c>
      <c r="M90" s="264">
        <v>0</v>
      </c>
      <c r="N90" s="264">
        <v>0</v>
      </c>
      <c r="O90" s="75">
        <v>0</v>
      </c>
      <c r="P90" s="264">
        <v>0</v>
      </c>
      <c r="Q90" s="264">
        <v>0</v>
      </c>
      <c r="R90" s="264">
        <v>0</v>
      </c>
      <c r="S90" s="264">
        <v>0</v>
      </c>
      <c r="T90" s="75">
        <v>0</v>
      </c>
      <c r="U90" s="264">
        <v>0</v>
      </c>
      <c r="V90" s="264">
        <v>0</v>
      </c>
      <c r="W90" s="264">
        <v>0</v>
      </c>
      <c r="X90" s="264">
        <v>0</v>
      </c>
      <c r="Y90" s="264">
        <v>0</v>
      </c>
      <c r="Z90" s="75">
        <v>1</v>
      </c>
      <c r="AA90" s="264">
        <v>0</v>
      </c>
    </row>
    <row r="91" spans="1:27" s="238" customFormat="1" ht="34.5" customHeight="1" x14ac:dyDescent="0.25">
      <c r="A91" s="270" t="s">
        <v>167</v>
      </c>
      <c r="B91" s="274"/>
      <c r="C91" s="928" t="s">
        <v>168</v>
      </c>
      <c r="D91" s="938"/>
      <c r="E91" s="939"/>
      <c r="F91" s="273">
        <v>18</v>
      </c>
      <c r="G91" s="272">
        <v>213</v>
      </c>
      <c r="H91" s="272">
        <v>176</v>
      </c>
      <c r="I91" s="272">
        <v>33</v>
      </c>
      <c r="J91" s="272">
        <v>4</v>
      </c>
      <c r="K91" s="273">
        <v>158</v>
      </c>
      <c r="L91" s="273">
        <v>141</v>
      </c>
      <c r="M91" s="273">
        <v>3</v>
      </c>
      <c r="N91" s="273">
        <v>0</v>
      </c>
      <c r="O91" s="273">
        <v>14</v>
      </c>
      <c r="P91" s="273">
        <v>2</v>
      </c>
      <c r="Q91" s="273">
        <v>12</v>
      </c>
      <c r="R91" s="273">
        <v>0</v>
      </c>
      <c r="S91" s="273">
        <v>3</v>
      </c>
      <c r="T91" s="273">
        <v>161</v>
      </c>
      <c r="U91" s="273">
        <v>0</v>
      </c>
      <c r="V91" s="273">
        <v>141</v>
      </c>
      <c r="W91" s="273">
        <v>1</v>
      </c>
      <c r="X91" s="273">
        <v>0</v>
      </c>
      <c r="Y91" s="273">
        <v>0</v>
      </c>
      <c r="Z91" s="273">
        <v>33</v>
      </c>
      <c r="AA91" s="273">
        <v>10</v>
      </c>
    </row>
    <row r="92" spans="1:27" x14ac:dyDescent="0.25">
      <c r="A92" s="156" t="s">
        <v>169</v>
      </c>
      <c r="B92" s="279"/>
      <c r="C92" s="628" t="s">
        <v>170</v>
      </c>
      <c r="D92" s="629"/>
      <c r="E92" s="630"/>
      <c r="F92" s="264">
        <v>0</v>
      </c>
      <c r="G92" s="264">
        <v>0</v>
      </c>
      <c r="H92" s="264">
        <v>0</v>
      </c>
      <c r="I92" s="264">
        <v>0</v>
      </c>
      <c r="J92" s="264">
        <v>0</v>
      </c>
      <c r="K92" s="75">
        <v>0</v>
      </c>
      <c r="L92" s="264">
        <v>0</v>
      </c>
      <c r="M92" s="264">
        <v>0</v>
      </c>
      <c r="N92" s="264">
        <v>0</v>
      </c>
      <c r="O92" s="75">
        <v>0</v>
      </c>
      <c r="P92" s="264">
        <v>0</v>
      </c>
      <c r="Q92" s="264">
        <v>0</v>
      </c>
      <c r="R92" s="264">
        <v>0</v>
      </c>
      <c r="S92" s="264">
        <v>0</v>
      </c>
      <c r="T92" s="75">
        <v>0</v>
      </c>
      <c r="U92" s="264">
        <v>0</v>
      </c>
      <c r="V92" s="264">
        <v>0</v>
      </c>
      <c r="W92" s="264">
        <v>0</v>
      </c>
      <c r="X92" s="264">
        <v>0</v>
      </c>
      <c r="Y92" s="264">
        <v>0</v>
      </c>
      <c r="Z92" s="75">
        <v>0</v>
      </c>
      <c r="AA92" s="264">
        <v>0</v>
      </c>
    </row>
    <row r="93" spans="1:27" x14ac:dyDescent="0.25">
      <c r="A93" s="156" t="s">
        <v>171</v>
      </c>
      <c r="B93" s="279"/>
      <c r="C93" s="628" t="s">
        <v>172</v>
      </c>
      <c r="D93" s="629"/>
      <c r="E93" s="630"/>
      <c r="F93" s="107">
        <v>6</v>
      </c>
      <c r="G93" s="264">
        <v>17</v>
      </c>
      <c r="H93" s="264">
        <v>11</v>
      </c>
      <c r="I93" s="264">
        <v>6</v>
      </c>
      <c r="J93" s="264">
        <v>0</v>
      </c>
      <c r="K93" s="106">
        <v>8</v>
      </c>
      <c r="L93" s="107">
        <v>6</v>
      </c>
      <c r="M93" s="107">
        <v>0</v>
      </c>
      <c r="N93" s="107">
        <v>0</v>
      </c>
      <c r="O93" s="106">
        <v>2</v>
      </c>
      <c r="P93" s="107">
        <v>0</v>
      </c>
      <c r="Q93" s="107">
        <v>2</v>
      </c>
      <c r="R93" s="107">
        <v>0</v>
      </c>
      <c r="S93" s="107">
        <v>0</v>
      </c>
      <c r="T93" s="106">
        <v>8</v>
      </c>
      <c r="U93" s="107">
        <v>0</v>
      </c>
      <c r="V93" s="107">
        <v>6</v>
      </c>
      <c r="W93" s="107">
        <v>0</v>
      </c>
      <c r="X93" s="107">
        <v>0</v>
      </c>
      <c r="Y93" s="107">
        <v>0</v>
      </c>
      <c r="Z93" s="106">
        <v>9</v>
      </c>
      <c r="AA93" s="107">
        <v>8</v>
      </c>
    </row>
    <row r="94" spans="1:27" x14ac:dyDescent="0.25">
      <c r="A94" s="156" t="s">
        <v>173</v>
      </c>
      <c r="B94" s="279"/>
      <c r="C94" s="628" t="s">
        <v>174</v>
      </c>
      <c r="D94" s="629"/>
      <c r="E94" s="630"/>
      <c r="F94" s="107">
        <v>0</v>
      </c>
      <c r="G94" s="264">
        <v>11</v>
      </c>
      <c r="H94" s="264">
        <v>11</v>
      </c>
      <c r="I94" s="264">
        <v>0</v>
      </c>
      <c r="J94" s="264">
        <v>0</v>
      </c>
      <c r="K94" s="106">
        <v>11</v>
      </c>
      <c r="L94" s="107">
        <v>11</v>
      </c>
      <c r="M94" s="107">
        <v>0</v>
      </c>
      <c r="N94" s="107">
        <v>0</v>
      </c>
      <c r="O94" s="106">
        <v>0</v>
      </c>
      <c r="P94" s="107">
        <v>0</v>
      </c>
      <c r="Q94" s="107">
        <v>0</v>
      </c>
      <c r="R94" s="107">
        <v>0</v>
      </c>
      <c r="S94" s="107">
        <v>0</v>
      </c>
      <c r="T94" s="106">
        <v>11</v>
      </c>
      <c r="U94" s="107">
        <v>0</v>
      </c>
      <c r="V94" s="107">
        <v>11</v>
      </c>
      <c r="W94" s="107">
        <v>0</v>
      </c>
      <c r="X94" s="107">
        <v>0</v>
      </c>
      <c r="Y94" s="107">
        <v>0</v>
      </c>
      <c r="Z94" s="106">
        <v>0</v>
      </c>
      <c r="AA94" s="107">
        <v>0</v>
      </c>
    </row>
    <row r="95" spans="1:27" x14ac:dyDescent="0.25">
      <c r="A95" s="151" t="s">
        <v>175</v>
      </c>
      <c r="B95" s="278"/>
      <c r="C95" s="628" t="s">
        <v>176</v>
      </c>
      <c r="D95" s="629"/>
      <c r="E95" s="630"/>
      <c r="F95" s="107">
        <v>0</v>
      </c>
      <c r="G95" s="264">
        <v>15</v>
      </c>
      <c r="H95" s="264">
        <v>13</v>
      </c>
      <c r="I95" s="264">
        <v>2</v>
      </c>
      <c r="J95" s="264">
        <v>0</v>
      </c>
      <c r="K95" s="106">
        <v>10</v>
      </c>
      <c r="L95" s="107">
        <v>7</v>
      </c>
      <c r="M95" s="107">
        <v>0</v>
      </c>
      <c r="N95" s="107">
        <v>0</v>
      </c>
      <c r="O95" s="106">
        <v>3</v>
      </c>
      <c r="P95" s="107">
        <v>0</v>
      </c>
      <c r="Q95" s="107">
        <v>3</v>
      </c>
      <c r="R95" s="107">
        <v>0</v>
      </c>
      <c r="S95" s="107">
        <v>0</v>
      </c>
      <c r="T95" s="106">
        <v>10</v>
      </c>
      <c r="U95" s="107">
        <v>0</v>
      </c>
      <c r="V95" s="107">
        <v>10</v>
      </c>
      <c r="W95" s="107">
        <v>0</v>
      </c>
      <c r="X95" s="107">
        <v>0</v>
      </c>
      <c r="Y95" s="107">
        <v>0</v>
      </c>
      <c r="Z95" s="106">
        <v>3</v>
      </c>
      <c r="AA95" s="107">
        <v>0</v>
      </c>
    </row>
    <row r="96" spans="1:27" x14ac:dyDescent="0.25">
      <c r="A96" s="151" t="s">
        <v>177</v>
      </c>
      <c r="B96" s="278"/>
      <c r="C96" s="628" t="s">
        <v>178</v>
      </c>
      <c r="D96" s="629"/>
      <c r="E96" s="630"/>
      <c r="F96" s="264">
        <v>0</v>
      </c>
      <c r="G96" s="264">
        <v>0</v>
      </c>
      <c r="H96" s="264">
        <v>0</v>
      </c>
      <c r="I96" s="264">
        <v>0</v>
      </c>
      <c r="J96" s="264">
        <v>0</v>
      </c>
      <c r="K96" s="75">
        <v>0</v>
      </c>
      <c r="L96" s="264">
        <v>0</v>
      </c>
      <c r="M96" s="264">
        <v>0</v>
      </c>
      <c r="N96" s="264">
        <v>0</v>
      </c>
      <c r="O96" s="75">
        <v>0</v>
      </c>
      <c r="P96" s="264">
        <v>0</v>
      </c>
      <c r="Q96" s="264">
        <v>0</v>
      </c>
      <c r="R96" s="264">
        <v>0</v>
      </c>
      <c r="S96" s="264">
        <v>0</v>
      </c>
      <c r="T96" s="75">
        <v>0</v>
      </c>
      <c r="U96" s="264">
        <v>0</v>
      </c>
      <c r="V96" s="264">
        <v>0</v>
      </c>
      <c r="W96" s="264">
        <v>0</v>
      </c>
      <c r="X96" s="264">
        <v>0</v>
      </c>
      <c r="Y96" s="264">
        <v>0</v>
      </c>
      <c r="Z96" s="75">
        <v>0</v>
      </c>
      <c r="AA96" s="264">
        <v>0</v>
      </c>
    </row>
    <row r="97" spans="1:27" x14ac:dyDescent="0.25">
      <c r="A97" s="151" t="s">
        <v>179</v>
      </c>
      <c r="B97" s="278"/>
      <c r="C97" s="628" t="s">
        <v>180</v>
      </c>
      <c r="D97" s="629"/>
      <c r="E97" s="630"/>
      <c r="F97" s="107">
        <v>3</v>
      </c>
      <c r="G97" s="264">
        <v>4</v>
      </c>
      <c r="H97" s="264">
        <v>2</v>
      </c>
      <c r="I97" s="264">
        <v>2</v>
      </c>
      <c r="J97" s="264">
        <v>0</v>
      </c>
      <c r="K97" s="106">
        <v>3</v>
      </c>
      <c r="L97" s="107">
        <v>3</v>
      </c>
      <c r="M97" s="107">
        <v>0</v>
      </c>
      <c r="N97" s="107">
        <v>0</v>
      </c>
      <c r="O97" s="106">
        <v>0</v>
      </c>
      <c r="P97" s="107">
        <v>0</v>
      </c>
      <c r="Q97" s="107">
        <v>0</v>
      </c>
      <c r="R97" s="107">
        <v>0</v>
      </c>
      <c r="S97" s="107">
        <v>0</v>
      </c>
      <c r="T97" s="106">
        <v>3</v>
      </c>
      <c r="U97" s="107">
        <v>0</v>
      </c>
      <c r="V97" s="107">
        <v>3</v>
      </c>
      <c r="W97" s="107">
        <v>0</v>
      </c>
      <c r="X97" s="107">
        <v>0</v>
      </c>
      <c r="Y97" s="107">
        <v>0</v>
      </c>
      <c r="Z97" s="106">
        <v>2</v>
      </c>
      <c r="AA97" s="107">
        <v>1</v>
      </c>
    </row>
    <row r="98" spans="1:27" x14ac:dyDescent="0.25">
      <c r="A98" s="151" t="s">
        <v>181</v>
      </c>
      <c r="B98" s="278"/>
      <c r="C98" s="628" t="s">
        <v>182</v>
      </c>
      <c r="D98" s="629"/>
      <c r="E98" s="630"/>
      <c r="F98" s="107">
        <v>0</v>
      </c>
      <c r="G98" s="107">
        <v>1</v>
      </c>
      <c r="H98" s="107">
        <v>1</v>
      </c>
      <c r="I98" s="107">
        <v>0</v>
      </c>
      <c r="J98" s="107">
        <v>0</v>
      </c>
      <c r="K98" s="106">
        <v>0</v>
      </c>
      <c r="L98" s="107">
        <v>0</v>
      </c>
      <c r="M98" s="107">
        <v>0</v>
      </c>
      <c r="N98" s="107">
        <v>0</v>
      </c>
      <c r="O98" s="106">
        <v>0</v>
      </c>
      <c r="P98" s="107">
        <v>0</v>
      </c>
      <c r="Q98" s="107">
        <v>0</v>
      </c>
      <c r="R98" s="107">
        <v>0</v>
      </c>
      <c r="S98" s="107">
        <v>1</v>
      </c>
      <c r="T98" s="106">
        <v>1</v>
      </c>
      <c r="U98" s="107">
        <v>0</v>
      </c>
      <c r="V98" s="107">
        <v>0</v>
      </c>
      <c r="W98" s="107">
        <v>0</v>
      </c>
      <c r="X98" s="107">
        <v>0</v>
      </c>
      <c r="Y98" s="107">
        <v>0</v>
      </c>
      <c r="Z98" s="106">
        <v>0</v>
      </c>
      <c r="AA98" s="107">
        <v>0</v>
      </c>
    </row>
    <row r="99" spans="1:27" x14ac:dyDescent="0.25">
      <c r="A99" s="151" t="s">
        <v>183</v>
      </c>
      <c r="B99" s="278"/>
      <c r="C99" s="628" t="s">
        <v>184</v>
      </c>
      <c r="D99" s="629"/>
      <c r="E99" s="630"/>
      <c r="F99" s="107">
        <v>1</v>
      </c>
      <c r="G99" s="264">
        <v>6</v>
      </c>
      <c r="H99" s="264">
        <v>6</v>
      </c>
      <c r="I99" s="264">
        <v>0</v>
      </c>
      <c r="J99" s="264">
        <v>0</v>
      </c>
      <c r="K99" s="106">
        <v>6</v>
      </c>
      <c r="L99" s="107">
        <v>6</v>
      </c>
      <c r="M99" s="107">
        <v>0</v>
      </c>
      <c r="N99" s="107">
        <v>0</v>
      </c>
      <c r="O99" s="106">
        <v>0</v>
      </c>
      <c r="P99" s="107">
        <v>0</v>
      </c>
      <c r="Q99" s="107">
        <v>0</v>
      </c>
      <c r="R99" s="107">
        <v>0</v>
      </c>
      <c r="S99" s="107">
        <v>0</v>
      </c>
      <c r="T99" s="106">
        <v>6</v>
      </c>
      <c r="U99" s="107">
        <v>0</v>
      </c>
      <c r="V99" s="107">
        <v>5</v>
      </c>
      <c r="W99" s="107">
        <v>0</v>
      </c>
      <c r="X99" s="107">
        <v>0</v>
      </c>
      <c r="Y99" s="107">
        <v>0</v>
      </c>
      <c r="Z99" s="106">
        <v>1</v>
      </c>
      <c r="AA99" s="107">
        <v>1</v>
      </c>
    </row>
    <row r="100" spans="1:27" x14ac:dyDescent="0.25">
      <c r="A100" s="151" t="s">
        <v>185</v>
      </c>
      <c r="B100" s="278"/>
      <c r="C100" s="628" t="s">
        <v>186</v>
      </c>
      <c r="D100" s="629"/>
      <c r="E100" s="630"/>
      <c r="F100" s="107">
        <v>2</v>
      </c>
      <c r="G100" s="264">
        <v>29</v>
      </c>
      <c r="H100" s="264">
        <v>19</v>
      </c>
      <c r="I100" s="264">
        <v>9</v>
      </c>
      <c r="J100" s="264">
        <v>1</v>
      </c>
      <c r="K100" s="106">
        <v>20</v>
      </c>
      <c r="L100" s="107">
        <v>17</v>
      </c>
      <c r="M100" s="107">
        <v>1</v>
      </c>
      <c r="N100" s="107">
        <v>0</v>
      </c>
      <c r="O100" s="106">
        <v>2</v>
      </c>
      <c r="P100" s="107">
        <v>0</v>
      </c>
      <c r="Q100" s="107">
        <v>2</v>
      </c>
      <c r="R100" s="107">
        <v>0</v>
      </c>
      <c r="S100" s="107">
        <v>0</v>
      </c>
      <c r="T100" s="106">
        <v>20</v>
      </c>
      <c r="U100" s="107">
        <v>0</v>
      </c>
      <c r="V100" s="107">
        <v>17</v>
      </c>
      <c r="W100" s="107">
        <v>0</v>
      </c>
      <c r="X100" s="107">
        <v>0</v>
      </c>
      <c r="Y100" s="107">
        <v>0</v>
      </c>
      <c r="Z100" s="106">
        <v>1</v>
      </c>
      <c r="AA100" s="107">
        <v>0</v>
      </c>
    </row>
    <row r="101" spans="1:27" x14ac:dyDescent="0.25">
      <c r="A101" s="151" t="s">
        <v>187</v>
      </c>
      <c r="B101" s="278"/>
      <c r="C101" s="628" t="s">
        <v>188</v>
      </c>
      <c r="D101" s="629"/>
      <c r="E101" s="630"/>
      <c r="F101" s="107">
        <v>3</v>
      </c>
      <c r="G101" s="264">
        <v>29</v>
      </c>
      <c r="H101" s="264">
        <v>26</v>
      </c>
      <c r="I101" s="264">
        <v>3</v>
      </c>
      <c r="J101" s="264">
        <v>0</v>
      </c>
      <c r="K101" s="106">
        <v>27</v>
      </c>
      <c r="L101" s="107">
        <v>26</v>
      </c>
      <c r="M101" s="107">
        <v>0</v>
      </c>
      <c r="N101" s="107">
        <v>0</v>
      </c>
      <c r="O101" s="106">
        <v>1</v>
      </c>
      <c r="P101" s="107">
        <v>0</v>
      </c>
      <c r="Q101" s="107">
        <v>1</v>
      </c>
      <c r="R101" s="107">
        <v>0</v>
      </c>
      <c r="S101" s="107">
        <v>0</v>
      </c>
      <c r="T101" s="106">
        <v>27</v>
      </c>
      <c r="U101" s="107">
        <v>0</v>
      </c>
      <c r="V101" s="107">
        <v>23</v>
      </c>
      <c r="W101" s="107">
        <v>0</v>
      </c>
      <c r="X101" s="107">
        <v>0</v>
      </c>
      <c r="Y101" s="107">
        <v>0</v>
      </c>
      <c r="Z101" s="106">
        <v>2</v>
      </c>
      <c r="AA101" s="107">
        <v>0</v>
      </c>
    </row>
    <row r="102" spans="1:27" x14ac:dyDescent="0.25">
      <c r="A102" s="151" t="s">
        <v>189</v>
      </c>
      <c r="B102" s="278"/>
      <c r="C102" s="628" t="s">
        <v>190</v>
      </c>
      <c r="D102" s="629"/>
      <c r="E102" s="630"/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6">
        <v>0</v>
      </c>
      <c r="L102" s="107">
        <v>0</v>
      </c>
      <c r="M102" s="107">
        <v>0</v>
      </c>
      <c r="N102" s="107">
        <v>0</v>
      </c>
      <c r="O102" s="106">
        <v>0</v>
      </c>
      <c r="P102" s="107">
        <v>0</v>
      </c>
      <c r="Q102" s="107">
        <v>0</v>
      </c>
      <c r="R102" s="107">
        <v>0</v>
      </c>
      <c r="S102" s="107">
        <v>0</v>
      </c>
      <c r="T102" s="106">
        <v>0</v>
      </c>
      <c r="U102" s="107">
        <v>0</v>
      </c>
      <c r="V102" s="107">
        <v>0</v>
      </c>
      <c r="W102" s="107">
        <v>0</v>
      </c>
      <c r="X102" s="107">
        <v>0</v>
      </c>
      <c r="Y102" s="107">
        <v>0</v>
      </c>
      <c r="Z102" s="106">
        <v>0</v>
      </c>
      <c r="AA102" s="107">
        <v>0</v>
      </c>
    </row>
    <row r="103" spans="1:27" x14ac:dyDescent="0.25">
      <c r="A103" s="151" t="s">
        <v>191</v>
      </c>
      <c r="B103" s="278"/>
      <c r="C103" s="628" t="s">
        <v>192</v>
      </c>
      <c r="D103" s="629"/>
      <c r="E103" s="630"/>
      <c r="F103" s="107">
        <v>1</v>
      </c>
      <c r="G103" s="264">
        <v>18</v>
      </c>
      <c r="H103" s="264">
        <v>15</v>
      </c>
      <c r="I103" s="264">
        <v>1</v>
      </c>
      <c r="J103" s="264">
        <v>2</v>
      </c>
      <c r="K103" s="106">
        <v>15</v>
      </c>
      <c r="L103" s="107">
        <v>15</v>
      </c>
      <c r="M103" s="107">
        <v>0</v>
      </c>
      <c r="N103" s="107">
        <v>0</v>
      </c>
      <c r="O103" s="106">
        <v>0</v>
      </c>
      <c r="P103" s="107">
        <v>0</v>
      </c>
      <c r="Q103" s="107">
        <v>0</v>
      </c>
      <c r="R103" s="107">
        <v>0</v>
      </c>
      <c r="S103" s="107">
        <v>0</v>
      </c>
      <c r="T103" s="106">
        <v>15</v>
      </c>
      <c r="U103" s="107">
        <v>0</v>
      </c>
      <c r="V103" s="107">
        <v>12</v>
      </c>
      <c r="W103" s="107">
        <v>0</v>
      </c>
      <c r="X103" s="107">
        <v>0</v>
      </c>
      <c r="Y103" s="107">
        <v>0</v>
      </c>
      <c r="Z103" s="106">
        <v>1</v>
      </c>
      <c r="AA103" s="107">
        <v>0</v>
      </c>
    </row>
    <row r="104" spans="1:27" x14ac:dyDescent="0.25">
      <c r="A104" s="151" t="s">
        <v>193</v>
      </c>
      <c r="B104" s="278"/>
      <c r="C104" s="628" t="s">
        <v>194</v>
      </c>
      <c r="D104" s="629"/>
      <c r="E104" s="630"/>
      <c r="F104" s="264">
        <v>0</v>
      </c>
      <c r="G104" s="264">
        <v>0</v>
      </c>
      <c r="H104" s="264">
        <v>0</v>
      </c>
      <c r="I104" s="264">
        <v>0</v>
      </c>
      <c r="J104" s="264">
        <v>0</v>
      </c>
      <c r="K104" s="75">
        <v>0</v>
      </c>
      <c r="L104" s="264">
        <v>0</v>
      </c>
      <c r="M104" s="264">
        <v>0</v>
      </c>
      <c r="N104" s="264">
        <v>0</v>
      </c>
      <c r="O104" s="75">
        <v>0</v>
      </c>
      <c r="P104" s="264">
        <v>0</v>
      </c>
      <c r="Q104" s="264">
        <v>0</v>
      </c>
      <c r="R104" s="264">
        <v>0</v>
      </c>
      <c r="S104" s="264">
        <v>0</v>
      </c>
      <c r="T104" s="75">
        <v>0</v>
      </c>
      <c r="U104" s="264">
        <v>0</v>
      </c>
      <c r="V104" s="264">
        <v>0</v>
      </c>
      <c r="W104" s="264">
        <v>0</v>
      </c>
      <c r="X104" s="264">
        <v>0</v>
      </c>
      <c r="Y104" s="264">
        <v>0</v>
      </c>
      <c r="Z104" s="75">
        <v>0</v>
      </c>
      <c r="AA104" s="264">
        <v>0</v>
      </c>
    </row>
    <row r="105" spans="1:27" x14ac:dyDescent="0.25">
      <c r="A105" s="151" t="s">
        <v>195</v>
      </c>
      <c r="B105" s="278"/>
      <c r="C105" s="628" t="s">
        <v>196</v>
      </c>
      <c r="D105" s="629"/>
      <c r="E105" s="630"/>
      <c r="F105" s="107">
        <v>2</v>
      </c>
      <c r="G105" s="264">
        <v>44</v>
      </c>
      <c r="H105" s="264">
        <v>39</v>
      </c>
      <c r="I105" s="264">
        <v>5</v>
      </c>
      <c r="J105" s="264">
        <v>0</v>
      </c>
      <c r="K105" s="106">
        <v>31</v>
      </c>
      <c r="L105" s="107">
        <v>24</v>
      </c>
      <c r="M105" s="107">
        <v>2</v>
      </c>
      <c r="N105" s="107">
        <v>0</v>
      </c>
      <c r="O105" s="106">
        <v>5</v>
      </c>
      <c r="P105" s="107">
        <v>2</v>
      </c>
      <c r="Q105" s="107">
        <v>3</v>
      </c>
      <c r="R105" s="107">
        <v>0</v>
      </c>
      <c r="S105" s="107">
        <v>2</v>
      </c>
      <c r="T105" s="106">
        <v>33</v>
      </c>
      <c r="U105" s="107">
        <v>0</v>
      </c>
      <c r="V105" s="107">
        <v>31</v>
      </c>
      <c r="W105" s="107">
        <v>1</v>
      </c>
      <c r="X105" s="107">
        <v>0</v>
      </c>
      <c r="Y105" s="107">
        <v>0</v>
      </c>
      <c r="Z105" s="106">
        <v>8</v>
      </c>
      <c r="AA105" s="107">
        <v>0</v>
      </c>
    </row>
    <row r="106" spans="1:27" x14ac:dyDescent="0.25">
      <c r="A106" s="151" t="s">
        <v>197</v>
      </c>
      <c r="B106" s="278"/>
      <c r="C106" s="628" t="s">
        <v>198</v>
      </c>
      <c r="D106" s="629"/>
      <c r="E106" s="630"/>
      <c r="F106" s="264">
        <v>0</v>
      </c>
      <c r="G106" s="264">
        <v>0</v>
      </c>
      <c r="H106" s="264">
        <v>0</v>
      </c>
      <c r="I106" s="264">
        <v>0</v>
      </c>
      <c r="J106" s="264">
        <v>0</v>
      </c>
      <c r="K106" s="75">
        <v>0</v>
      </c>
      <c r="L106" s="264">
        <v>0</v>
      </c>
      <c r="M106" s="264">
        <v>0</v>
      </c>
      <c r="N106" s="264">
        <v>0</v>
      </c>
      <c r="O106" s="75">
        <v>0</v>
      </c>
      <c r="P106" s="264">
        <v>0</v>
      </c>
      <c r="Q106" s="264">
        <v>0</v>
      </c>
      <c r="R106" s="264">
        <v>0</v>
      </c>
      <c r="S106" s="264">
        <v>0</v>
      </c>
      <c r="T106" s="75">
        <v>0</v>
      </c>
      <c r="U106" s="264">
        <v>0</v>
      </c>
      <c r="V106" s="264">
        <v>0</v>
      </c>
      <c r="W106" s="264">
        <v>0</v>
      </c>
      <c r="X106" s="264">
        <v>0</v>
      </c>
      <c r="Y106" s="264">
        <v>0</v>
      </c>
      <c r="Z106" s="75">
        <v>0</v>
      </c>
      <c r="AA106" s="264">
        <v>0</v>
      </c>
    </row>
    <row r="107" spans="1:27" x14ac:dyDescent="0.25">
      <c r="A107" s="151" t="s">
        <v>199</v>
      </c>
      <c r="B107" s="278"/>
      <c r="C107" s="628" t="s">
        <v>200</v>
      </c>
      <c r="D107" s="629"/>
      <c r="E107" s="630"/>
      <c r="F107" s="107">
        <v>0</v>
      </c>
      <c r="G107" s="264">
        <v>30</v>
      </c>
      <c r="H107" s="264">
        <v>28</v>
      </c>
      <c r="I107" s="264">
        <v>1</v>
      </c>
      <c r="J107" s="264">
        <v>1</v>
      </c>
      <c r="K107" s="106">
        <v>22</v>
      </c>
      <c r="L107" s="107">
        <v>21</v>
      </c>
      <c r="M107" s="107">
        <v>0</v>
      </c>
      <c r="N107" s="107">
        <v>0</v>
      </c>
      <c r="O107" s="106">
        <v>1</v>
      </c>
      <c r="P107" s="107">
        <v>0</v>
      </c>
      <c r="Q107" s="107">
        <v>1</v>
      </c>
      <c r="R107" s="107">
        <v>0</v>
      </c>
      <c r="S107" s="107">
        <v>0</v>
      </c>
      <c r="T107" s="106">
        <v>22</v>
      </c>
      <c r="U107" s="107">
        <v>0</v>
      </c>
      <c r="V107" s="107">
        <v>18</v>
      </c>
      <c r="W107" s="107">
        <v>0</v>
      </c>
      <c r="X107" s="107">
        <v>0</v>
      </c>
      <c r="Y107" s="107">
        <v>0</v>
      </c>
      <c r="Z107" s="106">
        <v>6</v>
      </c>
      <c r="AA107" s="107">
        <v>0</v>
      </c>
    </row>
    <row r="108" spans="1:27" x14ac:dyDescent="0.25">
      <c r="A108" s="151" t="s">
        <v>201</v>
      </c>
      <c r="B108" s="278"/>
      <c r="C108" s="628" t="s">
        <v>202</v>
      </c>
      <c r="D108" s="629"/>
      <c r="E108" s="630"/>
      <c r="F108" s="107">
        <v>0</v>
      </c>
      <c r="G108" s="264">
        <v>7</v>
      </c>
      <c r="H108" s="264">
        <v>4</v>
      </c>
      <c r="I108" s="264">
        <v>3</v>
      </c>
      <c r="J108" s="264">
        <v>0</v>
      </c>
      <c r="K108" s="106">
        <v>4</v>
      </c>
      <c r="L108" s="107">
        <v>4</v>
      </c>
      <c r="M108" s="107">
        <v>0</v>
      </c>
      <c r="N108" s="107">
        <v>0</v>
      </c>
      <c r="O108" s="106">
        <v>0</v>
      </c>
      <c r="P108" s="107">
        <v>0</v>
      </c>
      <c r="Q108" s="107">
        <v>0</v>
      </c>
      <c r="R108" s="107">
        <v>0</v>
      </c>
      <c r="S108" s="107">
        <v>0</v>
      </c>
      <c r="T108" s="106">
        <v>4</v>
      </c>
      <c r="U108" s="107">
        <v>0</v>
      </c>
      <c r="V108" s="107">
        <v>4</v>
      </c>
      <c r="W108" s="107">
        <v>0</v>
      </c>
      <c r="X108" s="107">
        <v>0</v>
      </c>
      <c r="Y108" s="107">
        <v>0</v>
      </c>
      <c r="Z108" s="106">
        <v>0</v>
      </c>
      <c r="AA108" s="107">
        <v>0</v>
      </c>
    </row>
    <row r="109" spans="1:27" x14ac:dyDescent="0.25">
      <c r="A109" s="151" t="s">
        <v>203</v>
      </c>
      <c r="B109" s="278"/>
      <c r="C109" s="628" t="s">
        <v>204</v>
      </c>
      <c r="D109" s="629"/>
      <c r="E109" s="630"/>
      <c r="F109" s="264">
        <v>0</v>
      </c>
      <c r="G109" s="264">
        <v>0</v>
      </c>
      <c r="H109" s="264">
        <v>0</v>
      </c>
      <c r="I109" s="264">
        <v>0</v>
      </c>
      <c r="J109" s="264">
        <v>0</v>
      </c>
      <c r="K109" s="75">
        <v>0</v>
      </c>
      <c r="L109" s="264">
        <v>0</v>
      </c>
      <c r="M109" s="264">
        <v>0</v>
      </c>
      <c r="N109" s="264">
        <v>0</v>
      </c>
      <c r="O109" s="75">
        <v>0</v>
      </c>
      <c r="P109" s="264">
        <v>0</v>
      </c>
      <c r="Q109" s="264">
        <v>0</v>
      </c>
      <c r="R109" s="264">
        <v>0</v>
      </c>
      <c r="S109" s="264">
        <v>0</v>
      </c>
      <c r="T109" s="75">
        <v>0</v>
      </c>
      <c r="U109" s="264">
        <v>0</v>
      </c>
      <c r="V109" s="264">
        <v>0</v>
      </c>
      <c r="W109" s="264">
        <v>0</v>
      </c>
      <c r="X109" s="264">
        <v>0</v>
      </c>
      <c r="Y109" s="264">
        <v>0</v>
      </c>
      <c r="Z109" s="75">
        <v>0</v>
      </c>
      <c r="AA109" s="264">
        <v>0</v>
      </c>
    </row>
    <row r="110" spans="1:27" x14ac:dyDescent="0.25">
      <c r="A110" s="294" t="s">
        <v>205</v>
      </c>
      <c r="B110" s="299" t="s">
        <v>206</v>
      </c>
      <c r="C110" s="1034" t="s">
        <v>207</v>
      </c>
      <c r="D110" s="1035"/>
      <c r="E110" s="1035"/>
      <c r="F110" s="266">
        <v>0</v>
      </c>
      <c r="G110" s="266">
        <v>0</v>
      </c>
      <c r="H110" s="266">
        <v>0</v>
      </c>
      <c r="I110" s="266">
        <v>0</v>
      </c>
      <c r="J110" s="266">
        <v>0</v>
      </c>
      <c r="K110" s="170">
        <v>0</v>
      </c>
      <c r="L110" s="266">
        <v>0</v>
      </c>
      <c r="M110" s="266">
        <v>0</v>
      </c>
      <c r="N110" s="266">
        <v>0</v>
      </c>
      <c r="O110" s="170">
        <v>0</v>
      </c>
      <c r="P110" s="266">
        <v>0</v>
      </c>
      <c r="Q110" s="266">
        <v>0</v>
      </c>
      <c r="R110" s="266">
        <v>0</v>
      </c>
      <c r="S110" s="266">
        <v>0</v>
      </c>
      <c r="T110" s="170">
        <v>0</v>
      </c>
      <c r="U110" s="266">
        <v>0</v>
      </c>
      <c r="V110" s="266">
        <v>0</v>
      </c>
      <c r="W110" s="266">
        <v>0</v>
      </c>
      <c r="X110" s="266">
        <v>0</v>
      </c>
      <c r="Y110" s="266">
        <v>0</v>
      </c>
      <c r="Z110" s="170">
        <v>0</v>
      </c>
      <c r="AA110" s="266">
        <v>0</v>
      </c>
    </row>
    <row r="111" spans="1:27" x14ac:dyDescent="0.25">
      <c r="A111" s="151" t="s">
        <v>208</v>
      </c>
      <c r="B111" s="278"/>
      <c r="C111" s="628" t="s">
        <v>209</v>
      </c>
      <c r="D111" s="629"/>
      <c r="E111" s="630"/>
      <c r="F111" s="264">
        <v>0</v>
      </c>
      <c r="G111" s="264">
        <v>0</v>
      </c>
      <c r="H111" s="264">
        <v>0</v>
      </c>
      <c r="I111" s="264">
        <v>0</v>
      </c>
      <c r="J111" s="264">
        <v>0</v>
      </c>
      <c r="K111" s="75">
        <v>0</v>
      </c>
      <c r="L111" s="264">
        <v>0</v>
      </c>
      <c r="M111" s="264">
        <v>0</v>
      </c>
      <c r="N111" s="264">
        <v>0</v>
      </c>
      <c r="O111" s="75">
        <v>0</v>
      </c>
      <c r="P111" s="264">
        <v>0</v>
      </c>
      <c r="Q111" s="264">
        <v>0</v>
      </c>
      <c r="R111" s="264">
        <v>0</v>
      </c>
      <c r="S111" s="264">
        <v>0</v>
      </c>
      <c r="T111" s="75">
        <v>0</v>
      </c>
      <c r="U111" s="264">
        <v>0</v>
      </c>
      <c r="V111" s="264">
        <v>0</v>
      </c>
      <c r="W111" s="264">
        <v>0</v>
      </c>
      <c r="X111" s="264">
        <v>0</v>
      </c>
      <c r="Y111" s="264">
        <v>0</v>
      </c>
      <c r="Z111" s="75">
        <v>0</v>
      </c>
      <c r="AA111" s="264">
        <v>0</v>
      </c>
    </row>
    <row r="112" spans="1:27" ht="20.25" customHeight="1" x14ac:dyDescent="0.25">
      <c r="A112" s="155" t="s">
        <v>210</v>
      </c>
      <c r="B112" s="284" t="s">
        <v>37</v>
      </c>
      <c r="C112" s="635" t="s">
        <v>211</v>
      </c>
      <c r="D112" s="636"/>
      <c r="E112" s="637"/>
      <c r="F112" s="264">
        <v>0</v>
      </c>
      <c r="G112" s="264">
        <v>0</v>
      </c>
      <c r="H112" s="264">
        <v>0</v>
      </c>
      <c r="I112" s="264">
        <v>0</v>
      </c>
      <c r="J112" s="264">
        <v>0</v>
      </c>
      <c r="K112" s="75">
        <v>0</v>
      </c>
      <c r="L112" s="264">
        <v>0</v>
      </c>
      <c r="M112" s="264">
        <v>0</v>
      </c>
      <c r="N112" s="264">
        <v>0</v>
      </c>
      <c r="O112" s="75">
        <v>0</v>
      </c>
      <c r="P112" s="264">
        <v>0</v>
      </c>
      <c r="Q112" s="264">
        <v>0</v>
      </c>
      <c r="R112" s="264">
        <v>0</v>
      </c>
      <c r="S112" s="264">
        <v>0</v>
      </c>
      <c r="T112" s="75">
        <v>0</v>
      </c>
      <c r="U112" s="264">
        <v>0</v>
      </c>
      <c r="V112" s="264">
        <v>0</v>
      </c>
      <c r="W112" s="264">
        <v>0</v>
      </c>
      <c r="X112" s="264">
        <v>0</v>
      </c>
      <c r="Y112" s="264">
        <v>0</v>
      </c>
      <c r="Z112" s="75">
        <v>0</v>
      </c>
      <c r="AA112" s="264">
        <v>0</v>
      </c>
    </row>
    <row r="113" spans="1:27" x14ac:dyDescent="0.25">
      <c r="A113" s="151" t="s">
        <v>212</v>
      </c>
      <c r="B113" s="278"/>
      <c r="C113" s="628" t="s">
        <v>70</v>
      </c>
      <c r="D113" s="629"/>
      <c r="E113" s="630"/>
      <c r="F113" s="107">
        <v>0</v>
      </c>
      <c r="G113" s="107">
        <v>2</v>
      </c>
      <c r="H113" s="107">
        <v>1</v>
      </c>
      <c r="I113" s="107">
        <v>1</v>
      </c>
      <c r="J113" s="107">
        <v>0</v>
      </c>
      <c r="K113" s="106">
        <v>1</v>
      </c>
      <c r="L113" s="107">
        <v>1</v>
      </c>
      <c r="M113" s="107">
        <v>0</v>
      </c>
      <c r="N113" s="107">
        <v>0</v>
      </c>
      <c r="O113" s="106">
        <v>0</v>
      </c>
      <c r="P113" s="107">
        <v>0</v>
      </c>
      <c r="Q113" s="107">
        <v>0</v>
      </c>
      <c r="R113" s="107">
        <v>0</v>
      </c>
      <c r="S113" s="107">
        <v>0</v>
      </c>
      <c r="T113" s="106">
        <v>1</v>
      </c>
      <c r="U113" s="107">
        <v>0</v>
      </c>
      <c r="V113" s="107">
        <v>1</v>
      </c>
      <c r="W113" s="107">
        <v>0</v>
      </c>
      <c r="X113" s="107">
        <v>0</v>
      </c>
      <c r="Y113" s="107">
        <v>0</v>
      </c>
      <c r="Z113" s="106">
        <v>0</v>
      </c>
      <c r="AA113" s="107">
        <v>0</v>
      </c>
    </row>
    <row r="114" spans="1:27" s="238" customFormat="1" ht="29.25" customHeight="1" x14ac:dyDescent="0.25">
      <c r="A114" s="270" t="s">
        <v>213</v>
      </c>
      <c r="B114" s="274"/>
      <c r="C114" s="928" t="s">
        <v>214</v>
      </c>
      <c r="D114" s="929"/>
      <c r="E114" s="930"/>
      <c r="F114" s="273">
        <v>0</v>
      </c>
      <c r="G114" s="272">
        <v>0</v>
      </c>
      <c r="H114" s="272">
        <v>0</v>
      </c>
      <c r="I114" s="272">
        <v>0</v>
      </c>
      <c r="J114" s="272">
        <v>0</v>
      </c>
      <c r="K114" s="273">
        <v>0</v>
      </c>
      <c r="L114" s="273">
        <v>0</v>
      </c>
      <c r="M114" s="273">
        <v>0</v>
      </c>
      <c r="N114" s="273">
        <v>0</v>
      </c>
      <c r="O114" s="273">
        <v>0</v>
      </c>
      <c r="P114" s="273">
        <v>0</v>
      </c>
      <c r="Q114" s="273">
        <v>0</v>
      </c>
      <c r="R114" s="273">
        <v>0</v>
      </c>
      <c r="S114" s="273">
        <v>0</v>
      </c>
      <c r="T114" s="273">
        <v>0</v>
      </c>
      <c r="U114" s="273">
        <v>0</v>
      </c>
      <c r="V114" s="273">
        <v>0</v>
      </c>
      <c r="W114" s="273">
        <v>0</v>
      </c>
      <c r="X114" s="273">
        <v>0</v>
      </c>
      <c r="Y114" s="273">
        <v>0</v>
      </c>
      <c r="Z114" s="273">
        <v>0</v>
      </c>
      <c r="AA114" s="273">
        <v>0</v>
      </c>
    </row>
    <row r="115" spans="1:27" x14ac:dyDescent="0.25">
      <c r="A115" s="151" t="s">
        <v>215</v>
      </c>
      <c r="B115" s="278"/>
      <c r="C115" s="628" t="s">
        <v>216</v>
      </c>
      <c r="D115" s="629"/>
      <c r="E115" s="630"/>
      <c r="F115" s="107">
        <v>0</v>
      </c>
      <c r="G115" s="107">
        <v>0</v>
      </c>
      <c r="H115" s="107">
        <v>0</v>
      </c>
      <c r="I115" s="107">
        <v>0</v>
      </c>
      <c r="J115" s="107">
        <v>0</v>
      </c>
      <c r="K115" s="106">
        <v>0</v>
      </c>
      <c r="L115" s="107">
        <v>0</v>
      </c>
      <c r="M115" s="107">
        <v>0</v>
      </c>
      <c r="N115" s="107">
        <v>0</v>
      </c>
      <c r="O115" s="106">
        <v>0</v>
      </c>
      <c r="P115" s="107">
        <v>0</v>
      </c>
      <c r="Q115" s="107">
        <v>0</v>
      </c>
      <c r="R115" s="107">
        <v>0</v>
      </c>
      <c r="S115" s="107">
        <v>0</v>
      </c>
      <c r="T115" s="106">
        <v>0</v>
      </c>
      <c r="U115" s="107">
        <v>0</v>
      </c>
      <c r="V115" s="107">
        <v>0</v>
      </c>
      <c r="W115" s="107">
        <v>0</v>
      </c>
      <c r="X115" s="107">
        <v>0</v>
      </c>
      <c r="Y115" s="107">
        <v>0</v>
      </c>
      <c r="Z115" s="106">
        <v>0</v>
      </c>
      <c r="AA115" s="107">
        <v>0</v>
      </c>
    </row>
    <row r="116" spans="1:27" x14ac:dyDescent="0.25">
      <c r="A116" s="151" t="s">
        <v>217</v>
      </c>
      <c r="B116" s="278"/>
      <c r="C116" s="628" t="s">
        <v>218</v>
      </c>
      <c r="D116" s="629"/>
      <c r="E116" s="630"/>
      <c r="F116" s="264">
        <v>0</v>
      </c>
      <c r="G116" s="264">
        <v>0</v>
      </c>
      <c r="H116" s="264">
        <v>0</v>
      </c>
      <c r="I116" s="264">
        <v>0</v>
      </c>
      <c r="J116" s="264">
        <v>0</v>
      </c>
      <c r="K116" s="75">
        <v>0</v>
      </c>
      <c r="L116" s="264">
        <v>0</v>
      </c>
      <c r="M116" s="264">
        <v>0</v>
      </c>
      <c r="N116" s="264">
        <v>0</v>
      </c>
      <c r="O116" s="75">
        <v>0</v>
      </c>
      <c r="P116" s="264">
        <v>0</v>
      </c>
      <c r="Q116" s="264">
        <v>0</v>
      </c>
      <c r="R116" s="264">
        <v>0</v>
      </c>
      <c r="S116" s="264">
        <v>0</v>
      </c>
      <c r="T116" s="75">
        <v>0</v>
      </c>
      <c r="U116" s="264">
        <v>0</v>
      </c>
      <c r="V116" s="264">
        <v>0</v>
      </c>
      <c r="W116" s="264">
        <v>0</v>
      </c>
      <c r="X116" s="264">
        <v>0</v>
      </c>
      <c r="Y116" s="264">
        <v>0</v>
      </c>
      <c r="Z116" s="75">
        <v>0</v>
      </c>
      <c r="AA116" s="264">
        <v>0</v>
      </c>
    </row>
    <row r="117" spans="1:27" x14ac:dyDescent="0.25">
      <c r="A117" s="151" t="s">
        <v>219</v>
      </c>
      <c r="B117" s="278"/>
      <c r="C117" s="628" t="s">
        <v>70</v>
      </c>
      <c r="D117" s="629"/>
      <c r="E117" s="630"/>
      <c r="F117" s="107">
        <v>0</v>
      </c>
      <c r="G117" s="107">
        <v>0</v>
      </c>
      <c r="H117" s="107">
        <v>0</v>
      </c>
      <c r="I117" s="107">
        <v>0</v>
      </c>
      <c r="J117" s="107">
        <v>0</v>
      </c>
      <c r="K117" s="106">
        <v>0</v>
      </c>
      <c r="L117" s="107">
        <v>0</v>
      </c>
      <c r="M117" s="107">
        <v>0</v>
      </c>
      <c r="N117" s="107">
        <v>0</v>
      </c>
      <c r="O117" s="106">
        <v>0</v>
      </c>
      <c r="P117" s="107">
        <v>0</v>
      </c>
      <c r="Q117" s="107">
        <v>0</v>
      </c>
      <c r="R117" s="107">
        <v>0</v>
      </c>
      <c r="S117" s="107">
        <v>0</v>
      </c>
      <c r="T117" s="106">
        <v>0</v>
      </c>
      <c r="U117" s="107">
        <v>0</v>
      </c>
      <c r="V117" s="107">
        <v>0</v>
      </c>
      <c r="W117" s="107">
        <v>0</v>
      </c>
      <c r="X117" s="107">
        <v>0</v>
      </c>
      <c r="Y117" s="107">
        <v>0</v>
      </c>
      <c r="Z117" s="106">
        <v>0</v>
      </c>
      <c r="AA117" s="107">
        <v>0</v>
      </c>
    </row>
    <row r="118" spans="1:27" s="238" customFormat="1" ht="38.25" customHeight="1" x14ac:dyDescent="0.25">
      <c r="A118" s="270" t="s">
        <v>220</v>
      </c>
      <c r="B118" s="274"/>
      <c r="C118" s="928" t="s">
        <v>221</v>
      </c>
      <c r="D118" s="929"/>
      <c r="E118" s="930"/>
      <c r="F118" s="273">
        <v>0</v>
      </c>
      <c r="G118" s="272">
        <v>0</v>
      </c>
      <c r="H118" s="272">
        <v>0</v>
      </c>
      <c r="I118" s="272">
        <v>0</v>
      </c>
      <c r="J118" s="272">
        <v>0</v>
      </c>
      <c r="K118" s="273">
        <v>0</v>
      </c>
      <c r="L118" s="273">
        <v>0</v>
      </c>
      <c r="M118" s="273">
        <v>0</v>
      </c>
      <c r="N118" s="273">
        <v>0</v>
      </c>
      <c r="O118" s="273">
        <v>0</v>
      </c>
      <c r="P118" s="273">
        <v>0</v>
      </c>
      <c r="Q118" s="273">
        <v>0</v>
      </c>
      <c r="R118" s="273">
        <v>0</v>
      </c>
      <c r="S118" s="273">
        <v>0</v>
      </c>
      <c r="T118" s="273">
        <v>0</v>
      </c>
      <c r="U118" s="273">
        <v>0</v>
      </c>
      <c r="V118" s="273">
        <v>0</v>
      </c>
      <c r="W118" s="273">
        <v>0</v>
      </c>
      <c r="X118" s="273">
        <v>0</v>
      </c>
      <c r="Y118" s="273">
        <v>0</v>
      </c>
      <c r="Z118" s="273">
        <v>0</v>
      </c>
      <c r="AA118" s="273">
        <v>0</v>
      </c>
    </row>
    <row r="119" spans="1:27" x14ac:dyDescent="0.25">
      <c r="A119" s="151" t="s">
        <v>222</v>
      </c>
      <c r="B119" s="1031" t="s">
        <v>37</v>
      </c>
      <c r="C119" s="628" t="s">
        <v>223</v>
      </c>
      <c r="D119" s="629"/>
      <c r="E119" s="630"/>
      <c r="F119" s="264">
        <v>0</v>
      </c>
      <c r="G119" s="264">
        <v>0</v>
      </c>
      <c r="H119" s="264">
        <v>0</v>
      </c>
      <c r="I119" s="264">
        <v>0</v>
      </c>
      <c r="J119" s="264">
        <v>0</v>
      </c>
      <c r="K119" s="75">
        <v>0</v>
      </c>
      <c r="L119" s="264">
        <v>0</v>
      </c>
      <c r="M119" s="264">
        <v>0</v>
      </c>
      <c r="N119" s="264">
        <v>0</v>
      </c>
      <c r="O119" s="75">
        <v>0</v>
      </c>
      <c r="P119" s="264">
        <v>0</v>
      </c>
      <c r="Q119" s="264">
        <v>0</v>
      </c>
      <c r="R119" s="264">
        <v>0</v>
      </c>
      <c r="S119" s="264">
        <v>0</v>
      </c>
      <c r="T119" s="75">
        <v>0</v>
      </c>
      <c r="U119" s="264">
        <v>0</v>
      </c>
      <c r="V119" s="264">
        <v>0</v>
      </c>
      <c r="W119" s="264">
        <v>0</v>
      </c>
      <c r="X119" s="264">
        <v>0</v>
      </c>
      <c r="Y119" s="264">
        <v>0</v>
      </c>
      <c r="Z119" s="75">
        <v>0</v>
      </c>
      <c r="AA119" s="264">
        <v>0</v>
      </c>
    </row>
    <row r="120" spans="1:27" x14ac:dyDescent="0.25">
      <c r="A120" s="151" t="s">
        <v>224</v>
      </c>
      <c r="B120" s="1032"/>
      <c r="C120" s="628" t="s">
        <v>225</v>
      </c>
      <c r="D120" s="629"/>
      <c r="E120" s="630"/>
      <c r="F120" s="264">
        <v>0</v>
      </c>
      <c r="G120" s="264">
        <v>0</v>
      </c>
      <c r="H120" s="264">
        <v>0</v>
      </c>
      <c r="I120" s="264">
        <v>0</v>
      </c>
      <c r="J120" s="264">
        <v>0</v>
      </c>
      <c r="K120" s="75">
        <v>0</v>
      </c>
      <c r="L120" s="264">
        <v>0</v>
      </c>
      <c r="M120" s="264">
        <v>0</v>
      </c>
      <c r="N120" s="264">
        <v>0</v>
      </c>
      <c r="O120" s="75">
        <v>0</v>
      </c>
      <c r="P120" s="264">
        <v>0</v>
      </c>
      <c r="Q120" s="264">
        <v>0</v>
      </c>
      <c r="R120" s="264">
        <v>0</v>
      </c>
      <c r="S120" s="264">
        <v>0</v>
      </c>
      <c r="T120" s="75">
        <v>0</v>
      </c>
      <c r="U120" s="264">
        <v>0</v>
      </c>
      <c r="V120" s="264">
        <v>0</v>
      </c>
      <c r="W120" s="264">
        <v>0</v>
      </c>
      <c r="X120" s="264">
        <v>0</v>
      </c>
      <c r="Y120" s="264">
        <v>0</v>
      </c>
      <c r="Z120" s="75">
        <v>0</v>
      </c>
      <c r="AA120" s="264">
        <v>0</v>
      </c>
    </row>
    <row r="121" spans="1:27" x14ac:dyDescent="0.25">
      <c r="A121" s="151" t="s">
        <v>226</v>
      </c>
      <c r="B121" s="1032"/>
      <c r="C121" s="628" t="s">
        <v>227</v>
      </c>
      <c r="D121" s="629"/>
      <c r="E121" s="630"/>
      <c r="F121" s="264">
        <v>0</v>
      </c>
      <c r="G121" s="264">
        <v>0</v>
      </c>
      <c r="H121" s="264">
        <v>0</v>
      </c>
      <c r="I121" s="264">
        <v>0</v>
      </c>
      <c r="J121" s="264">
        <v>0</v>
      </c>
      <c r="K121" s="75">
        <v>0</v>
      </c>
      <c r="L121" s="264">
        <v>0</v>
      </c>
      <c r="M121" s="264">
        <v>0</v>
      </c>
      <c r="N121" s="264">
        <v>0</v>
      </c>
      <c r="O121" s="75">
        <v>0</v>
      </c>
      <c r="P121" s="264">
        <v>0</v>
      </c>
      <c r="Q121" s="264">
        <v>0</v>
      </c>
      <c r="R121" s="264">
        <v>0</v>
      </c>
      <c r="S121" s="264">
        <v>0</v>
      </c>
      <c r="T121" s="75">
        <v>0</v>
      </c>
      <c r="U121" s="264">
        <v>0</v>
      </c>
      <c r="V121" s="264">
        <v>0</v>
      </c>
      <c r="W121" s="264">
        <v>0</v>
      </c>
      <c r="X121" s="264">
        <v>0</v>
      </c>
      <c r="Y121" s="264">
        <v>0</v>
      </c>
      <c r="Z121" s="75">
        <v>0</v>
      </c>
      <c r="AA121" s="264">
        <v>0</v>
      </c>
    </row>
    <row r="122" spans="1:27" x14ac:dyDescent="0.25">
      <c r="A122" s="151" t="s">
        <v>228</v>
      </c>
      <c r="B122" s="1032"/>
      <c r="C122" s="628" t="s">
        <v>229</v>
      </c>
      <c r="D122" s="629"/>
      <c r="E122" s="630"/>
      <c r="F122" s="264">
        <v>0</v>
      </c>
      <c r="G122" s="264">
        <v>0</v>
      </c>
      <c r="H122" s="264">
        <v>0</v>
      </c>
      <c r="I122" s="264">
        <v>0</v>
      </c>
      <c r="J122" s="264">
        <v>0</v>
      </c>
      <c r="K122" s="75">
        <v>0</v>
      </c>
      <c r="L122" s="264">
        <v>0</v>
      </c>
      <c r="M122" s="264">
        <v>0</v>
      </c>
      <c r="N122" s="264">
        <v>0</v>
      </c>
      <c r="O122" s="75">
        <v>0</v>
      </c>
      <c r="P122" s="264">
        <v>0</v>
      </c>
      <c r="Q122" s="264">
        <v>0</v>
      </c>
      <c r="R122" s="264">
        <v>0</v>
      </c>
      <c r="S122" s="264">
        <v>0</v>
      </c>
      <c r="T122" s="75">
        <v>0</v>
      </c>
      <c r="U122" s="264">
        <v>0</v>
      </c>
      <c r="V122" s="264">
        <v>0</v>
      </c>
      <c r="W122" s="264">
        <v>0</v>
      </c>
      <c r="X122" s="264">
        <v>0</v>
      </c>
      <c r="Y122" s="264">
        <v>0</v>
      </c>
      <c r="Z122" s="75">
        <v>0</v>
      </c>
      <c r="AA122" s="264">
        <v>0</v>
      </c>
    </row>
    <row r="123" spans="1:27" x14ac:dyDescent="0.25">
      <c r="A123" s="151" t="s">
        <v>230</v>
      </c>
      <c r="B123" s="1032"/>
      <c r="C123" s="628" t="s">
        <v>231</v>
      </c>
      <c r="D123" s="629"/>
      <c r="E123" s="630"/>
      <c r="F123" s="264">
        <v>0</v>
      </c>
      <c r="G123" s="264">
        <v>0</v>
      </c>
      <c r="H123" s="264">
        <v>0</v>
      </c>
      <c r="I123" s="264">
        <v>0</v>
      </c>
      <c r="J123" s="264">
        <v>0</v>
      </c>
      <c r="K123" s="75">
        <v>0</v>
      </c>
      <c r="L123" s="264">
        <v>0</v>
      </c>
      <c r="M123" s="264">
        <v>0</v>
      </c>
      <c r="N123" s="264">
        <v>0</v>
      </c>
      <c r="O123" s="75">
        <v>0</v>
      </c>
      <c r="P123" s="264">
        <v>0</v>
      </c>
      <c r="Q123" s="264">
        <v>0</v>
      </c>
      <c r="R123" s="264">
        <v>0</v>
      </c>
      <c r="S123" s="264">
        <v>0</v>
      </c>
      <c r="T123" s="75">
        <v>0</v>
      </c>
      <c r="U123" s="264">
        <v>0</v>
      </c>
      <c r="V123" s="264">
        <v>0</v>
      </c>
      <c r="W123" s="264">
        <v>0</v>
      </c>
      <c r="X123" s="264">
        <v>0</v>
      </c>
      <c r="Y123" s="264">
        <v>0</v>
      </c>
      <c r="Z123" s="75">
        <v>0</v>
      </c>
      <c r="AA123" s="264">
        <v>0</v>
      </c>
    </row>
    <row r="124" spans="1:27" x14ac:dyDescent="0.25">
      <c r="A124" s="151" t="s">
        <v>232</v>
      </c>
      <c r="B124" s="1033"/>
      <c r="C124" s="628" t="s">
        <v>70</v>
      </c>
      <c r="D124" s="629"/>
      <c r="E124" s="630"/>
      <c r="F124" s="264">
        <v>0</v>
      </c>
      <c r="G124" s="264">
        <v>0</v>
      </c>
      <c r="H124" s="264">
        <v>0</v>
      </c>
      <c r="I124" s="264">
        <v>0</v>
      </c>
      <c r="J124" s="264">
        <v>0</v>
      </c>
      <c r="K124" s="75">
        <v>0</v>
      </c>
      <c r="L124" s="264">
        <v>0</v>
      </c>
      <c r="M124" s="264">
        <v>0</v>
      </c>
      <c r="N124" s="264">
        <v>0</v>
      </c>
      <c r="O124" s="75">
        <v>0</v>
      </c>
      <c r="P124" s="264">
        <v>0</v>
      </c>
      <c r="Q124" s="264">
        <v>0</v>
      </c>
      <c r="R124" s="264">
        <v>0</v>
      </c>
      <c r="S124" s="264">
        <v>0</v>
      </c>
      <c r="T124" s="75">
        <v>0</v>
      </c>
      <c r="U124" s="264">
        <v>0</v>
      </c>
      <c r="V124" s="264">
        <v>0</v>
      </c>
      <c r="W124" s="264">
        <v>0</v>
      </c>
      <c r="X124" s="264">
        <v>0</v>
      </c>
      <c r="Y124" s="264">
        <v>0</v>
      </c>
      <c r="Z124" s="75">
        <v>0</v>
      </c>
      <c r="AA124" s="264">
        <v>0</v>
      </c>
    </row>
    <row r="125" spans="1:27" s="238" customFormat="1" ht="35.25" customHeight="1" x14ac:dyDescent="0.25">
      <c r="A125" s="270" t="s">
        <v>233</v>
      </c>
      <c r="B125" s="274"/>
      <c r="C125" s="928" t="s">
        <v>234</v>
      </c>
      <c r="D125" s="929"/>
      <c r="E125" s="930"/>
      <c r="F125" s="283">
        <v>167</v>
      </c>
      <c r="G125" s="277">
        <v>550</v>
      </c>
      <c r="H125" s="277">
        <v>481</v>
      </c>
      <c r="I125" s="277">
        <v>69</v>
      </c>
      <c r="J125" s="277">
        <v>0</v>
      </c>
      <c r="K125" s="283">
        <v>512</v>
      </c>
      <c r="L125" s="283">
        <v>248</v>
      </c>
      <c r="M125" s="283">
        <v>119</v>
      </c>
      <c r="N125" s="283">
        <v>66</v>
      </c>
      <c r="O125" s="283">
        <v>79</v>
      </c>
      <c r="P125" s="283">
        <v>11</v>
      </c>
      <c r="Q125" s="283">
        <v>68</v>
      </c>
      <c r="R125" s="283">
        <v>0</v>
      </c>
      <c r="S125" s="283">
        <v>0</v>
      </c>
      <c r="T125" s="283">
        <v>512</v>
      </c>
      <c r="U125" s="283">
        <v>3</v>
      </c>
      <c r="V125" s="283">
        <v>297</v>
      </c>
      <c r="W125" s="283">
        <v>24</v>
      </c>
      <c r="X125" s="283">
        <v>0</v>
      </c>
      <c r="Y125" s="283">
        <v>0</v>
      </c>
      <c r="Z125" s="283">
        <v>133</v>
      </c>
      <c r="AA125" s="283">
        <v>67</v>
      </c>
    </row>
    <row r="126" spans="1:27" x14ac:dyDescent="0.25">
      <c r="A126" s="156" t="s">
        <v>235</v>
      </c>
      <c r="B126" s="279"/>
      <c r="C126" s="658" t="s">
        <v>236</v>
      </c>
      <c r="D126" s="659"/>
      <c r="E126" s="660"/>
      <c r="F126" s="114">
        <v>164</v>
      </c>
      <c r="G126" s="265">
        <v>486</v>
      </c>
      <c r="H126" s="265">
        <v>425</v>
      </c>
      <c r="I126" s="265">
        <v>61</v>
      </c>
      <c r="J126" s="265">
        <v>0</v>
      </c>
      <c r="K126" s="106">
        <v>470</v>
      </c>
      <c r="L126" s="114">
        <v>239</v>
      </c>
      <c r="M126" s="114">
        <v>95</v>
      </c>
      <c r="N126" s="114">
        <v>63</v>
      </c>
      <c r="O126" s="106">
        <v>73</v>
      </c>
      <c r="P126" s="114">
        <v>11</v>
      </c>
      <c r="Q126" s="114">
        <v>62</v>
      </c>
      <c r="R126" s="114">
        <v>0</v>
      </c>
      <c r="S126" s="114">
        <v>0</v>
      </c>
      <c r="T126" s="106">
        <v>470</v>
      </c>
      <c r="U126" s="114">
        <v>3</v>
      </c>
      <c r="V126" s="114">
        <v>278</v>
      </c>
      <c r="W126" s="114">
        <v>13</v>
      </c>
      <c r="X126" s="114">
        <v>0</v>
      </c>
      <c r="Y126" s="114">
        <v>0</v>
      </c>
      <c r="Z126" s="106">
        <v>116</v>
      </c>
      <c r="AA126" s="114">
        <v>64</v>
      </c>
    </row>
    <row r="127" spans="1:27" x14ac:dyDescent="0.25">
      <c r="A127" s="156" t="s">
        <v>237</v>
      </c>
      <c r="B127" s="279"/>
      <c r="C127" s="658" t="s">
        <v>238</v>
      </c>
      <c r="D127" s="659"/>
      <c r="E127" s="660"/>
      <c r="F127" s="265">
        <v>0</v>
      </c>
      <c r="G127" s="265">
        <v>0</v>
      </c>
      <c r="H127" s="265">
        <v>0</v>
      </c>
      <c r="I127" s="265">
        <v>0</v>
      </c>
      <c r="J127" s="265">
        <v>0</v>
      </c>
      <c r="K127" s="75">
        <v>0</v>
      </c>
      <c r="L127" s="265">
        <v>0</v>
      </c>
      <c r="M127" s="265">
        <v>0</v>
      </c>
      <c r="N127" s="265">
        <v>0</v>
      </c>
      <c r="O127" s="75">
        <v>0</v>
      </c>
      <c r="P127" s="265">
        <v>0</v>
      </c>
      <c r="Q127" s="265">
        <v>0</v>
      </c>
      <c r="R127" s="265">
        <v>0</v>
      </c>
      <c r="S127" s="265">
        <v>0</v>
      </c>
      <c r="T127" s="75">
        <v>0</v>
      </c>
      <c r="U127" s="265">
        <v>0</v>
      </c>
      <c r="V127" s="265">
        <v>0</v>
      </c>
      <c r="W127" s="265">
        <v>0</v>
      </c>
      <c r="X127" s="265">
        <v>0</v>
      </c>
      <c r="Y127" s="265">
        <v>0</v>
      </c>
      <c r="Z127" s="75">
        <v>0</v>
      </c>
      <c r="AA127" s="265">
        <v>0</v>
      </c>
    </row>
    <row r="128" spans="1:27" x14ac:dyDescent="0.25">
      <c r="A128" s="156" t="s">
        <v>239</v>
      </c>
      <c r="B128" s="279"/>
      <c r="C128" s="658" t="s">
        <v>240</v>
      </c>
      <c r="D128" s="661"/>
      <c r="E128" s="662"/>
      <c r="F128" s="114">
        <v>0</v>
      </c>
      <c r="G128" s="265">
        <v>51</v>
      </c>
      <c r="H128" s="265">
        <v>47</v>
      </c>
      <c r="I128" s="265">
        <v>4</v>
      </c>
      <c r="J128" s="265">
        <v>0</v>
      </c>
      <c r="K128" s="106">
        <v>34</v>
      </c>
      <c r="L128" s="114">
        <v>6</v>
      </c>
      <c r="M128" s="114">
        <v>21</v>
      </c>
      <c r="N128" s="114">
        <v>2</v>
      </c>
      <c r="O128" s="106">
        <v>5</v>
      </c>
      <c r="P128" s="114">
        <v>0</v>
      </c>
      <c r="Q128" s="114">
        <v>5</v>
      </c>
      <c r="R128" s="114">
        <v>0</v>
      </c>
      <c r="S128" s="114">
        <v>0</v>
      </c>
      <c r="T128" s="106">
        <v>34</v>
      </c>
      <c r="U128" s="114">
        <v>0</v>
      </c>
      <c r="V128" s="114">
        <v>14</v>
      </c>
      <c r="W128" s="114">
        <v>9</v>
      </c>
      <c r="X128" s="114">
        <v>0</v>
      </c>
      <c r="Y128" s="114">
        <v>0</v>
      </c>
      <c r="Z128" s="106">
        <v>13</v>
      </c>
      <c r="AA128" s="114">
        <v>2</v>
      </c>
    </row>
    <row r="129" spans="1:27" x14ac:dyDescent="0.25">
      <c r="A129" s="156" t="s">
        <v>241</v>
      </c>
      <c r="B129" s="279"/>
      <c r="C129" s="658" t="s">
        <v>242</v>
      </c>
      <c r="D129" s="661"/>
      <c r="E129" s="662"/>
      <c r="F129" s="114">
        <v>1</v>
      </c>
      <c r="G129" s="265">
        <v>5</v>
      </c>
      <c r="H129" s="265">
        <v>5</v>
      </c>
      <c r="I129" s="265">
        <v>0</v>
      </c>
      <c r="J129" s="265">
        <v>0</v>
      </c>
      <c r="K129" s="106">
        <v>5</v>
      </c>
      <c r="L129" s="114">
        <v>2</v>
      </c>
      <c r="M129" s="114">
        <v>2</v>
      </c>
      <c r="N129" s="114">
        <v>1</v>
      </c>
      <c r="O129" s="106">
        <v>0</v>
      </c>
      <c r="P129" s="114">
        <v>0</v>
      </c>
      <c r="Q129" s="114">
        <v>0</v>
      </c>
      <c r="R129" s="114">
        <v>0</v>
      </c>
      <c r="S129" s="114">
        <v>0</v>
      </c>
      <c r="T129" s="106">
        <v>5</v>
      </c>
      <c r="U129" s="114">
        <v>0</v>
      </c>
      <c r="V129" s="114">
        <v>2</v>
      </c>
      <c r="W129" s="114">
        <v>2</v>
      </c>
      <c r="X129" s="114">
        <v>0</v>
      </c>
      <c r="Y129" s="114">
        <v>0</v>
      </c>
      <c r="Z129" s="106">
        <v>1</v>
      </c>
      <c r="AA129" s="114">
        <v>0</v>
      </c>
    </row>
    <row r="130" spans="1:27" x14ac:dyDescent="0.25">
      <c r="A130" s="156" t="s">
        <v>243</v>
      </c>
      <c r="B130" s="279"/>
      <c r="C130" s="658" t="s">
        <v>244</v>
      </c>
      <c r="D130" s="659"/>
      <c r="E130" s="660"/>
      <c r="F130" s="265">
        <v>0</v>
      </c>
      <c r="G130" s="265">
        <v>0</v>
      </c>
      <c r="H130" s="265">
        <v>0</v>
      </c>
      <c r="I130" s="265">
        <v>0</v>
      </c>
      <c r="J130" s="265">
        <v>0</v>
      </c>
      <c r="K130" s="75">
        <v>0</v>
      </c>
      <c r="L130" s="265">
        <v>0</v>
      </c>
      <c r="M130" s="265">
        <v>0</v>
      </c>
      <c r="N130" s="265">
        <v>0</v>
      </c>
      <c r="O130" s="75">
        <v>0</v>
      </c>
      <c r="P130" s="265">
        <v>0</v>
      </c>
      <c r="Q130" s="265">
        <v>0</v>
      </c>
      <c r="R130" s="265">
        <v>0</v>
      </c>
      <c r="S130" s="265">
        <v>0</v>
      </c>
      <c r="T130" s="75">
        <v>0</v>
      </c>
      <c r="U130" s="265">
        <v>0</v>
      </c>
      <c r="V130" s="265">
        <v>0</v>
      </c>
      <c r="W130" s="265">
        <v>0</v>
      </c>
      <c r="X130" s="265">
        <v>0</v>
      </c>
      <c r="Y130" s="265">
        <v>0</v>
      </c>
      <c r="Z130" s="75">
        <v>0</v>
      </c>
      <c r="AA130" s="265">
        <v>0</v>
      </c>
    </row>
    <row r="131" spans="1:27" x14ac:dyDescent="0.25">
      <c r="A131" s="156" t="s">
        <v>245</v>
      </c>
      <c r="B131" s="279"/>
      <c r="C131" s="658" t="s">
        <v>246</v>
      </c>
      <c r="D131" s="659"/>
      <c r="E131" s="660"/>
      <c r="F131" s="114">
        <v>0</v>
      </c>
      <c r="G131" s="114">
        <v>1</v>
      </c>
      <c r="H131" s="114">
        <v>1</v>
      </c>
      <c r="I131" s="114">
        <v>0</v>
      </c>
      <c r="J131" s="114">
        <v>0</v>
      </c>
      <c r="K131" s="106">
        <v>0</v>
      </c>
      <c r="L131" s="114">
        <v>0</v>
      </c>
      <c r="M131" s="114">
        <v>0</v>
      </c>
      <c r="N131" s="114">
        <v>0</v>
      </c>
      <c r="O131" s="106">
        <v>0</v>
      </c>
      <c r="P131" s="114">
        <v>0</v>
      </c>
      <c r="Q131" s="114">
        <v>0</v>
      </c>
      <c r="R131" s="114">
        <v>0</v>
      </c>
      <c r="S131" s="114">
        <v>0</v>
      </c>
      <c r="T131" s="106">
        <v>0</v>
      </c>
      <c r="U131" s="114">
        <v>0</v>
      </c>
      <c r="V131" s="114">
        <v>0</v>
      </c>
      <c r="W131" s="114">
        <v>0</v>
      </c>
      <c r="X131" s="114">
        <v>0</v>
      </c>
      <c r="Y131" s="114">
        <v>0</v>
      </c>
      <c r="Z131" s="106">
        <v>1</v>
      </c>
      <c r="AA131" s="114">
        <v>0</v>
      </c>
    </row>
    <row r="132" spans="1:27" x14ac:dyDescent="0.25">
      <c r="A132" s="156" t="s">
        <v>247</v>
      </c>
      <c r="B132" s="279"/>
      <c r="C132" s="658" t="s">
        <v>248</v>
      </c>
      <c r="D132" s="659"/>
      <c r="E132" s="660"/>
      <c r="F132" s="265">
        <v>0</v>
      </c>
      <c r="G132" s="265">
        <v>0</v>
      </c>
      <c r="H132" s="265">
        <v>0</v>
      </c>
      <c r="I132" s="265">
        <v>0</v>
      </c>
      <c r="J132" s="265">
        <v>0</v>
      </c>
      <c r="K132" s="75">
        <v>0</v>
      </c>
      <c r="L132" s="265">
        <v>0</v>
      </c>
      <c r="M132" s="265">
        <v>0</v>
      </c>
      <c r="N132" s="265">
        <v>0</v>
      </c>
      <c r="O132" s="75">
        <v>0</v>
      </c>
      <c r="P132" s="265">
        <v>0</v>
      </c>
      <c r="Q132" s="265">
        <v>0</v>
      </c>
      <c r="R132" s="265">
        <v>0</v>
      </c>
      <c r="S132" s="265">
        <v>0</v>
      </c>
      <c r="T132" s="75">
        <v>0</v>
      </c>
      <c r="U132" s="265">
        <v>0</v>
      </c>
      <c r="V132" s="265">
        <v>0</v>
      </c>
      <c r="W132" s="265">
        <v>0</v>
      </c>
      <c r="X132" s="265">
        <v>0</v>
      </c>
      <c r="Y132" s="265">
        <v>0</v>
      </c>
      <c r="Z132" s="75">
        <v>0</v>
      </c>
      <c r="AA132" s="265">
        <v>0</v>
      </c>
    </row>
    <row r="133" spans="1:27" x14ac:dyDescent="0.25">
      <c r="A133" s="156" t="s">
        <v>249</v>
      </c>
      <c r="B133" s="279"/>
      <c r="C133" s="658" t="s">
        <v>70</v>
      </c>
      <c r="D133" s="659"/>
      <c r="E133" s="660"/>
      <c r="F133" s="114">
        <v>2</v>
      </c>
      <c r="G133" s="265">
        <v>7</v>
      </c>
      <c r="H133" s="265">
        <v>3</v>
      </c>
      <c r="I133" s="265">
        <v>4</v>
      </c>
      <c r="J133" s="265">
        <v>0</v>
      </c>
      <c r="K133" s="106">
        <v>3</v>
      </c>
      <c r="L133" s="114">
        <v>1</v>
      </c>
      <c r="M133" s="114">
        <v>1</v>
      </c>
      <c r="N133" s="114">
        <v>0</v>
      </c>
      <c r="O133" s="106">
        <v>1</v>
      </c>
      <c r="P133" s="114">
        <v>0</v>
      </c>
      <c r="Q133" s="114">
        <v>1</v>
      </c>
      <c r="R133" s="114">
        <v>0</v>
      </c>
      <c r="S133" s="114">
        <v>0</v>
      </c>
      <c r="T133" s="106">
        <v>3</v>
      </c>
      <c r="U133" s="114">
        <v>0</v>
      </c>
      <c r="V133" s="114">
        <v>3</v>
      </c>
      <c r="W133" s="114">
        <v>0</v>
      </c>
      <c r="X133" s="114">
        <v>0</v>
      </c>
      <c r="Y133" s="114">
        <v>0</v>
      </c>
      <c r="Z133" s="106">
        <v>2</v>
      </c>
      <c r="AA133" s="114">
        <v>1</v>
      </c>
    </row>
    <row r="134" spans="1:27" s="238" customFormat="1" ht="32.25" customHeight="1" x14ac:dyDescent="0.25">
      <c r="A134" s="275" t="s">
        <v>250</v>
      </c>
      <c r="B134" s="276"/>
      <c r="C134" s="928" t="s">
        <v>251</v>
      </c>
      <c r="D134" s="931"/>
      <c r="E134" s="932"/>
      <c r="F134" s="283">
        <v>0</v>
      </c>
      <c r="G134" s="277">
        <v>1</v>
      </c>
      <c r="H134" s="277">
        <v>1</v>
      </c>
      <c r="I134" s="277">
        <v>0</v>
      </c>
      <c r="J134" s="277">
        <v>0</v>
      </c>
      <c r="K134" s="283">
        <v>0</v>
      </c>
      <c r="L134" s="283">
        <v>0</v>
      </c>
      <c r="M134" s="283">
        <v>0</v>
      </c>
      <c r="N134" s="283">
        <v>0</v>
      </c>
      <c r="O134" s="283">
        <v>0</v>
      </c>
      <c r="P134" s="283">
        <v>0</v>
      </c>
      <c r="Q134" s="283">
        <v>0</v>
      </c>
      <c r="R134" s="283">
        <v>0</v>
      </c>
      <c r="S134" s="283">
        <v>0</v>
      </c>
      <c r="T134" s="283">
        <v>0</v>
      </c>
      <c r="U134" s="283">
        <v>0</v>
      </c>
      <c r="V134" s="283">
        <v>0</v>
      </c>
      <c r="W134" s="283">
        <v>0</v>
      </c>
      <c r="X134" s="283">
        <v>0</v>
      </c>
      <c r="Y134" s="283">
        <v>0</v>
      </c>
      <c r="Z134" s="283">
        <v>1</v>
      </c>
      <c r="AA134" s="283">
        <v>0</v>
      </c>
    </row>
    <row r="135" spans="1:27" x14ac:dyDescent="0.25">
      <c r="A135" s="156" t="s">
        <v>252</v>
      </c>
      <c r="B135" s="279"/>
      <c r="C135" s="647" t="s">
        <v>253</v>
      </c>
      <c r="D135" s="810"/>
      <c r="E135" s="811"/>
      <c r="F135" s="265">
        <v>0</v>
      </c>
      <c r="G135" s="265">
        <v>1</v>
      </c>
      <c r="H135" s="265">
        <v>1</v>
      </c>
      <c r="I135" s="265">
        <v>0</v>
      </c>
      <c r="J135" s="265">
        <v>0</v>
      </c>
      <c r="K135" s="75">
        <v>0</v>
      </c>
      <c r="L135" s="265">
        <v>0</v>
      </c>
      <c r="M135" s="265">
        <v>0</v>
      </c>
      <c r="N135" s="265">
        <v>0</v>
      </c>
      <c r="O135" s="75">
        <v>0</v>
      </c>
      <c r="P135" s="265">
        <v>0</v>
      </c>
      <c r="Q135" s="265">
        <v>0</v>
      </c>
      <c r="R135" s="265">
        <v>0</v>
      </c>
      <c r="S135" s="265">
        <v>0</v>
      </c>
      <c r="T135" s="75">
        <v>0</v>
      </c>
      <c r="U135" s="265">
        <v>0</v>
      </c>
      <c r="V135" s="265">
        <v>0</v>
      </c>
      <c r="W135" s="265">
        <v>0</v>
      </c>
      <c r="X135" s="265">
        <v>0</v>
      </c>
      <c r="Y135" s="265">
        <v>0</v>
      </c>
      <c r="Z135" s="75">
        <v>1</v>
      </c>
      <c r="AA135" s="265">
        <v>0</v>
      </c>
    </row>
    <row r="136" spans="1:27" x14ac:dyDescent="0.25">
      <c r="A136" s="156" t="s">
        <v>254</v>
      </c>
      <c r="B136" s="279"/>
      <c r="C136" s="647" t="s">
        <v>255</v>
      </c>
      <c r="D136" s="648"/>
      <c r="E136" s="649"/>
      <c r="F136" s="265">
        <v>0</v>
      </c>
      <c r="G136" s="265">
        <v>0</v>
      </c>
      <c r="H136" s="265">
        <v>0</v>
      </c>
      <c r="I136" s="265">
        <v>0</v>
      </c>
      <c r="J136" s="265">
        <v>0</v>
      </c>
      <c r="K136" s="75">
        <v>0</v>
      </c>
      <c r="L136" s="265">
        <v>0</v>
      </c>
      <c r="M136" s="265">
        <v>0</v>
      </c>
      <c r="N136" s="265">
        <v>0</v>
      </c>
      <c r="O136" s="75">
        <v>0</v>
      </c>
      <c r="P136" s="265">
        <v>0</v>
      </c>
      <c r="Q136" s="265">
        <v>0</v>
      </c>
      <c r="R136" s="265">
        <v>0</v>
      </c>
      <c r="S136" s="265">
        <v>0</v>
      </c>
      <c r="T136" s="75">
        <v>0</v>
      </c>
      <c r="U136" s="265">
        <v>0</v>
      </c>
      <c r="V136" s="265">
        <v>0</v>
      </c>
      <c r="W136" s="265">
        <v>0</v>
      </c>
      <c r="X136" s="265">
        <v>0</v>
      </c>
      <c r="Y136" s="265">
        <v>0</v>
      </c>
      <c r="Z136" s="75">
        <v>0</v>
      </c>
      <c r="AA136" s="265">
        <v>0</v>
      </c>
    </row>
    <row r="137" spans="1:27" x14ac:dyDescent="0.25">
      <c r="A137" s="156" t="s">
        <v>256</v>
      </c>
      <c r="B137" s="279"/>
      <c r="C137" s="647" t="s">
        <v>70</v>
      </c>
      <c r="D137" s="648"/>
      <c r="E137" s="649"/>
      <c r="F137" s="265">
        <v>0</v>
      </c>
      <c r="G137" s="265">
        <v>0</v>
      </c>
      <c r="H137" s="265">
        <v>0</v>
      </c>
      <c r="I137" s="265">
        <v>0</v>
      </c>
      <c r="J137" s="265">
        <v>0</v>
      </c>
      <c r="K137" s="75">
        <v>0</v>
      </c>
      <c r="L137" s="265">
        <v>0</v>
      </c>
      <c r="M137" s="265">
        <v>0</v>
      </c>
      <c r="N137" s="265">
        <v>0</v>
      </c>
      <c r="O137" s="75">
        <v>0</v>
      </c>
      <c r="P137" s="265">
        <v>0</v>
      </c>
      <c r="Q137" s="265">
        <v>0</v>
      </c>
      <c r="R137" s="265">
        <v>0</v>
      </c>
      <c r="S137" s="265">
        <v>0</v>
      </c>
      <c r="T137" s="75">
        <v>0</v>
      </c>
      <c r="U137" s="265">
        <v>0</v>
      </c>
      <c r="V137" s="265">
        <v>0</v>
      </c>
      <c r="W137" s="265">
        <v>0</v>
      </c>
      <c r="X137" s="265">
        <v>0</v>
      </c>
      <c r="Y137" s="265">
        <v>0</v>
      </c>
      <c r="Z137" s="75">
        <v>0</v>
      </c>
      <c r="AA137" s="265">
        <v>0</v>
      </c>
    </row>
    <row r="138" spans="1:27" s="238" customFormat="1" ht="32.25" customHeight="1" x14ac:dyDescent="0.25">
      <c r="A138" s="275" t="s">
        <v>257</v>
      </c>
      <c r="B138" s="276"/>
      <c r="C138" s="928" t="s">
        <v>70</v>
      </c>
      <c r="D138" s="929"/>
      <c r="E138" s="930"/>
      <c r="F138" s="273">
        <v>0</v>
      </c>
      <c r="G138" s="272">
        <v>5</v>
      </c>
      <c r="H138" s="272">
        <v>5</v>
      </c>
      <c r="I138" s="272">
        <v>0</v>
      </c>
      <c r="J138" s="272">
        <v>0</v>
      </c>
      <c r="K138" s="273">
        <v>5</v>
      </c>
      <c r="L138" s="273">
        <v>3</v>
      </c>
      <c r="M138" s="273">
        <v>0</v>
      </c>
      <c r="N138" s="273">
        <v>2</v>
      </c>
      <c r="O138" s="273">
        <v>0</v>
      </c>
      <c r="P138" s="273">
        <v>0</v>
      </c>
      <c r="Q138" s="273">
        <v>0</v>
      </c>
      <c r="R138" s="273">
        <v>0</v>
      </c>
      <c r="S138" s="273">
        <v>0</v>
      </c>
      <c r="T138" s="273">
        <v>5</v>
      </c>
      <c r="U138" s="273">
        <v>0</v>
      </c>
      <c r="V138" s="273">
        <v>3</v>
      </c>
      <c r="W138" s="273">
        <v>1</v>
      </c>
      <c r="X138" s="273">
        <v>0</v>
      </c>
      <c r="Y138" s="273">
        <v>0</v>
      </c>
      <c r="Z138" s="273">
        <v>0</v>
      </c>
      <c r="AA138" s="273">
        <v>0</v>
      </c>
    </row>
    <row r="139" spans="1:27" ht="33.75" customHeight="1" x14ac:dyDescent="0.25">
      <c r="A139" s="64" t="s">
        <v>258</v>
      </c>
      <c r="B139" s="192"/>
      <c r="C139" s="666" t="s">
        <v>12</v>
      </c>
      <c r="D139" s="667"/>
      <c r="E139" s="668"/>
      <c r="F139" s="290">
        <f t="shared" ref="F139:Z139" si="0">SUM(F20+F40+F52+F60+F74+F81+F88+F91+F114+F118+F125+F134+F138)</f>
        <v>275</v>
      </c>
      <c r="G139" s="290">
        <f t="shared" si="0"/>
        <v>1138</v>
      </c>
      <c r="H139" s="291">
        <f t="shared" si="0"/>
        <v>986</v>
      </c>
      <c r="I139" s="291">
        <f t="shared" si="0"/>
        <v>138</v>
      </c>
      <c r="J139" s="290">
        <f t="shared" si="0"/>
        <v>14</v>
      </c>
      <c r="K139" s="292">
        <f t="shared" si="0"/>
        <v>1004</v>
      </c>
      <c r="L139" s="291">
        <f t="shared" si="0"/>
        <v>576</v>
      </c>
      <c r="M139" s="291">
        <f t="shared" si="0"/>
        <v>151</v>
      </c>
      <c r="N139" s="291">
        <f t="shared" si="0"/>
        <v>91</v>
      </c>
      <c r="O139" s="293">
        <f t="shared" si="0"/>
        <v>186</v>
      </c>
      <c r="P139" s="290">
        <f t="shared" si="0"/>
        <v>27</v>
      </c>
      <c r="Q139" s="290">
        <f t="shared" si="0"/>
        <v>155</v>
      </c>
      <c r="R139" s="290">
        <f t="shared" si="0"/>
        <v>4</v>
      </c>
      <c r="S139" s="290">
        <f t="shared" si="0"/>
        <v>3</v>
      </c>
      <c r="T139" s="292">
        <f t="shared" si="0"/>
        <v>1007</v>
      </c>
      <c r="U139" s="290">
        <f t="shared" si="0"/>
        <v>3</v>
      </c>
      <c r="V139" s="291">
        <f t="shared" si="0"/>
        <v>709</v>
      </c>
      <c r="W139" s="146">
        <f t="shared" si="0"/>
        <v>46</v>
      </c>
      <c r="X139" s="146">
        <f t="shared" si="0"/>
        <v>0</v>
      </c>
      <c r="Y139" s="146">
        <f t="shared" si="0"/>
        <v>0</v>
      </c>
      <c r="Z139" s="69">
        <f t="shared" si="0"/>
        <v>251</v>
      </c>
      <c r="AA139" s="146">
        <f>SUM(AA20+AA40+AA52+AA60+AA74+AA81+AA88+AA91+AA118+AA125+AA134+AA138)</f>
        <v>113</v>
      </c>
    </row>
    <row r="140" spans="1:27" x14ac:dyDescent="0.25">
      <c r="A140" s="180"/>
      <c r="B140" s="287"/>
      <c r="C140" s="180"/>
      <c r="D140" s="180"/>
      <c r="E140" s="180"/>
      <c r="F140" s="180"/>
      <c r="G140" s="180"/>
      <c r="H140" s="180"/>
      <c r="I140" s="180"/>
      <c r="J140" s="180"/>
      <c r="K140" s="288"/>
      <c r="L140" s="180"/>
      <c r="M140" s="180"/>
      <c r="N140" s="180"/>
      <c r="O140" s="288"/>
      <c r="P140" s="180"/>
      <c r="Q140" s="180"/>
      <c r="R140" s="180"/>
      <c r="S140" s="180"/>
      <c r="T140" s="288"/>
      <c r="U140" s="180"/>
      <c r="V140" s="180"/>
      <c r="W140" s="180"/>
      <c r="X140" s="180"/>
      <c r="Y140" s="180"/>
      <c r="Z140" s="288"/>
      <c r="AA140" s="180"/>
    </row>
    <row r="142" spans="1:27" s="301" customFormat="1" x14ac:dyDescent="0.25">
      <c r="F142" s="302"/>
      <c r="G142" s="302"/>
      <c r="H142" s="303"/>
      <c r="I142" s="303"/>
      <c r="J142" s="302"/>
      <c r="K142" s="303"/>
      <c r="L142" s="303"/>
      <c r="M142" s="303"/>
      <c r="N142" s="303"/>
      <c r="O142" s="302"/>
      <c r="P142" s="302"/>
      <c r="Q142" s="302"/>
      <c r="R142" s="302"/>
      <c r="S142" s="302"/>
      <c r="T142" s="303"/>
      <c r="U142" s="302"/>
      <c r="V142" s="303"/>
      <c r="W142" s="304"/>
      <c r="X142" s="304"/>
      <c r="Y142" s="304"/>
      <c r="Z142" s="304"/>
      <c r="AA142" s="304"/>
    </row>
  </sheetData>
  <mergeCells count="152"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W8:W18"/>
    <mergeCell ref="X8:X18"/>
    <mergeCell ref="Y8:Y18"/>
    <mergeCell ref="O11:O18"/>
    <mergeCell ref="P11:P18"/>
    <mergeCell ref="Q11:Q18"/>
    <mergeCell ref="R11:R18"/>
    <mergeCell ref="Z5:Z18"/>
    <mergeCell ref="AA5:AA18"/>
    <mergeCell ref="A19:E19"/>
    <mergeCell ref="C20:E20"/>
    <mergeCell ref="C21:E21"/>
    <mergeCell ref="C22:E22"/>
    <mergeCell ref="C23:E23"/>
    <mergeCell ref="C24:E24"/>
    <mergeCell ref="O8:R10"/>
    <mergeCell ref="S8:S18"/>
    <mergeCell ref="T8:T18"/>
    <mergeCell ref="G8:G18"/>
    <mergeCell ref="H8:H18"/>
    <mergeCell ref="I8:I18"/>
    <mergeCell ref="J8:J18"/>
    <mergeCell ref="K8:K18"/>
    <mergeCell ref="L8:L18"/>
    <mergeCell ref="M8:M18"/>
    <mergeCell ref="N8:N18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55:E55"/>
    <mergeCell ref="C56:E56"/>
    <mergeCell ref="C57:E57"/>
    <mergeCell ref="C58:E58"/>
    <mergeCell ref="C59:E59"/>
    <mergeCell ref="C60:E60"/>
    <mergeCell ref="C49:E49"/>
    <mergeCell ref="C50:E50"/>
    <mergeCell ref="C51:E51"/>
    <mergeCell ref="C52:E52"/>
    <mergeCell ref="C53:E53"/>
    <mergeCell ref="C54:E54"/>
    <mergeCell ref="C67:E67"/>
    <mergeCell ref="C68:E68"/>
    <mergeCell ref="C69:E69"/>
    <mergeCell ref="C70:E70"/>
    <mergeCell ref="C71:E71"/>
    <mergeCell ref="C72:E72"/>
    <mergeCell ref="C61:E61"/>
    <mergeCell ref="C62:E62"/>
    <mergeCell ref="C63:E63"/>
    <mergeCell ref="C64:E64"/>
    <mergeCell ref="C65:E65"/>
    <mergeCell ref="C66:E66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91:E91"/>
    <mergeCell ref="C92:E92"/>
    <mergeCell ref="C93:E93"/>
    <mergeCell ref="C94:E94"/>
    <mergeCell ref="C95:E95"/>
    <mergeCell ref="C96:E96"/>
    <mergeCell ref="C85:E85"/>
    <mergeCell ref="C86:E86"/>
    <mergeCell ref="C87:E87"/>
    <mergeCell ref="C88:E88"/>
    <mergeCell ref="C89:E89"/>
    <mergeCell ref="C90:E90"/>
    <mergeCell ref="C103:E103"/>
    <mergeCell ref="C104:E104"/>
    <mergeCell ref="C105:E105"/>
    <mergeCell ref="C106:E106"/>
    <mergeCell ref="C107:E107"/>
    <mergeCell ref="C108:E108"/>
    <mergeCell ref="C97:E97"/>
    <mergeCell ref="C98:E98"/>
    <mergeCell ref="C99:E99"/>
    <mergeCell ref="C100:E100"/>
    <mergeCell ref="C101:E101"/>
    <mergeCell ref="C102:E102"/>
    <mergeCell ref="B119:B124"/>
    <mergeCell ref="C119:E119"/>
    <mergeCell ref="C120:E120"/>
    <mergeCell ref="C121:E121"/>
    <mergeCell ref="C122:E122"/>
    <mergeCell ref="C123:E123"/>
    <mergeCell ref="C109:E109"/>
    <mergeCell ref="C110:E110"/>
    <mergeCell ref="C111:E111"/>
    <mergeCell ref="C112:E112"/>
    <mergeCell ref="C113:E113"/>
    <mergeCell ref="C114:E114"/>
    <mergeCell ref="C124:E124"/>
    <mergeCell ref="C125:E125"/>
    <mergeCell ref="C126:E126"/>
    <mergeCell ref="C127:E127"/>
    <mergeCell ref="C128:E128"/>
    <mergeCell ref="C129:E129"/>
    <mergeCell ref="C115:E115"/>
    <mergeCell ref="C116:E116"/>
    <mergeCell ref="C117:E117"/>
    <mergeCell ref="C118:E118"/>
    <mergeCell ref="C136:E136"/>
    <mergeCell ref="C137:E137"/>
    <mergeCell ref="C138:E138"/>
    <mergeCell ref="C139:E139"/>
    <mergeCell ref="C130:E130"/>
    <mergeCell ref="C131:E131"/>
    <mergeCell ref="C132:E132"/>
    <mergeCell ref="C133:E133"/>
    <mergeCell ref="C134:E134"/>
    <mergeCell ref="C135:E13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A140"/>
  <sheetViews>
    <sheetView topLeftCell="C111" zoomScale="85" zoomScaleNormal="85" workbookViewId="0">
      <selection activeCell="Z139" sqref="Z139"/>
    </sheetView>
  </sheetViews>
  <sheetFormatPr defaultRowHeight="15" x14ac:dyDescent="0.25"/>
  <cols>
    <col min="6" max="6" width="7.85546875" customWidth="1"/>
    <col min="7" max="7" width="8.28515625" customWidth="1"/>
    <col min="10" max="10" width="7.7109375" customWidth="1"/>
    <col min="11" max="11" width="7.140625" style="70" customWidth="1"/>
    <col min="13" max="13" width="8.140625" customWidth="1"/>
    <col min="15" max="15" width="7.5703125" style="70" customWidth="1"/>
    <col min="16" max="16" width="7.85546875" customWidth="1"/>
    <col min="17" max="17" width="7.7109375" customWidth="1"/>
    <col min="18" max="18" width="7.28515625" customWidth="1"/>
    <col min="19" max="19" width="7" customWidth="1"/>
    <col min="20" max="20" width="7.5703125" style="70" customWidth="1"/>
    <col min="21" max="21" width="7.5703125" customWidth="1"/>
    <col min="22" max="22" width="7.42578125" customWidth="1"/>
    <col min="23" max="23" width="7.7109375" customWidth="1"/>
    <col min="24" max="24" width="6.7109375" customWidth="1"/>
    <col min="25" max="25" width="7" customWidth="1"/>
    <col min="26" max="26" width="7" style="70" customWidth="1"/>
    <col min="27" max="27" width="6.7109375" customWidth="1"/>
  </cols>
  <sheetData>
    <row r="1" spans="1:27" ht="18" x14ac:dyDescent="0.25">
      <c r="A1" s="829" t="s">
        <v>0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  <c r="P1" s="829"/>
      <c r="Q1" s="829"/>
      <c r="R1" s="829"/>
      <c r="S1" s="829"/>
      <c r="T1" s="829"/>
      <c r="U1" s="829"/>
      <c r="V1" s="829"/>
      <c r="W1" s="829"/>
      <c r="X1" s="829"/>
      <c r="Y1" s="829"/>
      <c r="Z1" s="829"/>
      <c r="AA1" s="829"/>
    </row>
    <row r="2" spans="1:27" ht="15.75" x14ac:dyDescent="0.25">
      <c r="A2" s="830" t="s">
        <v>1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0"/>
      <c r="O2" s="830"/>
      <c r="P2" s="830"/>
      <c r="Q2" s="830"/>
      <c r="R2" s="830"/>
      <c r="S2" s="830"/>
      <c r="T2" s="830"/>
      <c r="U2" s="830"/>
      <c r="V2" s="830"/>
      <c r="W2" s="830"/>
      <c r="X2" s="830"/>
      <c r="Y2" s="830"/>
      <c r="Z2" s="830"/>
      <c r="AA2" s="830"/>
    </row>
    <row r="3" spans="1:27" x14ac:dyDescent="0.25">
      <c r="A3" s="831" t="s">
        <v>275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1"/>
      <c r="O3" s="831"/>
      <c r="P3" s="831"/>
      <c r="Q3" s="831"/>
      <c r="R3" s="831"/>
      <c r="S3" s="831"/>
      <c r="T3" s="831"/>
      <c r="U3" s="831"/>
      <c r="V3" s="831"/>
      <c r="W3" s="831"/>
      <c r="X3" s="831"/>
      <c r="Y3" s="831"/>
      <c r="Z3" s="831"/>
      <c r="AA3" s="831"/>
    </row>
    <row r="4" spans="1:27" x14ac:dyDescent="0.25">
      <c r="A4" s="832"/>
      <c r="B4" s="832"/>
      <c r="C4" s="832"/>
      <c r="D4" s="832"/>
      <c r="E4" s="832"/>
      <c r="F4" s="832"/>
      <c r="G4" s="832"/>
      <c r="H4" s="832"/>
      <c r="I4" s="832"/>
      <c r="J4" s="832"/>
      <c r="K4" s="832"/>
      <c r="L4" s="832"/>
      <c r="M4" s="832"/>
      <c r="N4" s="832"/>
      <c r="O4" s="832"/>
      <c r="P4" s="832"/>
      <c r="Q4" s="832"/>
      <c r="R4" s="832"/>
      <c r="S4" s="832"/>
      <c r="T4" s="832"/>
      <c r="U4" s="832"/>
      <c r="V4" s="832"/>
      <c r="W4" s="832"/>
      <c r="X4" s="832"/>
      <c r="Y4" s="832"/>
      <c r="Z4" s="832"/>
      <c r="AA4" s="832"/>
    </row>
    <row r="5" spans="1:27" x14ac:dyDescent="0.25">
      <c r="A5" s="596" t="s">
        <v>3</v>
      </c>
      <c r="B5" s="596"/>
      <c r="C5" s="596"/>
      <c r="D5" s="596"/>
      <c r="E5" s="596"/>
      <c r="F5" s="833" t="s">
        <v>4</v>
      </c>
      <c r="G5" s="835" t="s">
        <v>5</v>
      </c>
      <c r="H5" s="836"/>
      <c r="I5" s="836"/>
      <c r="J5" s="836"/>
      <c r="K5" s="835" t="s">
        <v>6</v>
      </c>
      <c r="L5" s="836"/>
      <c r="M5" s="836"/>
      <c r="N5" s="836"/>
      <c r="O5" s="836"/>
      <c r="P5" s="836"/>
      <c r="Q5" s="836"/>
      <c r="R5" s="836"/>
      <c r="S5" s="836"/>
      <c r="T5" s="836"/>
      <c r="U5" s="820" t="s">
        <v>7</v>
      </c>
      <c r="V5" s="841" t="s">
        <v>8</v>
      </c>
      <c r="W5" s="619" t="s">
        <v>9</v>
      </c>
      <c r="X5" s="619"/>
      <c r="Y5" s="619"/>
      <c r="Z5" s="1044" t="s">
        <v>10</v>
      </c>
      <c r="AA5" s="834" t="s">
        <v>11</v>
      </c>
    </row>
    <row r="6" spans="1:27" x14ac:dyDescent="0.25">
      <c r="A6" s="596"/>
      <c r="B6" s="596"/>
      <c r="C6" s="596"/>
      <c r="D6" s="596"/>
      <c r="E6" s="596"/>
      <c r="F6" s="834"/>
      <c r="G6" s="837"/>
      <c r="H6" s="838"/>
      <c r="I6" s="838"/>
      <c r="J6" s="838"/>
      <c r="K6" s="837"/>
      <c r="L6" s="838"/>
      <c r="M6" s="838"/>
      <c r="N6" s="838"/>
      <c r="O6" s="838"/>
      <c r="P6" s="838"/>
      <c r="Q6" s="838"/>
      <c r="R6" s="838"/>
      <c r="S6" s="838"/>
      <c r="T6" s="838"/>
      <c r="U6" s="821"/>
      <c r="V6" s="842"/>
      <c r="W6" s="619"/>
      <c r="X6" s="619"/>
      <c r="Y6" s="619"/>
      <c r="Z6" s="1044"/>
      <c r="AA6" s="834"/>
    </row>
    <row r="7" spans="1:27" x14ac:dyDescent="0.25">
      <c r="A7" s="596"/>
      <c r="B7" s="596"/>
      <c r="C7" s="596"/>
      <c r="D7" s="596"/>
      <c r="E7" s="596"/>
      <c r="F7" s="834"/>
      <c r="G7" s="839"/>
      <c r="H7" s="840"/>
      <c r="I7" s="840"/>
      <c r="J7" s="840"/>
      <c r="K7" s="839"/>
      <c r="L7" s="840"/>
      <c r="M7" s="840"/>
      <c r="N7" s="840"/>
      <c r="O7" s="840"/>
      <c r="P7" s="840"/>
      <c r="Q7" s="840"/>
      <c r="R7" s="840"/>
      <c r="S7" s="840"/>
      <c r="T7" s="840"/>
      <c r="U7" s="821"/>
      <c r="V7" s="842"/>
      <c r="W7" s="619"/>
      <c r="X7" s="619"/>
      <c r="Y7" s="619"/>
      <c r="Z7" s="1044"/>
      <c r="AA7" s="834"/>
    </row>
    <row r="8" spans="1:27" x14ac:dyDescent="0.25">
      <c r="A8" s="596"/>
      <c r="B8" s="596"/>
      <c r="C8" s="596"/>
      <c r="D8" s="596"/>
      <c r="E8" s="596"/>
      <c r="F8" s="834"/>
      <c r="G8" s="820" t="s">
        <v>12</v>
      </c>
      <c r="H8" s="820" t="s">
        <v>13</v>
      </c>
      <c r="I8" s="820" t="s">
        <v>14</v>
      </c>
      <c r="J8" s="820" t="s">
        <v>15</v>
      </c>
      <c r="K8" s="1039" t="s">
        <v>16</v>
      </c>
      <c r="L8" s="820" t="s">
        <v>17</v>
      </c>
      <c r="M8" s="820" t="s">
        <v>18</v>
      </c>
      <c r="N8" s="820" t="s">
        <v>19</v>
      </c>
      <c r="O8" s="619" t="s">
        <v>20</v>
      </c>
      <c r="P8" s="619"/>
      <c r="Q8" s="619"/>
      <c r="R8" s="619"/>
      <c r="S8" s="820" t="s">
        <v>21</v>
      </c>
      <c r="T8" s="1036" t="s">
        <v>22</v>
      </c>
      <c r="U8" s="821"/>
      <c r="V8" s="842"/>
      <c r="W8" s="821">
        <f>+L20+L138</f>
        <v>44</v>
      </c>
      <c r="X8" s="821" t="s">
        <v>24</v>
      </c>
      <c r="Y8" s="821" t="s">
        <v>25</v>
      </c>
      <c r="Z8" s="1044"/>
      <c r="AA8" s="834"/>
    </row>
    <row r="9" spans="1:27" x14ac:dyDescent="0.25">
      <c r="A9" s="596"/>
      <c r="B9" s="596"/>
      <c r="C9" s="596"/>
      <c r="D9" s="596"/>
      <c r="E9" s="596"/>
      <c r="F9" s="834"/>
      <c r="G9" s="821"/>
      <c r="H9" s="821"/>
      <c r="I9" s="821"/>
      <c r="J9" s="821"/>
      <c r="K9" s="1040"/>
      <c r="L9" s="821"/>
      <c r="M9" s="821"/>
      <c r="N9" s="821"/>
      <c r="O9" s="619"/>
      <c r="P9" s="619"/>
      <c r="Q9" s="619"/>
      <c r="R9" s="619"/>
      <c r="S9" s="821"/>
      <c r="T9" s="1037"/>
      <c r="U9" s="821"/>
      <c r="V9" s="842"/>
      <c r="W9" s="821"/>
      <c r="X9" s="821"/>
      <c r="Y9" s="821"/>
      <c r="Z9" s="1044"/>
      <c r="AA9" s="834"/>
    </row>
    <row r="10" spans="1:27" x14ac:dyDescent="0.25">
      <c r="A10" s="596"/>
      <c r="B10" s="596"/>
      <c r="C10" s="596"/>
      <c r="D10" s="596"/>
      <c r="E10" s="596"/>
      <c r="F10" s="834"/>
      <c r="G10" s="821"/>
      <c r="H10" s="821"/>
      <c r="I10" s="821"/>
      <c r="J10" s="821"/>
      <c r="K10" s="1040"/>
      <c r="L10" s="821"/>
      <c r="M10" s="821"/>
      <c r="N10" s="821"/>
      <c r="O10" s="619"/>
      <c r="P10" s="619"/>
      <c r="Q10" s="619"/>
      <c r="R10" s="619"/>
      <c r="S10" s="821"/>
      <c r="T10" s="1037"/>
      <c r="U10" s="821"/>
      <c r="V10" s="842"/>
      <c r="W10" s="821"/>
      <c r="X10" s="821"/>
      <c r="Y10" s="821"/>
      <c r="Z10" s="1044"/>
      <c r="AA10" s="834"/>
    </row>
    <row r="11" spans="1:27" x14ac:dyDescent="0.25">
      <c r="A11" s="596"/>
      <c r="B11" s="596"/>
      <c r="C11" s="596"/>
      <c r="D11" s="596"/>
      <c r="E11" s="596"/>
      <c r="F11" s="619"/>
      <c r="G11" s="821"/>
      <c r="H11" s="821"/>
      <c r="I11" s="821"/>
      <c r="J11" s="821"/>
      <c r="K11" s="1040"/>
      <c r="L11" s="821"/>
      <c r="M11" s="821"/>
      <c r="N11" s="821"/>
      <c r="O11" s="1039" t="s">
        <v>26</v>
      </c>
      <c r="P11" s="820" t="s">
        <v>27</v>
      </c>
      <c r="Q11" s="820" t="s">
        <v>28</v>
      </c>
      <c r="R11" s="820" t="s">
        <v>29</v>
      </c>
      <c r="S11" s="821"/>
      <c r="T11" s="1037"/>
      <c r="U11" s="821"/>
      <c r="V11" s="842"/>
      <c r="W11" s="821"/>
      <c r="X11" s="821"/>
      <c r="Y11" s="821"/>
      <c r="Z11" s="1044"/>
      <c r="AA11" s="834"/>
    </row>
    <row r="12" spans="1:27" x14ac:dyDescent="0.25">
      <c r="A12" s="596"/>
      <c r="B12" s="596"/>
      <c r="C12" s="596"/>
      <c r="D12" s="596"/>
      <c r="E12" s="596"/>
      <c r="F12" s="619"/>
      <c r="G12" s="821"/>
      <c r="H12" s="821"/>
      <c r="I12" s="821"/>
      <c r="J12" s="821"/>
      <c r="K12" s="1040"/>
      <c r="L12" s="821"/>
      <c r="M12" s="821"/>
      <c r="N12" s="821"/>
      <c r="O12" s="1040"/>
      <c r="P12" s="821"/>
      <c r="Q12" s="821"/>
      <c r="R12" s="821"/>
      <c r="S12" s="821"/>
      <c r="T12" s="1037"/>
      <c r="U12" s="821"/>
      <c r="V12" s="842"/>
      <c r="W12" s="821"/>
      <c r="X12" s="821"/>
      <c r="Y12" s="821"/>
      <c r="Z12" s="1044"/>
      <c r="AA12" s="834"/>
    </row>
    <row r="13" spans="1:27" x14ac:dyDescent="0.25">
      <c r="A13" s="596"/>
      <c r="B13" s="596"/>
      <c r="C13" s="596"/>
      <c r="D13" s="596"/>
      <c r="E13" s="596"/>
      <c r="F13" s="619"/>
      <c r="G13" s="821"/>
      <c r="H13" s="821"/>
      <c r="I13" s="821"/>
      <c r="J13" s="821"/>
      <c r="K13" s="1040"/>
      <c r="L13" s="821"/>
      <c r="M13" s="821"/>
      <c r="N13" s="821"/>
      <c r="O13" s="1040"/>
      <c r="P13" s="821"/>
      <c r="Q13" s="821"/>
      <c r="R13" s="821"/>
      <c r="S13" s="821"/>
      <c r="T13" s="1037"/>
      <c r="U13" s="821"/>
      <c r="V13" s="842"/>
      <c r="W13" s="821"/>
      <c r="X13" s="821"/>
      <c r="Y13" s="821"/>
      <c r="Z13" s="1044"/>
      <c r="AA13" s="834"/>
    </row>
    <row r="14" spans="1:27" x14ac:dyDescent="0.25">
      <c r="A14" s="596"/>
      <c r="B14" s="596"/>
      <c r="C14" s="596"/>
      <c r="D14" s="596"/>
      <c r="E14" s="596"/>
      <c r="F14" s="619"/>
      <c r="G14" s="821"/>
      <c r="H14" s="821"/>
      <c r="I14" s="821"/>
      <c r="J14" s="821"/>
      <c r="K14" s="1040"/>
      <c r="L14" s="821"/>
      <c r="M14" s="821"/>
      <c r="N14" s="821"/>
      <c r="O14" s="1040"/>
      <c r="P14" s="821"/>
      <c r="Q14" s="821"/>
      <c r="R14" s="821"/>
      <c r="S14" s="821"/>
      <c r="T14" s="1037"/>
      <c r="U14" s="821"/>
      <c r="V14" s="842"/>
      <c r="W14" s="821"/>
      <c r="X14" s="821"/>
      <c r="Y14" s="821"/>
      <c r="Z14" s="1044"/>
      <c r="AA14" s="834"/>
    </row>
    <row r="15" spans="1:27" x14ac:dyDescent="0.25">
      <c r="A15" s="596"/>
      <c r="B15" s="596"/>
      <c r="C15" s="596"/>
      <c r="D15" s="596"/>
      <c r="E15" s="596"/>
      <c r="F15" s="619"/>
      <c r="G15" s="821"/>
      <c r="H15" s="821"/>
      <c r="I15" s="821"/>
      <c r="J15" s="821"/>
      <c r="K15" s="1040"/>
      <c r="L15" s="821"/>
      <c r="M15" s="821"/>
      <c r="N15" s="821"/>
      <c r="O15" s="1040"/>
      <c r="P15" s="821"/>
      <c r="Q15" s="821"/>
      <c r="R15" s="821"/>
      <c r="S15" s="821"/>
      <c r="T15" s="1037"/>
      <c r="U15" s="821"/>
      <c r="V15" s="842"/>
      <c r="W15" s="821"/>
      <c r="X15" s="821"/>
      <c r="Y15" s="821"/>
      <c r="Z15" s="1044"/>
      <c r="AA15" s="834"/>
    </row>
    <row r="16" spans="1:27" x14ac:dyDescent="0.25">
      <c r="A16" s="596"/>
      <c r="B16" s="596"/>
      <c r="C16" s="596"/>
      <c r="D16" s="596"/>
      <c r="E16" s="596"/>
      <c r="F16" s="619"/>
      <c r="G16" s="821"/>
      <c r="H16" s="821"/>
      <c r="I16" s="821"/>
      <c r="J16" s="821"/>
      <c r="K16" s="1040"/>
      <c r="L16" s="821"/>
      <c r="M16" s="821"/>
      <c r="N16" s="821"/>
      <c r="O16" s="1040"/>
      <c r="P16" s="821"/>
      <c r="Q16" s="821"/>
      <c r="R16" s="821"/>
      <c r="S16" s="821"/>
      <c r="T16" s="1037"/>
      <c r="U16" s="821"/>
      <c r="V16" s="842"/>
      <c r="W16" s="821"/>
      <c r="X16" s="821"/>
      <c r="Y16" s="821"/>
      <c r="Z16" s="1044"/>
      <c r="AA16" s="834"/>
    </row>
    <row r="17" spans="1:27" x14ac:dyDescent="0.25">
      <c r="A17" s="596"/>
      <c r="B17" s="596"/>
      <c r="C17" s="596"/>
      <c r="D17" s="596"/>
      <c r="E17" s="596"/>
      <c r="F17" s="619"/>
      <c r="G17" s="821"/>
      <c r="H17" s="821"/>
      <c r="I17" s="821"/>
      <c r="J17" s="821"/>
      <c r="K17" s="1040"/>
      <c r="L17" s="821"/>
      <c r="M17" s="821"/>
      <c r="N17" s="821"/>
      <c r="O17" s="1040"/>
      <c r="P17" s="821"/>
      <c r="Q17" s="821"/>
      <c r="R17" s="821"/>
      <c r="S17" s="821"/>
      <c r="T17" s="1037"/>
      <c r="U17" s="821"/>
      <c r="V17" s="842"/>
      <c r="W17" s="821"/>
      <c r="X17" s="821"/>
      <c r="Y17" s="821"/>
      <c r="Z17" s="1044"/>
      <c r="AA17" s="834"/>
    </row>
    <row r="18" spans="1:27" x14ac:dyDescent="0.25">
      <c r="A18" s="596"/>
      <c r="B18" s="596"/>
      <c r="C18" s="596"/>
      <c r="D18" s="596"/>
      <c r="E18" s="596"/>
      <c r="F18" s="619"/>
      <c r="G18" s="822"/>
      <c r="H18" s="822"/>
      <c r="I18" s="822"/>
      <c r="J18" s="822"/>
      <c r="K18" s="1041"/>
      <c r="L18" s="822"/>
      <c r="M18" s="822"/>
      <c r="N18" s="822"/>
      <c r="O18" s="1041"/>
      <c r="P18" s="822"/>
      <c r="Q18" s="822"/>
      <c r="R18" s="822"/>
      <c r="S18" s="822"/>
      <c r="T18" s="1038"/>
      <c r="U18" s="822"/>
      <c r="V18" s="843"/>
      <c r="W18" s="822"/>
      <c r="X18" s="822"/>
      <c r="Y18" s="822"/>
      <c r="Z18" s="1044"/>
      <c r="AA18" s="834"/>
    </row>
    <row r="19" spans="1:27" x14ac:dyDescent="0.25">
      <c r="A19" s="616" t="s">
        <v>30</v>
      </c>
      <c r="B19" s="616"/>
      <c r="C19" s="617"/>
      <c r="D19" s="617"/>
      <c r="E19" s="617"/>
      <c r="F19" s="233">
        <v>1</v>
      </c>
      <c r="G19" s="233">
        <v>2</v>
      </c>
      <c r="H19" s="233">
        <v>3</v>
      </c>
      <c r="I19" s="233">
        <v>4</v>
      </c>
      <c r="J19" s="233">
        <v>5</v>
      </c>
      <c r="K19" s="69">
        <v>6</v>
      </c>
      <c r="L19" s="233">
        <v>7</v>
      </c>
      <c r="M19" s="233">
        <v>8</v>
      </c>
      <c r="N19" s="233">
        <v>9</v>
      </c>
      <c r="O19" s="69">
        <v>10</v>
      </c>
      <c r="P19" s="233">
        <v>11</v>
      </c>
      <c r="Q19" s="233">
        <v>12</v>
      </c>
      <c r="R19" s="233">
        <v>13</v>
      </c>
      <c r="S19" s="233">
        <v>14</v>
      </c>
      <c r="T19" s="69">
        <v>15</v>
      </c>
      <c r="U19" s="233">
        <v>16</v>
      </c>
      <c r="V19" s="233">
        <v>17</v>
      </c>
      <c r="W19" s="233">
        <v>18</v>
      </c>
      <c r="X19" s="233">
        <v>19</v>
      </c>
      <c r="Y19" s="233">
        <v>20</v>
      </c>
      <c r="Z19" s="69">
        <v>21</v>
      </c>
      <c r="AA19" s="233">
        <v>22</v>
      </c>
    </row>
    <row r="20" spans="1:27" s="238" customFormat="1" ht="36.75" customHeight="1" x14ac:dyDescent="0.25">
      <c r="A20" s="270" t="s">
        <v>31</v>
      </c>
      <c r="B20" s="271"/>
      <c r="C20" s="941" t="s">
        <v>32</v>
      </c>
      <c r="D20" s="941"/>
      <c r="E20" s="941"/>
      <c r="F20" s="272">
        <v>87</v>
      </c>
      <c r="G20" s="272">
        <v>139</v>
      </c>
      <c r="H20" s="272">
        <v>125</v>
      </c>
      <c r="I20" s="272">
        <v>13</v>
      </c>
      <c r="J20" s="272">
        <v>1</v>
      </c>
      <c r="K20" s="273">
        <v>104</v>
      </c>
      <c r="L20" s="273">
        <v>42</v>
      </c>
      <c r="M20" s="273">
        <v>4</v>
      </c>
      <c r="N20" s="273">
        <v>18</v>
      </c>
      <c r="O20" s="273">
        <v>40</v>
      </c>
      <c r="P20" s="273">
        <v>25</v>
      </c>
      <c r="Q20" s="273">
        <v>11</v>
      </c>
      <c r="R20" s="273">
        <v>4</v>
      </c>
      <c r="S20" s="273">
        <v>0</v>
      </c>
      <c r="T20" s="273">
        <v>104</v>
      </c>
      <c r="U20" s="273">
        <v>2</v>
      </c>
      <c r="V20" s="273">
        <v>75</v>
      </c>
      <c r="W20" s="273">
        <v>17</v>
      </c>
      <c r="X20" s="273">
        <v>0</v>
      </c>
      <c r="Y20" s="273">
        <v>9</v>
      </c>
      <c r="Z20" s="273">
        <v>106</v>
      </c>
      <c r="AA20" s="273">
        <v>40</v>
      </c>
    </row>
    <row r="21" spans="1:27" x14ac:dyDescent="0.25">
      <c r="A21" s="149">
        <v>1.1000000000000001</v>
      </c>
      <c r="B21" s="150"/>
      <c r="C21" s="619" t="s">
        <v>33</v>
      </c>
      <c r="D21" s="619"/>
      <c r="E21" s="619"/>
      <c r="F21" s="232">
        <v>11</v>
      </c>
      <c r="G21" s="232">
        <v>19</v>
      </c>
      <c r="H21" s="232">
        <v>11</v>
      </c>
      <c r="I21" s="232">
        <v>7</v>
      </c>
      <c r="J21" s="232">
        <v>1</v>
      </c>
      <c r="K21" s="75">
        <v>14</v>
      </c>
      <c r="L21" s="232">
        <v>2</v>
      </c>
      <c r="M21" s="232">
        <v>0</v>
      </c>
      <c r="N21" s="232">
        <v>3</v>
      </c>
      <c r="O21" s="75">
        <v>9</v>
      </c>
      <c r="P21" s="232">
        <v>5</v>
      </c>
      <c r="Q21" s="232">
        <v>3</v>
      </c>
      <c r="R21" s="232">
        <v>1</v>
      </c>
      <c r="S21" s="232">
        <v>0</v>
      </c>
      <c r="T21" s="75">
        <v>14</v>
      </c>
      <c r="U21" s="232">
        <v>1</v>
      </c>
      <c r="V21" s="232">
        <v>11</v>
      </c>
      <c r="W21" s="232">
        <v>2</v>
      </c>
      <c r="X21" s="232">
        <v>0</v>
      </c>
      <c r="Y21" s="232">
        <v>0</v>
      </c>
      <c r="Z21" s="75">
        <v>7</v>
      </c>
      <c r="AA21" s="232">
        <v>2</v>
      </c>
    </row>
    <row r="22" spans="1:27" x14ac:dyDescent="0.25">
      <c r="A22" s="151" t="s">
        <v>34</v>
      </c>
      <c r="B22" s="152"/>
      <c r="C22" s="677" t="s">
        <v>35</v>
      </c>
      <c r="D22" s="677"/>
      <c r="E22" s="677"/>
      <c r="F22" s="108">
        <v>5</v>
      </c>
      <c r="G22" s="108">
        <v>12</v>
      </c>
      <c r="H22" s="108">
        <v>11</v>
      </c>
      <c r="I22" s="73">
        <v>1</v>
      </c>
      <c r="J22" s="73">
        <v>0</v>
      </c>
      <c r="K22" s="106">
        <v>10</v>
      </c>
      <c r="L22" s="109">
        <v>6</v>
      </c>
      <c r="M22" s="109">
        <v>0</v>
      </c>
      <c r="N22" s="109">
        <v>3</v>
      </c>
      <c r="O22" s="106">
        <v>1</v>
      </c>
      <c r="P22" s="109">
        <v>0</v>
      </c>
      <c r="Q22" s="109">
        <v>0</v>
      </c>
      <c r="R22" s="109">
        <v>1</v>
      </c>
      <c r="S22" s="109">
        <v>0</v>
      </c>
      <c r="T22" s="106">
        <v>10</v>
      </c>
      <c r="U22" s="109">
        <v>0</v>
      </c>
      <c r="V22" s="109">
        <v>6</v>
      </c>
      <c r="W22" s="109">
        <v>3</v>
      </c>
      <c r="X22" s="109">
        <v>0</v>
      </c>
      <c r="Y22" s="109">
        <v>1</v>
      </c>
      <c r="Z22" s="106">
        <v>6</v>
      </c>
      <c r="AA22" s="109">
        <v>2</v>
      </c>
    </row>
    <row r="23" spans="1:27" ht="18.75" customHeight="1" x14ac:dyDescent="0.25">
      <c r="A23" s="153" t="s">
        <v>36</v>
      </c>
      <c r="B23" s="236" t="s">
        <v>37</v>
      </c>
      <c r="C23" s="678" t="s">
        <v>38</v>
      </c>
      <c r="D23" s="678"/>
      <c r="E23" s="678"/>
      <c r="F23" s="108">
        <v>0</v>
      </c>
      <c r="G23" s="108">
        <v>0</v>
      </c>
      <c r="H23" s="108">
        <v>0</v>
      </c>
      <c r="I23" s="73">
        <v>0</v>
      </c>
      <c r="J23" s="73">
        <v>0</v>
      </c>
      <c r="K23" s="106">
        <v>0</v>
      </c>
      <c r="L23" s="109">
        <v>0</v>
      </c>
      <c r="M23" s="109">
        <v>0</v>
      </c>
      <c r="N23" s="109">
        <v>0</v>
      </c>
      <c r="O23" s="106">
        <v>0</v>
      </c>
      <c r="P23" s="109">
        <v>0</v>
      </c>
      <c r="Q23" s="109">
        <v>0</v>
      </c>
      <c r="R23" s="109">
        <v>0</v>
      </c>
      <c r="S23" s="109">
        <v>0</v>
      </c>
      <c r="T23" s="106">
        <v>0</v>
      </c>
      <c r="U23" s="109">
        <v>0</v>
      </c>
      <c r="V23" s="109">
        <v>0</v>
      </c>
      <c r="W23" s="109">
        <v>0</v>
      </c>
      <c r="X23" s="109">
        <v>0</v>
      </c>
      <c r="Y23" s="109">
        <v>0</v>
      </c>
      <c r="Z23" s="106">
        <v>0</v>
      </c>
      <c r="AA23" s="109">
        <v>0</v>
      </c>
    </row>
    <row r="24" spans="1:27" ht="15.75" customHeight="1" x14ac:dyDescent="0.25">
      <c r="A24" s="155" t="s">
        <v>39</v>
      </c>
      <c r="B24" s="236" t="s">
        <v>37</v>
      </c>
      <c r="C24" s="678" t="s">
        <v>40</v>
      </c>
      <c r="D24" s="678"/>
      <c r="E24" s="678"/>
      <c r="F24" s="108">
        <v>0</v>
      </c>
      <c r="G24" s="108">
        <v>0</v>
      </c>
      <c r="H24" s="108">
        <v>0</v>
      </c>
      <c r="I24" s="73">
        <v>0</v>
      </c>
      <c r="J24" s="73">
        <v>0</v>
      </c>
      <c r="K24" s="106">
        <v>0</v>
      </c>
      <c r="L24" s="109">
        <v>0</v>
      </c>
      <c r="M24" s="109">
        <v>0</v>
      </c>
      <c r="N24" s="109">
        <v>0</v>
      </c>
      <c r="O24" s="106">
        <v>0</v>
      </c>
      <c r="P24" s="109">
        <v>0</v>
      </c>
      <c r="Q24" s="109">
        <v>0</v>
      </c>
      <c r="R24" s="109">
        <v>0</v>
      </c>
      <c r="S24" s="109">
        <v>0</v>
      </c>
      <c r="T24" s="106">
        <v>0</v>
      </c>
      <c r="U24" s="109">
        <v>0</v>
      </c>
      <c r="V24" s="109">
        <v>0</v>
      </c>
      <c r="W24" s="109">
        <v>0</v>
      </c>
      <c r="X24" s="109">
        <v>0</v>
      </c>
      <c r="Y24" s="109">
        <v>0</v>
      </c>
      <c r="Z24" s="106">
        <v>0</v>
      </c>
      <c r="AA24" s="109">
        <v>0</v>
      </c>
    </row>
    <row r="25" spans="1:27" x14ac:dyDescent="0.25">
      <c r="A25" s="149">
        <v>1.2</v>
      </c>
      <c r="B25" s="150"/>
      <c r="C25" s="619" t="s">
        <v>41</v>
      </c>
      <c r="D25" s="619"/>
      <c r="E25" s="619"/>
      <c r="F25" s="73">
        <v>1</v>
      </c>
      <c r="G25" s="73">
        <v>4</v>
      </c>
      <c r="H25" s="73">
        <v>4</v>
      </c>
      <c r="I25" s="73">
        <v>0</v>
      </c>
      <c r="J25" s="73">
        <v>0</v>
      </c>
      <c r="K25" s="106">
        <v>1</v>
      </c>
      <c r="L25" s="109">
        <v>1</v>
      </c>
      <c r="M25" s="109">
        <v>0</v>
      </c>
      <c r="N25" s="109">
        <v>0</v>
      </c>
      <c r="O25" s="106">
        <v>0</v>
      </c>
      <c r="P25" s="109">
        <v>0</v>
      </c>
      <c r="Q25" s="109">
        <v>0</v>
      </c>
      <c r="R25" s="109">
        <v>0</v>
      </c>
      <c r="S25" s="109">
        <v>0</v>
      </c>
      <c r="T25" s="106">
        <v>1</v>
      </c>
      <c r="U25" s="109">
        <v>0</v>
      </c>
      <c r="V25" s="109">
        <v>1</v>
      </c>
      <c r="W25" s="109">
        <v>0</v>
      </c>
      <c r="X25" s="109">
        <v>0</v>
      </c>
      <c r="Y25" s="109">
        <v>0</v>
      </c>
      <c r="Z25" s="106">
        <v>4</v>
      </c>
      <c r="AA25" s="109">
        <v>1</v>
      </c>
    </row>
    <row r="26" spans="1:27" x14ac:dyDescent="0.25">
      <c r="A26" s="151" t="s">
        <v>42</v>
      </c>
      <c r="B26" s="152"/>
      <c r="C26" s="619" t="s">
        <v>43</v>
      </c>
      <c r="D26" s="619"/>
      <c r="E26" s="619"/>
      <c r="F26" s="73">
        <v>0</v>
      </c>
      <c r="G26" s="73">
        <v>3</v>
      </c>
      <c r="H26" s="73">
        <v>3</v>
      </c>
      <c r="I26" s="73">
        <v>0</v>
      </c>
      <c r="J26" s="73">
        <v>0</v>
      </c>
      <c r="K26" s="106">
        <v>1</v>
      </c>
      <c r="L26" s="109">
        <v>0</v>
      </c>
      <c r="M26" s="109">
        <v>0</v>
      </c>
      <c r="N26" s="109">
        <v>0</v>
      </c>
      <c r="O26" s="106">
        <v>1</v>
      </c>
      <c r="P26" s="109">
        <v>1</v>
      </c>
      <c r="Q26" s="109">
        <v>0</v>
      </c>
      <c r="R26" s="109">
        <v>0</v>
      </c>
      <c r="S26" s="109">
        <v>0</v>
      </c>
      <c r="T26" s="106">
        <v>1</v>
      </c>
      <c r="U26" s="109">
        <v>0</v>
      </c>
      <c r="V26" s="109">
        <v>1</v>
      </c>
      <c r="W26" s="109">
        <v>0</v>
      </c>
      <c r="X26" s="109">
        <v>0</v>
      </c>
      <c r="Y26" s="109">
        <v>0</v>
      </c>
      <c r="Z26" s="106">
        <v>2</v>
      </c>
      <c r="AA26" s="109">
        <v>0</v>
      </c>
    </row>
    <row r="27" spans="1:27" x14ac:dyDescent="0.25">
      <c r="A27" s="151" t="s">
        <v>44</v>
      </c>
      <c r="B27" s="278"/>
      <c r="C27" s="628" t="s">
        <v>45</v>
      </c>
      <c r="D27" s="629"/>
      <c r="E27" s="630"/>
      <c r="F27" s="73">
        <v>0</v>
      </c>
      <c r="G27" s="73">
        <v>0</v>
      </c>
      <c r="H27" s="73">
        <v>0</v>
      </c>
      <c r="I27" s="73">
        <v>0</v>
      </c>
      <c r="J27" s="73">
        <v>0</v>
      </c>
      <c r="K27" s="106">
        <v>0</v>
      </c>
      <c r="L27" s="109">
        <v>0</v>
      </c>
      <c r="M27" s="109">
        <v>0</v>
      </c>
      <c r="N27" s="109">
        <v>0</v>
      </c>
      <c r="O27" s="106">
        <v>0</v>
      </c>
      <c r="P27" s="109">
        <v>0</v>
      </c>
      <c r="Q27" s="109">
        <v>0</v>
      </c>
      <c r="R27" s="109">
        <v>0</v>
      </c>
      <c r="S27" s="109">
        <v>0</v>
      </c>
      <c r="T27" s="106">
        <v>0</v>
      </c>
      <c r="U27" s="109">
        <v>0</v>
      </c>
      <c r="V27" s="109">
        <v>0</v>
      </c>
      <c r="W27" s="109">
        <v>0</v>
      </c>
      <c r="X27" s="109">
        <v>0</v>
      </c>
      <c r="Y27" s="109">
        <v>0</v>
      </c>
      <c r="Z27" s="106">
        <v>0</v>
      </c>
      <c r="AA27" s="109">
        <v>0</v>
      </c>
    </row>
    <row r="28" spans="1:27" x14ac:dyDescent="0.25">
      <c r="A28" s="151" t="s">
        <v>46</v>
      </c>
      <c r="B28" s="278"/>
      <c r="C28" s="628" t="s">
        <v>47</v>
      </c>
      <c r="D28" s="629"/>
      <c r="E28" s="630"/>
      <c r="F28" s="232">
        <v>0</v>
      </c>
      <c r="G28" s="232">
        <v>0</v>
      </c>
      <c r="H28" s="232">
        <v>0</v>
      </c>
      <c r="I28" s="232">
        <v>0</v>
      </c>
      <c r="J28" s="232">
        <v>0</v>
      </c>
      <c r="K28" s="106">
        <v>0</v>
      </c>
      <c r="L28" s="107">
        <v>0</v>
      </c>
      <c r="M28" s="107">
        <v>0</v>
      </c>
      <c r="N28" s="107">
        <v>0</v>
      </c>
      <c r="O28" s="106">
        <v>0</v>
      </c>
      <c r="P28" s="107">
        <v>0</v>
      </c>
      <c r="Q28" s="107">
        <v>0</v>
      </c>
      <c r="R28" s="107">
        <v>0</v>
      </c>
      <c r="S28" s="107">
        <v>0</v>
      </c>
      <c r="T28" s="106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0</v>
      </c>
      <c r="Z28" s="106">
        <v>0</v>
      </c>
      <c r="AA28" s="107">
        <v>0</v>
      </c>
    </row>
    <row r="29" spans="1:27" x14ac:dyDescent="0.25">
      <c r="A29" s="151" t="s">
        <v>48</v>
      </c>
      <c r="B29" s="152"/>
      <c r="C29" s="619" t="s">
        <v>49</v>
      </c>
      <c r="D29" s="619"/>
      <c r="E29" s="619"/>
      <c r="F29" s="232">
        <v>0</v>
      </c>
      <c r="G29" s="232">
        <v>1</v>
      </c>
      <c r="H29" s="232">
        <v>1</v>
      </c>
      <c r="I29" s="232">
        <v>0</v>
      </c>
      <c r="J29" s="232">
        <v>0</v>
      </c>
      <c r="K29" s="106">
        <v>0</v>
      </c>
      <c r="L29" s="107">
        <v>0</v>
      </c>
      <c r="M29" s="107">
        <v>0</v>
      </c>
      <c r="N29" s="107">
        <v>0</v>
      </c>
      <c r="O29" s="106">
        <v>0</v>
      </c>
      <c r="P29" s="107">
        <v>0</v>
      </c>
      <c r="Q29" s="107">
        <v>0</v>
      </c>
      <c r="R29" s="107">
        <v>0</v>
      </c>
      <c r="S29" s="107">
        <v>0</v>
      </c>
      <c r="T29" s="106">
        <v>0</v>
      </c>
      <c r="U29" s="107">
        <v>0</v>
      </c>
      <c r="V29" s="107">
        <v>0</v>
      </c>
      <c r="W29" s="107">
        <v>0</v>
      </c>
      <c r="X29" s="107">
        <v>0</v>
      </c>
      <c r="Y29" s="107">
        <v>0</v>
      </c>
      <c r="Z29" s="106">
        <v>1</v>
      </c>
      <c r="AA29" s="107">
        <v>0</v>
      </c>
    </row>
    <row r="30" spans="1:27" x14ac:dyDescent="0.25">
      <c r="A30" s="151" t="s">
        <v>50</v>
      </c>
      <c r="B30" s="152"/>
      <c r="C30" s="619" t="s">
        <v>51</v>
      </c>
      <c r="D30" s="619"/>
      <c r="E30" s="619"/>
      <c r="F30" s="232">
        <v>2</v>
      </c>
      <c r="G30" s="232">
        <v>0</v>
      </c>
      <c r="H30" s="232">
        <v>0</v>
      </c>
      <c r="I30" s="232">
        <v>0</v>
      </c>
      <c r="J30" s="232">
        <v>0</v>
      </c>
      <c r="K30" s="106">
        <v>0</v>
      </c>
      <c r="L30" s="107">
        <v>0</v>
      </c>
      <c r="M30" s="107">
        <v>0</v>
      </c>
      <c r="N30" s="107">
        <v>0</v>
      </c>
      <c r="O30" s="106">
        <v>0</v>
      </c>
      <c r="P30" s="107">
        <v>0</v>
      </c>
      <c r="Q30" s="107">
        <v>0</v>
      </c>
      <c r="R30" s="107">
        <v>0</v>
      </c>
      <c r="S30" s="107">
        <v>0</v>
      </c>
      <c r="T30" s="106">
        <v>0</v>
      </c>
      <c r="U30" s="107">
        <v>0</v>
      </c>
      <c r="V30" s="107">
        <v>0</v>
      </c>
      <c r="W30" s="107">
        <v>0</v>
      </c>
      <c r="X30" s="107">
        <v>0</v>
      </c>
      <c r="Y30" s="107">
        <v>0</v>
      </c>
      <c r="Z30" s="106">
        <v>2</v>
      </c>
      <c r="AA30" s="107">
        <v>2</v>
      </c>
    </row>
    <row r="31" spans="1:27" x14ac:dyDescent="0.25">
      <c r="A31" s="151" t="s">
        <v>52</v>
      </c>
      <c r="B31" s="278"/>
      <c r="C31" s="628" t="s">
        <v>53</v>
      </c>
      <c r="D31" s="629"/>
      <c r="E31" s="630"/>
      <c r="F31" s="232">
        <v>0</v>
      </c>
      <c r="G31" s="232">
        <v>0</v>
      </c>
      <c r="H31" s="232">
        <v>0</v>
      </c>
      <c r="I31" s="232">
        <v>0</v>
      </c>
      <c r="J31" s="232">
        <v>0</v>
      </c>
      <c r="K31" s="106">
        <v>0</v>
      </c>
      <c r="L31" s="107">
        <v>0</v>
      </c>
      <c r="M31" s="109">
        <v>0</v>
      </c>
      <c r="N31" s="109">
        <v>0</v>
      </c>
      <c r="O31" s="106">
        <v>0</v>
      </c>
      <c r="P31" s="109">
        <v>0</v>
      </c>
      <c r="Q31" s="109">
        <v>0</v>
      </c>
      <c r="R31" s="109">
        <v>0</v>
      </c>
      <c r="S31" s="109">
        <v>0</v>
      </c>
      <c r="T31" s="106">
        <v>0</v>
      </c>
      <c r="U31" s="109">
        <v>0</v>
      </c>
      <c r="V31" s="109">
        <v>0</v>
      </c>
      <c r="W31" s="109">
        <v>0</v>
      </c>
      <c r="X31" s="109">
        <v>0</v>
      </c>
      <c r="Y31" s="109">
        <v>0</v>
      </c>
      <c r="Z31" s="106">
        <v>0</v>
      </c>
      <c r="AA31" s="109">
        <v>0</v>
      </c>
    </row>
    <row r="32" spans="1:27" x14ac:dyDescent="0.25">
      <c r="A32" s="151" t="s">
        <v>54</v>
      </c>
      <c r="B32" s="278"/>
      <c r="C32" s="628" t="s">
        <v>55</v>
      </c>
      <c r="D32" s="629"/>
      <c r="E32" s="630"/>
      <c r="F32" s="232">
        <v>10</v>
      </c>
      <c r="G32" s="232">
        <v>18</v>
      </c>
      <c r="H32" s="232">
        <v>18</v>
      </c>
      <c r="I32" s="232">
        <v>0</v>
      </c>
      <c r="J32" s="232">
        <v>0</v>
      </c>
      <c r="K32" s="106">
        <v>10</v>
      </c>
      <c r="L32" s="107">
        <v>5</v>
      </c>
      <c r="M32" s="109">
        <v>0</v>
      </c>
      <c r="N32" s="109">
        <v>2</v>
      </c>
      <c r="O32" s="106">
        <v>3</v>
      </c>
      <c r="P32" s="109">
        <v>3</v>
      </c>
      <c r="Q32" s="109">
        <v>0</v>
      </c>
      <c r="R32" s="109">
        <v>0</v>
      </c>
      <c r="S32" s="109">
        <v>0</v>
      </c>
      <c r="T32" s="106">
        <v>10</v>
      </c>
      <c r="U32" s="109">
        <v>0</v>
      </c>
      <c r="V32" s="109">
        <v>7</v>
      </c>
      <c r="W32" s="109">
        <v>0</v>
      </c>
      <c r="X32" s="109">
        <v>0</v>
      </c>
      <c r="Y32" s="109">
        <v>3</v>
      </c>
      <c r="Z32" s="106">
        <v>18</v>
      </c>
      <c r="AA32" s="109">
        <v>6</v>
      </c>
    </row>
    <row r="33" spans="1:27" x14ac:dyDescent="0.25">
      <c r="A33" s="156" t="s">
        <v>56</v>
      </c>
      <c r="B33" s="279"/>
      <c r="C33" s="628" t="s">
        <v>57</v>
      </c>
      <c r="D33" s="629"/>
      <c r="E33" s="630"/>
      <c r="F33" s="235">
        <v>6</v>
      </c>
      <c r="G33" s="235">
        <v>10</v>
      </c>
      <c r="H33" s="235">
        <v>10</v>
      </c>
      <c r="I33" s="235">
        <v>0</v>
      </c>
      <c r="J33" s="235">
        <v>0</v>
      </c>
      <c r="K33" s="69">
        <v>10</v>
      </c>
      <c r="L33" s="86">
        <v>7</v>
      </c>
      <c r="M33" s="87">
        <v>2</v>
      </c>
      <c r="N33" s="87">
        <v>1</v>
      </c>
      <c r="O33" s="69">
        <v>0</v>
      </c>
      <c r="P33" s="87">
        <v>0</v>
      </c>
      <c r="Q33" s="87">
        <v>0</v>
      </c>
      <c r="R33" s="87">
        <v>0</v>
      </c>
      <c r="S33" s="87">
        <v>0</v>
      </c>
      <c r="T33" s="69">
        <v>10</v>
      </c>
      <c r="U33" s="87">
        <v>0</v>
      </c>
      <c r="V33" s="87">
        <v>8</v>
      </c>
      <c r="W33" s="87">
        <v>0</v>
      </c>
      <c r="X33" s="87">
        <v>0</v>
      </c>
      <c r="Y33" s="87">
        <v>2</v>
      </c>
      <c r="Z33" s="69">
        <v>6</v>
      </c>
      <c r="AA33" s="87">
        <v>0</v>
      </c>
    </row>
    <row r="34" spans="1:27" x14ac:dyDescent="0.25">
      <c r="A34" s="158" t="s">
        <v>58</v>
      </c>
      <c r="B34" s="159" t="s">
        <v>59</v>
      </c>
      <c r="C34" s="631" t="s">
        <v>60</v>
      </c>
      <c r="D34" s="631"/>
      <c r="E34" s="631"/>
      <c r="F34" s="91">
        <v>0</v>
      </c>
      <c r="G34" s="91">
        <v>0</v>
      </c>
      <c r="H34" s="91">
        <v>0</v>
      </c>
      <c r="I34" s="91">
        <v>0</v>
      </c>
      <c r="J34" s="91">
        <v>0</v>
      </c>
      <c r="K34" s="169">
        <v>0</v>
      </c>
      <c r="L34" s="91">
        <v>0</v>
      </c>
      <c r="M34" s="90">
        <v>0</v>
      </c>
      <c r="N34" s="90">
        <v>0</v>
      </c>
      <c r="O34" s="174">
        <v>0</v>
      </c>
      <c r="P34" s="90">
        <v>0</v>
      </c>
      <c r="Q34" s="90">
        <v>0</v>
      </c>
      <c r="R34" s="90">
        <v>0</v>
      </c>
      <c r="S34" s="90">
        <v>0</v>
      </c>
      <c r="T34" s="174">
        <v>0</v>
      </c>
      <c r="U34" s="90">
        <v>0</v>
      </c>
      <c r="V34" s="90">
        <v>0</v>
      </c>
      <c r="W34" s="90">
        <v>0</v>
      </c>
      <c r="X34" s="90">
        <v>0</v>
      </c>
      <c r="Y34" s="90">
        <v>0</v>
      </c>
      <c r="Z34" s="174">
        <v>0</v>
      </c>
      <c r="AA34" s="90">
        <v>0</v>
      </c>
    </row>
    <row r="35" spans="1:27" x14ac:dyDescent="0.25">
      <c r="A35" s="151" t="s">
        <v>61</v>
      </c>
      <c r="B35" s="278"/>
      <c r="C35" s="628" t="s">
        <v>62</v>
      </c>
      <c r="D35" s="629"/>
      <c r="E35" s="630"/>
      <c r="F35" s="232">
        <v>1</v>
      </c>
      <c r="G35" s="232">
        <v>6</v>
      </c>
      <c r="H35" s="232">
        <v>6</v>
      </c>
      <c r="I35" s="232">
        <v>0</v>
      </c>
      <c r="J35" s="232">
        <v>0</v>
      </c>
      <c r="K35" s="106">
        <v>5</v>
      </c>
      <c r="L35" s="107">
        <v>2</v>
      </c>
      <c r="M35" s="109">
        <v>0</v>
      </c>
      <c r="N35" s="109">
        <v>1</v>
      </c>
      <c r="O35" s="106">
        <v>2</v>
      </c>
      <c r="P35" s="109">
        <v>1</v>
      </c>
      <c r="Q35" s="109">
        <v>1</v>
      </c>
      <c r="R35" s="109">
        <v>0</v>
      </c>
      <c r="S35" s="109">
        <v>0</v>
      </c>
      <c r="T35" s="106">
        <v>5</v>
      </c>
      <c r="U35" s="109">
        <v>0</v>
      </c>
      <c r="V35" s="109">
        <v>3</v>
      </c>
      <c r="W35" s="109">
        <v>2</v>
      </c>
      <c r="X35" s="109">
        <v>0</v>
      </c>
      <c r="Y35" s="109">
        <v>0</v>
      </c>
      <c r="Z35" s="106">
        <v>2</v>
      </c>
      <c r="AA35" s="109">
        <v>1</v>
      </c>
    </row>
    <row r="36" spans="1:27" x14ac:dyDescent="0.25">
      <c r="A36" s="151" t="s">
        <v>63</v>
      </c>
      <c r="B36" s="152"/>
      <c r="C36" s="619" t="s">
        <v>64</v>
      </c>
      <c r="D36" s="619"/>
      <c r="E36" s="619"/>
      <c r="F36" s="232">
        <v>24</v>
      </c>
      <c r="G36" s="232">
        <v>38</v>
      </c>
      <c r="H36" s="232">
        <v>36</v>
      </c>
      <c r="I36" s="232">
        <v>2</v>
      </c>
      <c r="J36" s="232">
        <v>0</v>
      </c>
      <c r="K36" s="106">
        <v>27</v>
      </c>
      <c r="L36" s="106">
        <v>10</v>
      </c>
      <c r="M36" s="106">
        <v>1</v>
      </c>
      <c r="N36" s="106">
        <v>4</v>
      </c>
      <c r="O36" s="106">
        <v>12</v>
      </c>
      <c r="P36" s="106">
        <v>9</v>
      </c>
      <c r="Q36" s="109">
        <v>3</v>
      </c>
      <c r="R36" s="109">
        <v>0</v>
      </c>
      <c r="S36" s="109">
        <v>0</v>
      </c>
      <c r="T36" s="106">
        <v>27</v>
      </c>
      <c r="U36" s="109">
        <v>0</v>
      </c>
      <c r="V36" s="109">
        <v>20</v>
      </c>
      <c r="W36" s="109">
        <v>5</v>
      </c>
      <c r="X36" s="109">
        <v>0</v>
      </c>
      <c r="Y36" s="109">
        <v>2</v>
      </c>
      <c r="Z36" s="106">
        <v>33</v>
      </c>
      <c r="AA36" s="109">
        <v>15</v>
      </c>
    </row>
    <row r="37" spans="1:27" x14ac:dyDescent="0.25">
      <c r="A37" s="158" t="s">
        <v>65</v>
      </c>
      <c r="B37" s="159" t="s">
        <v>59</v>
      </c>
      <c r="C37" s="631" t="s">
        <v>66</v>
      </c>
      <c r="D37" s="631"/>
      <c r="E37" s="631"/>
      <c r="F37" s="91">
        <v>7</v>
      </c>
      <c r="G37" s="237">
        <v>10</v>
      </c>
      <c r="H37" s="237">
        <v>9</v>
      </c>
      <c r="I37" s="237">
        <v>1</v>
      </c>
      <c r="J37" s="237">
        <v>0</v>
      </c>
      <c r="K37" s="170">
        <v>11</v>
      </c>
      <c r="L37" s="237">
        <v>4</v>
      </c>
      <c r="M37" s="111">
        <v>1</v>
      </c>
      <c r="N37" s="111">
        <v>2</v>
      </c>
      <c r="O37" s="171">
        <v>4</v>
      </c>
      <c r="P37" s="111">
        <v>3</v>
      </c>
      <c r="Q37" s="111">
        <v>1</v>
      </c>
      <c r="R37" s="111">
        <v>0</v>
      </c>
      <c r="S37" s="111">
        <v>0</v>
      </c>
      <c r="T37" s="171">
        <v>11</v>
      </c>
      <c r="U37" s="111">
        <v>0</v>
      </c>
      <c r="V37" s="111">
        <v>7</v>
      </c>
      <c r="W37" s="111">
        <v>3</v>
      </c>
      <c r="X37" s="111">
        <v>0</v>
      </c>
      <c r="Y37" s="111">
        <v>1</v>
      </c>
      <c r="Z37" s="171">
        <v>5</v>
      </c>
      <c r="AA37" s="111">
        <v>1</v>
      </c>
    </row>
    <row r="38" spans="1:27" x14ac:dyDescent="0.25">
      <c r="A38" s="158" t="s">
        <v>67</v>
      </c>
      <c r="B38" s="159" t="s">
        <v>59</v>
      </c>
      <c r="C38" s="638" t="s">
        <v>68</v>
      </c>
      <c r="D38" s="631"/>
      <c r="E38" s="631"/>
      <c r="F38" s="269">
        <v>0</v>
      </c>
      <c r="G38" s="280">
        <v>6</v>
      </c>
      <c r="H38" s="280">
        <v>5</v>
      </c>
      <c r="I38" s="280">
        <v>1</v>
      </c>
      <c r="J38" s="280">
        <v>0</v>
      </c>
      <c r="K38" s="281">
        <v>1</v>
      </c>
      <c r="L38" s="280">
        <v>0</v>
      </c>
      <c r="M38" s="111">
        <v>0</v>
      </c>
      <c r="N38" s="111">
        <v>0</v>
      </c>
      <c r="O38" s="171">
        <v>1</v>
      </c>
      <c r="P38" s="111">
        <v>1</v>
      </c>
      <c r="Q38" s="111">
        <v>0</v>
      </c>
      <c r="R38" s="111">
        <v>0</v>
      </c>
      <c r="S38" s="111">
        <v>0</v>
      </c>
      <c r="T38" s="171">
        <v>1</v>
      </c>
      <c r="U38" s="111">
        <v>0</v>
      </c>
      <c r="V38" s="111">
        <v>0</v>
      </c>
      <c r="W38" s="111">
        <v>0</v>
      </c>
      <c r="X38" s="111">
        <v>0</v>
      </c>
      <c r="Y38" s="111">
        <v>0</v>
      </c>
      <c r="Z38" s="171">
        <v>4</v>
      </c>
      <c r="AA38" s="111">
        <v>2</v>
      </c>
    </row>
    <row r="39" spans="1:27" x14ac:dyDescent="0.25">
      <c r="A39" s="160" t="s">
        <v>69</v>
      </c>
      <c r="B39" s="112"/>
      <c r="C39" s="683" t="s">
        <v>70</v>
      </c>
      <c r="D39" s="683"/>
      <c r="E39" s="683"/>
      <c r="F39" s="237">
        <v>20</v>
      </c>
      <c r="G39" s="237">
        <v>12</v>
      </c>
      <c r="H39" s="237">
        <v>11</v>
      </c>
      <c r="I39" s="237">
        <v>1</v>
      </c>
      <c r="J39" s="237">
        <v>0</v>
      </c>
      <c r="K39" s="171">
        <v>14</v>
      </c>
      <c r="L39" s="112">
        <v>5</v>
      </c>
      <c r="M39" s="112">
        <v>0</v>
      </c>
      <c r="N39" s="112">
        <v>2</v>
      </c>
      <c r="O39" s="171">
        <v>7</v>
      </c>
      <c r="P39" s="112">
        <v>2</v>
      </c>
      <c r="Q39" s="112">
        <v>3</v>
      </c>
      <c r="R39" s="112">
        <v>2</v>
      </c>
      <c r="S39" s="112">
        <v>0</v>
      </c>
      <c r="T39" s="171">
        <v>14</v>
      </c>
      <c r="U39" s="112">
        <v>1</v>
      </c>
      <c r="V39" s="112">
        <v>11</v>
      </c>
      <c r="W39" s="112">
        <v>2</v>
      </c>
      <c r="X39" s="112">
        <v>0</v>
      </c>
      <c r="Y39" s="112">
        <v>0</v>
      </c>
      <c r="Z39" s="171">
        <v>16</v>
      </c>
      <c r="AA39" s="112">
        <v>8</v>
      </c>
    </row>
    <row r="40" spans="1:27" s="238" customFormat="1" ht="32.25" customHeight="1" x14ac:dyDescent="0.25">
      <c r="A40" s="275" t="s">
        <v>71</v>
      </c>
      <c r="B40" s="282"/>
      <c r="C40" s="941" t="s">
        <v>72</v>
      </c>
      <c r="D40" s="941"/>
      <c r="E40" s="941"/>
      <c r="F40" s="277">
        <v>20</v>
      </c>
      <c r="G40" s="277">
        <v>52</v>
      </c>
      <c r="H40" s="277">
        <v>43</v>
      </c>
      <c r="I40" s="277">
        <v>8</v>
      </c>
      <c r="J40" s="277">
        <v>1</v>
      </c>
      <c r="K40" s="283">
        <v>33</v>
      </c>
      <c r="L40" s="283">
        <v>7</v>
      </c>
      <c r="M40" s="283">
        <v>2</v>
      </c>
      <c r="N40" s="283">
        <v>7</v>
      </c>
      <c r="O40" s="283">
        <v>17</v>
      </c>
      <c r="P40" s="283">
        <v>8</v>
      </c>
      <c r="Q40" s="283">
        <v>4</v>
      </c>
      <c r="R40" s="283">
        <v>5</v>
      </c>
      <c r="S40" s="283">
        <v>0</v>
      </c>
      <c r="T40" s="283">
        <v>33</v>
      </c>
      <c r="U40" s="283">
        <v>2</v>
      </c>
      <c r="V40" s="283">
        <v>20</v>
      </c>
      <c r="W40" s="283">
        <v>8</v>
      </c>
      <c r="X40" s="283">
        <v>0</v>
      </c>
      <c r="Y40" s="283">
        <v>4</v>
      </c>
      <c r="Z40" s="283">
        <v>28</v>
      </c>
      <c r="AA40" s="283">
        <v>6</v>
      </c>
    </row>
    <row r="41" spans="1:27" x14ac:dyDescent="0.25">
      <c r="A41" s="151" t="s">
        <v>73</v>
      </c>
      <c r="B41" s="152"/>
      <c r="C41" s="818" t="s">
        <v>74</v>
      </c>
      <c r="D41" s="819"/>
      <c r="E41" s="819"/>
      <c r="F41" s="91">
        <v>2</v>
      </c>
      <c r="G41" s="91">
        <v>4</v>
      </c>
      <c r="H41" s="91">
        <v>1</v>
      </c>
      <c r="I41" s="232">
        <v>2</v>
      </c>
      <c r="J41" s="232">
        <v>1</v>
      </c>
      <c r="K41" s="106">
        <v>1</v>
      </c>
      <c r="L41" s="107">
        <v>1</v>
      </c>
      <c r="M41" s="107">
        <v>0</v>
      </c>
      <c r="N41" s="107">
        <v>0</v>
      </c>
      <c r="O41" s="106">
        <v>0</v>
      </c>
      <c r="P41" s="107">
        <v>0</v>
      </c>
      <c r="Q41" s="107">
        <v>0</v>
      </c>
      <c r="R41" s="107">
        <v>0</v>
      </c>
      <c r="S41" s="107">
        <v>0</v>
      </c>
      <c r="T41" s="106">
        <v>1</v>
      </c>
      <c r="U41" s="107">
        <v>0</v>
      </c>
      <c r="V41" s="107">
        <v>0</v>
      </c>
      <c r="W41" s="107">
        <v>1</v>
      </c>
      <c r="X41" s="107">
        <v>0</v>
      </c>
      <c r="Y41" s="107">
        <v>1</v>
      </c>
      <c r="Z41" s="106">
        <v>2</v>
      </c>
      <c r="AA41" s="107">
        <v>2</v>
      </c>
    </row>
    <row r="42" spans="1:27" x14ac:dyDescent="0.25">
      <c r="A42" s="151" t="s">
        <v>75</v>
      </c>
      <c r="B42" s="152"/>
      <c r="C42" s="619" t="s">
        <v>76</v>
      </c>
      <c r="D42" s="619"/>
      <c r="E42" s="619"/>
      <c r="F42" s="232">
        <v>0</v>
      </c>
      <c r="G42" s="232">
        <v>0</v>
      </c>
      <c r="H42" s="232">
        <v>0</v>
      </c>
      <c r="I42" s="232">
        <v>0</v>
      </c>
      <c r="J42" s="232">
        <v>0</v>
      </c>
      <c r="K42" s="106">
        <v>0</v>
      </c>
      <c r="L42" s="107">
        <v>0</v>
      </c>
      <c r="M42" s="107">
        <v>0</v>
      </c>
      <c r="N42" s="107">
        <v>0</v>
      </c>
      <c r="O42" s="106">
        <v>0</v>
      </c>
      <c r="P42" s="107">
        <v>0</v>
      </c>
      <c r="Q42" s="107">
        <v>0</v>
      </c>
      <c r="R42" s="107">
        <v>0</v>
      </c>
      <c r="S42" s="107">
        <v>0</v>
      </c>
      <c r="T42" s="106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0</v>
      </c>
      <c r="Z42" s="106">
        <v>0</v>
      </c>
      <c r="AA42" s="107">
        <v>0</v>
      </c>
    </row>
    <row r="43" spans="1:27" x14ac:dyDescent="0.25">
      <c r="A43" s="151" t="s">
        <v>77</v>
      </c>
      <c r="B43" s="278"/>
      <c r="C43" s="628" t="s">
        <v>78</v>
      </c>
      <c r="D43" s="629"/>
      <c r="E43" s="630"/>
      <c r="F43" s="232">
        <v>4</v>
      </c>
      <c r="G43" s="232">
        <v>4</v>
      </c>
      <c r="H43" s="232">
        <v>4</v>
      </c>
      <c r="I43" s="232">
        <v>0</v>
      </c>
      <c r="J43" s="232">
        <v>0</v>
      </c>
      <c r="K43" s="106">
        <v>4</v>
      </c>
      <c r="L43" s="107">
        <v>0</v>
      </c>
      <c r="M43" s="107">
        <v>0</v>
      </c>
      <c r="N43" s="107">
        <v>2</v>
      </c>
      <c r="O43" s="106">
        <v>2</v>
      </c>
      <c r="P43" s="107">
        <v>0</v>
      </c>
      <c r="Q43" s="107">
        <v>1</v>
      </c>
      <c r="R43" s="107">
        <v>1</v>
      </c>
      <c r="S43" s="107">
        <v>0</v>
      </c>
      <c r="T43" s="106">
        <v>4</v>
      </c>
      <c r="U43" s="107">
        <v>1</v>
      </c>
      <c r="V43" s="107">
        <v>1</v>
      </c>
      <c r="W43" s="107">
        <v>2</v>
      </c>
      <c r="X43" s="107">
        <v>0</v>
      </c>
      <c r="Y43" s="107">
        <v>0</v>
      </c>
      <c r="Z43" s="106">
        <v>3</v>
      </c>
      <c r="AA43" s="107">
        <v>0</v>
      </c>
    </row>
    <row r="44" spans="1:27" x14ac:dyDescent="0.25">
      <c r="A44" s="156" t="s">
        <v>79</v>
      </c>
      <c r="B44" s="279"/>
      <c r="C44" s="628" t="s">
        <v>80</v>
      </c>
      <c r="D44" s="629"/>
      <c r="E44" s="630"/>
      <c r="F44" s="235">
        <v>0</v>
      </c>
      <c r="G44" s="235">
        <v>3</v>
      </c>
      <c r="H44" s="235">
        <v>3</v>
      </c>
      <c r="I44" s="235">
        <v>0</v>
      </c>
      <c r="J44" s="235">
        <v>0</v>
      </c>
      <c r="K44" s="69">
        <v>1</v>
      </c>
      <c r="L44" s="86">
        <v>0</v>
      </c>
      <c r="M44" s="86">
        <v>0</v>
      </c>
      <c r="N44" s="86">
        <v>1</v>
      </c>
      <c r="O44" s="69">
        <v>0</v>
      </c>
      <c r="P44" s="86">
        <v>0</v>
      </c>
      <c r="Q44" s="86">
        <v>0</v>
      </c>
      <c r="R44" s="86">
        <v>0</v>
      </c>
      <c r="S44" s="86">
        <v>0</v>
      </c>
      <c r="T44" s="69">
        <v>1</v>
      </c>
      <c r="U44" s="86">
        <v>0</v>
      </c>
      <c r="V44" s="86">
        <v>1</v>
      </c>
      <c r="W44" s="86">
        <v>0</v>
      </c>
      <c r="X44" s="86">
        <v>0</v>
      </c>
      <c r="Y44" s="86">
        <v>0</v>
      </c>
      <c r="Z44" s="69">
        <v>2</v>
      </c>
      <c r="AA44" s="86">
        <v>0</v>
      </c>
    </row>
    <row r="45" spans="1:27" x14ac:dyDescent="0.25">
      <c r="A45" s="156" t="s">
        <v>81</v>
      </c>
      <c r="B45" s="279"/>
      <c r="C45" s="628" t="s">
        <v>82</v>
      </c>
      <c r="D45" s="629"/>
      <c r="E45" s="630"/>
      <c r="F45" s="235">
        <v>0</v>
      </c>
      <c r="G45" s="235">
        <v>0</v>
      </c>
      <c r="H45" s="235">
        <v>0</v>
      </c>
      <c r="I45" s="235">
        <v>0</v>
      </c>
      <c r="J45" s="235">
        <v>0</v>
      </c>
      <c r="K45" s="69">
        <v>0</v>
      </c>
      <c r="L45" s="86">
        <v>0</v>
      </c>
      <c r="M45" s="86">
        <v>0</v>
      </c>
      <c r="N45" s="86">
        <v>0</v>
      </c>
      <c r="O45" s="69">
        <v>0</v>
      </c>
      <c r="P45" s="86">
        <v>0</v>
      </c>
      <c r="Q45" s="86">
        <v>0</v>
      </c>
      <c r="R45" s="86">
        <v>0</v>
      </c>
      <c r="S45" s="86">
        <v>0</v>
      </c>
      <c r="T45" s="69">
        <v>0</v>
      </c>
      <c r="U45" s="86">
        <v>0</v>
      </c>
      <c r="V45" s="86">
        <v>0</v>
      </c>
      <c r="W45" s="86">
        <v>0</v>
      </c>
      <c r="X45" s="86">
        <v>0</v>
      </c>
      <c r="Y45" s="86">
        <v>0</v>
      </c>
      <c r="Z45" s="69">
        <v>0</v>
      </c>
      <c r="AA45" s="86">
        <v>0</v>
      </c>
    </row>
    <row r="46" spans="1:27" x14ac:dyDescent="0.25">
      <c r="A46" s="151" t="s">
        <v>83</v>
      </c>
      <c r="B46" s="278"/>
      <c r="C46" s="628" t="s">
        <v>84</v>
      </c>
      <c r="D46" s="629"/>
      <c r="E46" s="630"/>
      <c r="F46" s="232">
        <v>5</v>
      </c>
      <c r="G46" s="232">
        <v>25</v>
      </c>
      <c r="H46" s="232">
        <v>21</v>
      </c>
      <c r="I46" s="232">
        <v>4</v>
      </c>
      <c r="J46" s="232">
        <v>0</v>
      </c>
      <c r="K46" s="106">
        <v>14</v>
      </c>
      <c r="L46" s="107">
        <v>3</v>
      </c>
      <c r="M46" s="107">
        <v>2</v>
      </c>
      <c r="N46" s="107">
        <v>3</v>
      </c>
      <c r="O46" s="106">
        <v>6</v>
      </c>
      <c r="P46" s="107">
        <v>2</v>
      </c>
      <c r="Q46" s="107">
        <v>1</v>
      </c>
      <c r="R46" s="107">
        <v>3</v>
      </c>
      <c r="S46" s="107">
        <v>0</v>
      </c>
      <c r="T46" s="106">
        <v>14</v>
      </c>
      <c r="U46" s="107">
        <v>0</v>
      </c>
      <c r="V46" s="107">
        <v>10</v>
      </c>
      <c r="W46" s="107">
        <v>4</v>
      </c>
      <c r="X46" s="107">
        <v>0</v>
      </c>
      <c r="Y46" s="107">
        <v>0</v>
      </c>
      <c r="Z46" s="106">
        <v>12</v>
      </c>
      <c r="AA46" s="107">
        <v>3</v>
      </c>
    </row>
    <row r="47" spans="1:27" x14ac:dyDescent="0.25">
      <c r="A47" s="151" t="s">
        <v>85</v>
      </c>
      <c r="B47" s="278"/>
      <c r="C47" s="628" t="s">
        <v>86</v>
      </c>
      <c r="D47" s="629"/>
      <c r="E47" s="630"/>
      <c r="F47" s="232">
        <v>0</v>
      </c>
      <c r="G47" s="232">
        <v>2</v>
      </c>
      <c r="H47" s="232">
        <v>2</v>
      </c>
      <c r="I47" s="232">
        <v>0</v>
      </c>
      <c r="J47" s="232">
        <v>0</v>
      </c>
      <c r="K47" s="106">
        <v>1</v>
      </c>
      <c r="L47" s="107">
        <v>0</v>
      </c>
      <c r="M47" s="107">
        <v>0</v>
      </c>
      <c r="N47" s="107">
        <v>0</v>
      </c>
      <c r="O47" s="106">
        <v>1</v>
      </c>
      <c r="P47" s="107">
        <v>1</v>
      </c>
      <c r="Q47" s="107">
        <v>0</v>
      </c>
      <c r="R47" s="107">
        <v>0</v>
      </c>
      <c r="S47" s="107">
        <v>0</v>
      </c>
      <c r="T47" s="106">
        <v>1</v>
      </c>
      <c r="U47" s="107">
        <v>0</v>
      </c>
      <c r="V47" s="107">
        <v>1</v>
      </c>
      <c r="W47" s="107">
        <v>0</v>
      </c>
      <c r="X47" s="107">
        <v>0</v>
      </c>
      <c r="Y47" s="107">
        <v>0</v>
      </c>
      <c r="Z47" s="106">
        <v>1</v>
      </c>
      <c r="AA47" s="107">
        <v>0</v>
      </c>
    </row>
    <row r="48" spans="1:27" ht="38.25" x14ac:dyDescent="0.25">
      <c r="A48" s="155" t="s">
        <v>87</v>
      </c>
      <c r="B48" s="284" t="s">
        <v>37</v>
      </c>
      <c r="C48" s="635" t="s">
        <v>88</v>
      </c>
      <c r="D48" s="636"/>
      <c r="E48" s="637"/>
      <c r="F48" s="232">
        <v>0</v>
      </c>
      <c r="G48" s="232">
        <v>0</v>
      </c>
      <c r="H48" s="232">
        <v>0</v>
      </c>
      <c r="I48" s="232">
        <v>0</v>
      </c>
      <c r="J48" s="232">
        <v>0</v>
      </c>
      <c r="K48" s="106">
        <v>0</v>
      </c>
      <c r="L48" s="107">
        <v>0</v>
      </c>
      <c r="M48" s="107">
        <v>0</v>
      </c>
      <c r="N48" s="107">
        <v>0</v>
      </c>
      <c r="O48" s="106">
        <v>0</v>
      </c>
      <c r="P48" s="107">
        <v>0</v>
      </c>
      <c r="Q48" s="107">
        <v>0</v>
      </c>
      <c r="R48" s="107">
        <v>0</v>
      </c>
      <c r="S48" s="107">
        <v>0</v>
      </c>
      <c r="T48" s="106">
        <v>0</v>
      </c>
      <c r="U48" s="107">
        <v>0</v>
      </c>
      <c r="V48" s="107">
        <v>0</v>
      </c>
      <c r="W48" s="107">
        <v>0</v>
      </c>
      <c r="X48" s="107">
        <v>0</v>
      </c>
      <c r="Y48" s="107">
        <v>0</v>
      </c>
      <c r="Z48" s="106">
        <v>0</v>
      </c>
      <c r="AA48" s="107">
        <v>0</v>
      </c>
    </row>
    <row r="49" spans="1:27" x14ac:dyDescent="0.25">
      <c r="A49" s="151" t="s">
        <v>89</v>
      </c>
      <c r="B49" s="278"/>
      <c r="C49" s="628" t="s">
        <v>90</v>
      </c>
      <c r="D49" s="629"/>
      <c r="E49" s="630"/>
      <c r="F49" s="232">
        <v>6</v>
      </c>
      <c r="G49" s="232">
        <v>10</v>
      </c>
      <c r="H49" s="232">
        <v>10</v>
      </c>
      <c r="I49" s="232">
        <v>0</v>
      </c>
      <c r="J49" s="232">
        <v>0</v>
      </c>
      <c r="K49" s="106">
        <v>10</v>
      </c>
      <c r="L49" s="107">
        <v>3</v>
      </c>
      <c r="M49" s="107">
        <v>0</v>
      </c>
      <c r="N49" s="107">
        <v>1</v>
      </c>
      <c r="O49" s="106">
        <v>6</v>
      </c>
      <c r="P49" s="107">
        <v>3</v>
      </c>
      <c r="Q49" s="107">
        <v>2</v>
      </c>
      <c r="R49" s="107">
        <v>1</v>
      </c>
      <c r="S49" s="107">
        <v>0</v>
      </c>
      <c r="T49" s="106">
        <v>10</v>
      </c>
      <c r="U49" s="107">
        <v>1</v>
      </c>
      <c r="V49" s="107">
        <v>5</v>
      </c>
      <c r="W49" s="107">
        <v>1</v>
      </c>
      <c r="X49" s="107">
        <v>0</v>
      </c>
      <c r="Y49" s="107">
        <v>3</v>
      </c>
      <c r="Z49" s="106">
        <v>5</v>
      </c>
      <c r="AA49" s="107">
        <v>1</v>
      </c>
    </row>
    <row r="50" spans="1:27" x14ac:dyDescent="0.25">
      <c r="A50" s="151" t="s">
        <v>91</v>
      </c>
      <c r="B50" s="278"/>
      <c r="C50" s="628" t="s">
        <v>92</v>
      </c>
      <c r="D50" s="629"/>
      <c r="E50" s="630"/>
      <c r="F50" s="232">
        <v>0</v>
      </c>
      <c r="G50" s="232">
        <v>0</v>
      </c>
      <c r="H50" s="232">
        <v>0</v>
      </c>
      <c r="I50" s="232">
        <v>0</v>
      </c>
      <c r="J50" s="232">
        <v>0</v>
      </c>
      <c r="K50" s="106">
        <v>0</v>
      </c>
      <c r="L50" s="107">
        <v>0</v>
      </c>
      <c r="M50" s="107">
        <v>0</v>
      </c>
      <c r="N50" s="107">
        <v>0</v>
      </c>
      <c r="O50" s="106">
        <v>0</v>
      </c>
      <c r="P50" s="107">
        <v>0</v>
      </c>
      <c r="Q50" s="107">
        <v>0</v>
      </c>
      <c r="R50" s="107">
        <v>0</v>
      </c>
      <c r="S50" s="107">
        <v>0</v>
      </c>
      <c r="T50" s="106">
        <v>0</v>
      </c>
      <c r="U50" s="107">
        <v>0</v>
      </c>
      <c r="V50" s="107">
        <v>0</v>
      </c>
      <c r="W50" s="107">
        <v>0</v>
      </c>
      <c r="X50" s="107">
        <v>0</v>
      </c>
      <c r="Y50" s="107">
        <v>0</v>
      </c>
      <c r="Z50" s="106">
        <v>0</v>
      </c>
      <c r="AA50" s="107">
        <v>0</v>
      </c>
    </row>
    <row r="51" spans="1:27" x14ac:dyDescent="0.25">
      <c r="A51" s="151" t="s">
        <v>93</v>
      </c>
      <c r="B51" s="278"/>
      <c r="C51" s="628" t="s">
        <v>70</v>
      </c>
      <c r="D51" s="629"/>
      <c r="E51" s="630"/>
      <c r="F51" s="232">
        <v>3</v>
      </c>
      <c r="G51" s="232">
        <v>4</v>
      </c>
      <c r="H51" s="232">
        <v>2</v>
      </c>
      <c r="I51" s="232">
        <v>2</v>
      </c>
      <c r="J51" s="232">
        <v>0</v>
      </c>
      <c r="K51" s="106">
        <v>2</v>
      </c>
      <c r="L51" s="107">
        <v>0</v>
      </c>
      <c r="M51" s="107">
        <v>0</v>
      </c>
      <c r="N51" s="107">
        <v>0</v>
      </c>
      <c r="O51" s="106">
        <v>2</v>
      </c>
      <c r="P51" s="107">
        <v>2</v>
      </c>
      <c r="Q51" s="107">
        <v>0</v>
      </c>
      <c r="R51" s="107">
        <v>0</v>
      </c>
      <c r="S51" s="107">
        <v>0</v>
      </c>
      <c r="T51" s="106">
        <v>2</v>
      </c>
      <c r="U51" s="107">
        <v>0</v>
      </c>
      <c r="V51" s="107">
        <v>2</v>
      </c>
      <c r="W51" s="107">
        <v>0</v>
      </c>
      <c r="X51" s="107">
        <v>0</v>
      </c>
      <c r="Y51" s="107">
        <v>0</v>
      </c>
      <c r="Z51" s="106">
        <v>3</v>
      </c>
      <c r="AA51" s="107">
        <v>0</v>
      </c>
    </row>
    <row r="52" spans="1:27" s="238" customFormat="1" ht="30.75" customHeight="1" x14ac:dyDescent="0.25">
      <c r="A52" s="270" t="s">
        <v>94</v>
      </c>
      <c r="B52" s="274"/>
      <c r="C52" s="928" t="s">
        <v>95</v>
      </c>
      <c r="D52" s="929"/>
      <c r="E52" s="930"/>
      <c r="F52" s="272">
        <v>4</v>
      </c>
      <c r="G52" s="272">
        <v>14</v>
      </c>
      <c r="H52" s="272">
        <v>11</v>
      </c>
      <c r="I52" s="272">
        <v>3</v>
      </c>
      <c r="J52" s="272">
        <v>0</v>
      </c>
      <c r="K52" s="273">
        <v>6</v>
      </c>
      <c r="L52" s="273">
        <v>3</v>
      </c>
      <c r="M52" s="273">
        <v>0</v>
      </c>
      <c r="N52" s="273">
        <v>2</v>
      </c>
      <c r="O52" s="273">
        <v>1</v>
      </c>
      <c r="P52" s="273">
        <v>0</v>
      </c>
      <c r="Q52" s="273">
        <v>0</v>
      </c>
      <c r="R52" s="273">
        <v>1</v>
      </c>
      <c r="S52" s="273">
        <v>0</v>
      </c>
      <c r="T52" s="273">
        <v>6</v>
      </c>
      <c r="U52" s="273">
        <v>0</v>
      </c>
      <c r="V52" s="273">
        <v>4</v>
      </c>
      <c r="W52" s="273">
        <v>2</v>
      </c>
      <c r="X52" s="273">
        <v>0</v>
      </c>
      <c r="Y52" s="273">
        <v>0</v>
      </c>
      <c r="Z52" s="273">
        <v>9</v>
      </c>
      <c r="AA52" s="273">
        <v>3</v>
      </c>
    </row>
    <row r="53" spans="1:27" x14ac:dyDescent="0.25">
      <c r="A53" s="151" t="s">
        <v>96</v>
      </c>
      <c r="B53" s="278"/>
      <c r="C53" s="628" t="s">
        <v>97</v>
      </c>
      <c r="D53" s="629"/>
      <c r="E53" s="630"/>
      <c r="F53" s="232">
        <v>2</v>
      </c>
      <c r="G53" s="232">
        <v>1</v>
      </c>
      <c r="H53" s="232">
        <v>1</v>
      </c>
      <c r="I53" s="232">
        <v>0</v>
      </c>
      <c r="J53" s="232">
        <v>0</v>
      </c>
      <c r="K53" s="106">
        <v>2</v>
      </c>
      <c r="L53" s="107">
        <v>1</v>
      </c>
      <c r="M53" s="107">
        <v>0</v>
      </c>
      <c r="N53" s="107">
        <v>1</v>
      </c>
      <c r="O53" s="106">
        <v>0</v>
      </c>
      <c r="P53" s="107">
        <v>0</v>
      </c>
      <c r="Q53" s="107">
        <v>0</v>
      </c>
      <c r="R53" s="107">
        <v>0</v>
      </c>
      <c r="S53" s="107">
        <v>0</v>
      </c>
      <c r="T53" s="106">
        <v>2</v>
      </c>
      <c r="U53" s="107">
        <v>0</v>
      </c>
      <c r="V53" s="107">
        <v>1</v>
      </c>
      <c r="W53" s="107">
        <v>1</v>
      </c>
      <c r="X53" s="107">
        <v>0</v>
      </c>
      <c r="Y53" s="107">
        <v>0</v>
      </c>
      <c r="Z53" s="106">
        <v>1</v>
      </c>
      <c r="AA53" s="107">
        <v>0</v>
      </c>
    </row>
    <row r="54" spans="1:27" x14ac:dyDescent="0.25">
      <c r="A54" s="151" t="s">
        <v>98</v>
      </c>
      <c r="B54" s="278"/>
      <c r="C54" s="628" t="s">
        <v>99</v>
      </c>
      <c r="D54" s="629"/>
      <c r="E54" s="630"/>
      <c r="F54" s="232">
        <v>0</v>
      </c>
      <c r="G54" s="232">
        <v>0</v>
      </c>
      <c r="H54" s="232">
        <v>0</v>
      </c>
      <c r="I54" s="232">
        <v>0</v>
      </c>
      <c r="J54" s="232">
        <v>0</v>
      </c>
      <c r="K54" s="106">
        <v>0</v>
      </c>
      <c r="L54" s="107">
        <v>0</v>
      </c>
      <c r="M54" s="107">
        <v>0</v>
      </c>
      <c r="N54" s="107">
        <v>0</v>
      </c>
      <c r="O54" s="106">
        <v>0</v>
      </c>
      <c r="P54" s="107">
        <v>0</v>
      </c>
      <c r="Q54" s="107">
        <v>0</v>
      </c>
      <c r="R54" s="107">
        <v>0</v>
      </c>
      <c r="S54" s="107">
        <v>0</v>
      </c>
      <c r="T54" s="106">
        <v>0</v>
      </c>
      <c r="U54" s="107">
        <v>0</v>
      </c>
      <c r="V54" s="107">
        <v>0</v>
      </c>
      <c r="W54" s="107">
        <v>0</v>
      </c>
      <c r="X54" s="107">
        <v>0</v>
      </c>
      <c r="Y54" s="107">
        <v>0</v>
      </c>
      <c r="Z54" s="106">
        <v>0</v>
      </c>
      <c r="AA54" s="107">
        <v>0</v>
      </c>
    </row>
    <row r="55" spans="1:27" x14ac:dyDescent="0.25">
      <c r="A55" s="151" t="s">
        <v>100</v>
      </c>
      <c r="B55" s="278"/>
      <c r="C55" s="628" t="s">
        <v>101</v>
      </c>
      <c r="D55" s="629"/>
      <c r="E55" s="630"/>
      <c r="F55" s="232">
        <v>0</v>
      </c>
      <c r="G55" s="232">
        <v>0</v>
      </c>
      <c r="H55" s="232">
        <v>0</v>
      </c>
      <c r="I55" s="232">
        <v>0</v>
      </c>
      <c r="J55" s="232">
        <v>0</v>
      </c>
      <c r="K55" s="106">
        <v>0</v>
      </c>
      <c r="L55" s="107">
        <v>0</v>
      </c>
      <c r="M55" s="107">
        <v>0</v>
      </c>
      <c r="N55" s="107">
        <v>0</v>
      </c>
      <c r="O55" s="106">
        <v>0</v>
      </c>
      <c r="P55" s="107">
        <v>0</v>
      </c>
      <c r="Q55" s="107">
        <v>0</v>
      </c>
      <c r="R55" s="107">
        <v>0</v>
      </c>
      <c r="S55" s="107">
        <v>0</v>
      </c>
      <c r="T55" s="106">
        <v>0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106">
        <v>0</v>
      </c>
      <c r="AA55" s="107">
        <v>0</v>
      </c>
    </row>
    <row r="56" spans="1:27" x14ac:dyDescent="0.25">
      <c r="A56" s="156" t="s">
        <v>102</v>
      </c>
      <c r="B56" s="279"/>
      <c r="C56" s="628" t="s">
        <v>103</v>
      </c>
      <c r="D56" s="629"/>
      <c r="E56" s="630"/>
      <c r="F56" s="235">
        <v>0</v>
      </c>
      <c r="G56" s="234">
        <v>1</v>
      </c>
      <c r="H56" s="234">
        <v>0</v>
      </c>
      <c r="I56" s="234">
        <v>1</v>
      </c>
      <c r="J56" s="234">
        <v>0</v>
      </c>
      <c r="K56" s="106">
        <v>0</v>
      </c>
      <c r="L56" s="114">
        <v>0</v>
      </c>
      <c r="M56" s="114">
        <v>0</v>
      </c>
      <c r="N56" s="114">
        <v>0</v>
      </c>
      <c r="O56" s="106">
        <v>0</v>
      </c>
      <c r="P56" s="114">
        <v>0</v>
      </c>
      <c r="Q56" s="114">
        <v>0</v>
      </c>
      <c r="R56" s="114">
        <v>0</v>
      </c>
      <c r="S56" s="114">
        <v>0</v>
      </c>
      <c r="T56" s="106">
        <v>0</v>
      </c>
      <c r="U56" s="114">
        <v>0</v>
      </c>
      <c r="V56" s="114">
        <v>0</v>
      </c>
      <c r="W56" s="114">
        <v>0</v>
      </c>
      <c r="X56" s="114">
        <v>0</v>
      </c>
      <c r="Y56" s="114">
        <v>0</v>
      </c>
      <c r="Z56" s="106">
        <v>0</v>
      </c>
      <c r="AA56" s="114">
        <v>0</v>
      </c>
    </row>
    <row r="57" spans="1:27" ht="38.25" x14ac:dyDescent="0.25">
      <c r="A57" s="155" t="s">
        <v>104</v>
      </c>
      <c r="B57" s="284" t="s">
        <v>37</v>
      </c>
      <c r="C57" s="635" t="s">
        <v>105</v>
      </c>
      <c r="D57" s="636"/>
      <c r="E57" s="637"/>
      <c r="F57" s="234">
        <v>0</v>
      </c>
      <c r="G57" s="234">
        <v>0</v>
      </c>
      <c r="H57" s="234">
        <v>0</v>
      </c>
      <c r="I57" s="234">
        <v>0</v>
      </c>
      <c r="J57" s="234">
        <v>0</v>
      </c>
      <c r="K57" s="106">
        <v>0</v>
      </c>
      <c r="L57" s="114">
        <v>0</v>
      </c>
      <c r="M57" s="114">
        <v>0</v>
      </c>
      <c r="N57" s="114">
        <v>0</v>
      </c>
      <c r="O57" s="106">
        <v>0</v>
      </c>
      <c r="P57" s="114">
        <v>0</v>
      </c>
      <c r="Q57" s="114">
        <v>0</v>
      </c>
      <c r="R57" s="114">
        <v>0</v>
      </c>
      <c r="S57" s="114">
        <v>0</v>
      </c>
      <c r="T57" s="106">
        <v>0</v>
      </c>
      <c r="U57" s="114">
        <v>0</v>
      </c>
      <c r="V57" s="114">
        <v>0</v>
      </c>
      <c r="W57" s="114">
        <v>0</v>
      </c>
      <c r="X57" s="114">
        <v>0</v>
      </c>
      <c r="Y57" s="114">
        <v>0</v>
      </c>
      <c r="Z57" s="106">
        <v>0</v>
      </c>
      <c r="AA57" s="114">
        <v>0</v>
      </c>
    </row>
    <row r="58" spans="1:27" x14ac:dyDescent="0.25">
      <c r="A58" s="151" t="s">
        <v>106</v>
      </c>
      <c r="B58" s="278"/>
      <c r="C58" s="628" t="s">
        <v>107</v>
      </c>
      <c r="D58" s="629"/>
      <c r="E58" s="630"/>
      <c r="F58" s="232">
        <v>0</v>
      </c>
      <c r="G58" s="232">
        <v>3</v>
      </c>
      <c r="H58" s="232">
        <v>3</v>
      </c>
      <c r="I58" s="232">
        <v>0</v>
      </c>
      <c r="J58" s="232">
        <v>0</v>
      </c>
      <c r="K58" s="106">
        <v>2</v>
      </c>
      <c r="L58" s="107">
        <v>1</v>
      </c>
      <c r="M58" s="107">
        <v>0</v>
      </c>
      <c r="N58" s="107">
        <v>0</v>
      </c>
      <c r="O58" s="106">
        <v>1</v>
      </c>
      <c r="P58" s="107">
        <v>0</v>
      </c>
      <c r="Q58" s="107">
        <v>0</v>
      </c>
      <c r="R58" s="107">
        <v>1</v>
      </c>
      <c r="S58" s="107">
        <v>0</v>
      </c>
      <c r="T58" s="106">
        <v>2</v>
      </c>
      <c r="U58" s="107">
        <v>0</v>
      </c>
      <c r="V58" s="107">
        <v>1</v>
      </c>
      <c r="W58" s="107">
        <v>1</v>
      </c>
      <c r="X58" s="107">
        <v>0</v>
      </c>
      <c r="Y58" s="107">
        <v>0</v>
      </c>
      <c r="Z58" s="106">
        <v>1</v>
      </c>
      <c r="AA58" s="107">
        <v>0</v>
      </c>
    </row>
    <row r="59" spans="1:27" x14ac:dyDescent="0.25">
      <c r="A59" s="151" t="s">
        <v>108</v>
      </c>
      <c r="B59" s="278"/>
      <c r="C59" s="628" t="s">
        <v>70</v>
      </c>
      <c r="D59" s="629"/>
      <c r="E59" s="630"/>
      <c r="F59" s="232">
        <v>2</v>
      </c>
      <c r="G59" s="232">
        <v>9</v>
      </c>
      <c r="H59" s="232">
        <v>7</v>
      </c>
      <c r="I59" s="232">
        <v>2</v>
      </c>
      <c r="J59" s="232">
        <v>0</v>
      </c>
      <c r="K59" s="106">
        <v>2</v>
      </c>
      <c r="L59" s="107">
        <v>1</v>
      </c>
      <c r="M59" s="107">
        <v>0</v>
      </c>
      <c r="N59" s="107">
        <v>1</v>
      </c>
      <c r="O59" s="106">
        <v>0</v>
      </c>
      <c r="P59" s="107">
        <v>0</v>
      </c>
      <c r="Q59" s="107">
        <v>0</v>
      </c>
      <c r="R59" s="107">
        <v>0</v>
      </c>
      <c r="S59" s="107">
        <v>0</v>
      </c>
      <c r="T59" s="106">
        <v>2</v>
      </c>
      <c r="U59" s="107">
        <v>0</v>
      </c>
      <c r="V59" s="107">
        <v>2</v>
      </c>
      <c r="W59" s="107">
        <v>0</v>
      </c>
      <c r="X59" s="107">
        <v>0</v>
      </c>
      <c r="Y59" s="107">
        <v>0</v>
      </c>
      <c r="Z59" s="106">
        <v>7</v>
      </c>
      <c r="AA59" s="107">
        <v>3</v>
      </c>
    </row>
    <row r="60" spans="1:27" s="238" customFormat="1" ht="32.25" customHeight="1" x14ac:dyDescent="0.25">
      <c r="A60" s="270" t="s">
        <v>109</v>
      </c>
      <c r="B60" s="274"/>
      <c r="C60" s="928" t="s">
        <v>110</v>
      </c>
      <c r="D60" s="929"/>
      <c r="E60" s="930"/>
      <c r="F60" s="277">
        <v>40</v>
      </c>
      <c r="G60" s="277">
        <v>168</v>
      </c>
      <c r="H60" s="277">
        <v>145</v>
      </c>
      <c r="I60" s="277">
        <v>23</v>
      </c>
      <c r="J60" s="277">
        <v>0</v>
      </c>
      <c r="K60" s="283">
        <v>146</v>
      </c>
      <c r="L60" s="283">
        <v>91</v>
      </c>
      <c r="M60" s="283">
        <v>19</v>
      </c>
      <c r="N60" s="283">
        <v>11</v>
      </c>
      <c r="O60" s="283">
        <v>25</v>
      </c>
      <c r="P60" s="283">
        <v>13</v>
      </c>
      <c r="Q60" s="283">
        <v>7</v>
      </c>
      <c r="R60" s="283">
        <v>5</v>
      </c>
      <c r="S60" s="283">
        <v>0</v>
      </c>
      <c r="T60" s="283">
        <v>146</v>
      </c>
      <c r="U60" s="283">
        <v>1</v>
      </c>
      <c r="V60" s="283">
        <v>132</v>
      </c>
      <c r="W60" s="283">
        <v>13</v>
      </c>
      <c r="X60" s="283">
        <v>0</v>
      </c>
      <c r="Y60" s="283">
        <v>0</v>
      </c>
      <c r="Z60" s="283">
        <v>38</v>
      </c>
      <c r="AA60" s="283">
        <v>2</v>
      </c>
    </row>
    <row r="61" spans="1:27" x14ac:dyDescent="0.25">
      <c r="A61" s="151" t="s">
        <v>111</v>
      </c>
      <c r="B61" s="278"/>
      <c r="C61" s="628" t="s">
        <v>112</v>
      </c>
      <c r="D61" s="629"/>
      <c r="E61" s="630"/>
      <c r="F61" s="232">
        <v>24</v>
      </c>
      <c r="G61" s="232">
        <v>104</v>
      </c>
      <c r="H61" s="232">
        <v>89</v>
      </c>
      <c r="I61" s="232">
        <v>15</v>
      </c>
      <c r="J61" s="232">
        <v>0</v>
      </c>
      <c r="K61" s="106">
        <v>94</v>
      </c>
      <c r="L61" s="107">
        <v>66</v>
      </c>
      <c r="M61" s="107">
        <v>8</v>
      </c>
      <c r="N61" s="107">
        <v>5</v>
      </c>
      <c r="O61" s="106">
        <v>15</v>
      </c>
      <c r="P61" s="107">
        <v>8</v>
      </c>
      <c r="Q61" s="107">
        <v>5</v>
      </c>
      <c r="R61" s="107">
        <v>2</v>
      </c>
      <c r="S61" s="107">
        <v>0</v>
      </c>
      <c r="T61" s="106">
        <v>94</v>
      </c>
      <c r="U61" s="107">
        <v>0</v>
      </c>
      <c r="V61" s="107">
        <v>92</v>
      </c>
      <c r="W61" s="107">
        <v>2</v>
      </c>
      <c r="X61" s="107">
        <v>0</v>
      </c>
      <c r="Y61" s="107">
        <v>0</v>
      </c>
      <c r="Z61" s="106">
        <v>19</v>
      </c>
      <c r="AA61" s="107">
        <v>0</v>
      </c>
    </row>
    <row r="62" spans="1:27" x14ac:dyDescent="0.25">
      <c r="A62" s="151" t="s">
        <v>113</v>
      </c>
      <c r="B62" s="278"/>
      <c r="C62" s="628" t="s">
        <v>114</v>
      </c>
      <c r="D62" s="629"/>
      <c r="E62" s="630"/>
      <c r="F62" s="232">
        <v>8</v>
      </c>
      <c r="G62" s="232">
        <v>26</v>
      </c>
      <c r="H62" s="232">
        <v>25</v>
      </c>
      <c r="I62" s="232">
        <v>1</v>
      </c>
      <c r="J62" s="232">
        <v>0</v>
      </c>
      <c r="K62" s="106">
        <v>24</v>
      </c>
      <c r="L62" s="107">
        <v>13</v>
      </c>
      <c r="M62" s="107">
        <v>7</v>
      </c>
      <c r="N62" s="107">
        <v>1</v>
      </c>
      <c r="O62" s="106">
        <v>3</v>
      </c>
      <c r="P62" s="107">
        <v>3</v>
      </c>
      <c r="Q62" s="107">
        <v>0</v>
      </c>
      <c r="R62" s="107">
        <v>0</v>
      </c>
      <c r="S62" s="107">
        <v>0</v>
      </c>
      <c r="T62" s="106">
        <v>24</v>
      </c>
      <c r="U62" s="107">
        <v>0</v>
      </c>
      <c r="V62" s="107">
        <v>20</v>
      </c>
      <c r="W62" s="107">
        <v>4</v>
      </c>
      <c r="X62" s="107">
        <v>0</v>
      </c>
      <c r="Y62" s="107">
        <v>0</v>
      </c>
      <c r="Z62" s="106">
        <v>9</v>
      </c>
      <c r="AA62" s="107">
        <v>2</v>
      </c>
    </row>
    <row r="63" spans="1:27" x14ac:dyDescent="0.25">
      <c r="A63" s="151" t="s">
        <v>115</v>
      </c>
      <c r="B63" s="278"/>
      <c r="C63" s="628" t="s">
        <v>116</v>
      </c>
      <c r="D63" s="629"/>
      <c r="E63" s="630"/>
      <c r="F63" s="232">
        <v>1</v>
      </c>
      <c r="G63" s="232">
        <v>2</v>
      </c>
      <c r="H63" s="232">
        <v>2</v>
      </c>
      <c r="I63" s="232">
        <v>0</v>
      </c>
      <c r="J63" s="232">
        <v>0</v>
      </c>
      <c r="K63" s="106">
        <v>3</v>
      </c>
      <c r="L63" s="107">
        <v>1</v>
      </c>
      <c r="M63" s="107">
        <v>0</v>
      </c>
      <c r="N63" s="107">
        <v>1</v>
      </c>
      <c r="O63" s="106">
        <v>1</v>
      </c>
      <c r="P63" s="107">
        <v>1</v>
      </c>
      <c r="Q63" s="107">
        <v>0</v>
      </c>
      <c r="R63" s="107">
        <v>0</v>
      </c>
      <c r="S63" s="107">
        <v>0</v>
      </c>
      <c r="T63" s="106">
        <v>3</v>
      </c>
      <c r="U63" s="107">
        <v>0</v>
      </c>
      <c r="V63" s="107">
        <v>2</v>
      </c>
      <c r="W63" s="107">
        <v>1</v>
      </c>
      <c r="X63" s="107">
        <v>0</v>
      </c>
      <c r="Y63" s="107">
        <v>0</v>
      </c>
      <c r="Z63" s="106">
        <v>0</v>
      </c>
      <c r="AA63" s="107">
        <v>0</v>
      </c>
    </row>
    <row r="64" spans="1:27" x14ac:dyDescent="0.25">
      <c r="A64" s="151" t="s">
        <v>117</v>
      </c>
      <c r="B64" s="278"/>
      <c r="C64" s="628" t="s">
        <v>118</v>
      </c>
      <c r="D64" s="629"/>
      <c r="E64" s="630"/>
      <c r="F64" s="232">
        <v>0</v>
      </c>
      <c r="G64" s="232">
        <v>2</v>
      </c>
      <c r="H64" s="232">
        <v>1</v>
      </c>
      <c r="I64" s="232">
        <v>1</v>
      </c>
      <c r="J64" s="232">
        <v>0</v>
      </c>
      <c r="K64" s="106">
        <v>1</v>
      </c>
      <c r="L64" s="107">
        <v>0</v>
      </c>
      <c r="M64" s="107">
        <v>0</v>
      </c>
      <c r="N64" s="107">
        <v>1</v>
      </c>
      <c r="O64" s="106">
        <v>0</v>
      </c>
      <c r="P64" s="107">
        <v>0</v>
      </c>
      <c r="Q64" s="107">
        <v>0</v>
      </c>
      <c r="R64" s="107">
        <v>0</v>
      </c>
      <c r="S64" s="107">
        <v>0</v>
      </c>
      <c r="T64" s="106">
        <v>1</v>
      </c>
      <c r="U64" s="107">
        <v>0</v>
      </c>
      <c r="V64" s="107">
        <v>0</v>
      </c>
      <c r="W64" s="107">
        <v>1</v>
      </c>
      <c r="X64" s="107">
        <v>0</v>
      </c>
      <c r="Y64" s="107">
        <v>0</v>
      </c>
      <c r="Z64" s="106">
        <v>0</v>
      </c>
      <c r="AA64" s="107">
        <v>0</v>
      </c>
    </row>
    <row r="65" spans="1:27" x14ac:dyDescent="0.25">
      <c r="A65" s="151" t="s">
        <v>119</v>
      </c>
      <c r="B65" s="278"/>
      <c r="C65" s="628" t="s">
        <v>120</v>
      </c>
      <c r="D65" s="629"/>
      <c r="E65" s="630"/>
      <c r="F65" s="232">
        <v>2</v>
      </c>
      <c r="G65" s="232">
        <v>1</v>
      </c>
      <c r="H65" s="232">
        <v>1</v>
      </c>
      <c r="I65" s="232">
        <v>0</v>
      </c>
      <c r="J65" s="232">
        <v>0</v>
      </c>
      <c r="K65" s="106">
        <v>2</v>
      </c>
      <c r="L65" s="107">
        <v>0</v>
      </c>
      <c r="M65" s="107">
        <v>0</v>
      </c>
      <c r="N65" s="107">
        <v>1</v>
      </c>
      <c r="O65" s="106">
        <v>1</v>
      </c>
      <c r="P65" s="107">
        <v>0</v>
      </c>
      <c r="Q65" s="107">
        <v>0</v>
      </c>
      <c r="R65" s="107">
        <v>1</v>
      </c>
      <c r="S65" s="107">
        <v>0</v>
      </c>
      <c r="T65" s="106">
        <v>2</v>
      </c>
      <c r="U65" s="107">
        <v>0</v>
      </c>
      <c r="V65" s="107">
        <v>1</v>
      </c>
      <c r="W65" s="107">
        <v>1</v>
      </c>
      <c r="X65" s="107">
        <v>0</v>
      </c>
      <c r="Y65" s="107">
        <v>0</v>
      </c>
      <c r="Z65" s="106">
        <v>1</v>
      </c>
      <c r="AA65" s="107">
        <v>0</v>
      </c>
    </row>
    <row r="66" spans="1:27" ht="34.5" customHeight="1" x14ac:dyDescent="0.25">
      <c r="A66" s="151" t="s">
        <v>121</v>
      </c>
      <c r="B66" s="278"/>
      <c r="C66" s="628" t="s">
        <v>122</v>
      </c>
      <c r="D66" s="629"/>
      <c r="E66" s="630"/>
      <c r="F66" s="232">
        <v>1</v>
      </c>
      <c r="G66" s="232">
        <v>6</v>
      </c>
      <c r="H66" s="232">
        <v>6</v>
      </c>
      <c r="I66" s="232">
        <v>0</v>
      </c>
      <c r="J66" s="232">
        <v>0</v>
      </c>
      <c r="K66" s="106">
        <v>6</v>
      </c>
      <c r="L66" s="107">
        <v>6</v>
      </c>
      <c r="M66" s="107">
        <v>0</v>
      </c>
      <c r="N66" s="107">
        <v>0</v>
      </c>
      <c r="O66" s="106">
        <v>0</v>
      </c>
      <c r="P66" s="107">
        <v>0</v>
      </c>
      <c r="Q66" s="107">
        <v>0</v>
      </c>
      <c r="R66" s="107">
        <v>0</v>
      </c>
      <c r="S66" s="107">
        <v>0</v>
      </c>
      <c r="T66" s="106">
        <v>6</v>
      </c>
      <c r="U66" s="107">
        <v>0</v>
      </c>
      <c r="V66" s="107">
        <v>6</v>
      </c>
      <c r="W66" s="107">
        <v>0</v>
      </c>
      <c r="X66" s="107">
        <v>0</v>
      </c>
      <c r="Y66" s="107">
        <v>0</v>
      </c>
      <c r="Z66" s="106">
        <v>1</v>
      </c>
      <c r="AA66" s="107">
        <v>0</v>
      </c>
    </row>
    <row r="67" spans="1:27" x14ac:dyDescent="0.25">
      <c r="A67" s="151" t="s">
        <v>123</v>
      </c>
      <c r="B67" s="278"/>
      <c r="C67" s="628" t="s">
        <v>124</v>
      </c>
      <c r="D67" s="629"/>
      <c r="E67" s="630"/>
      <c r="F67" s="232">
        <v>0</v>
      </c>
      <c r="G67" s="232">
        <v>0</v>
      </c>
      <c r="H67" s="232">
        <v>0</v>
      </c>
      <c r="I67" s="232">
        <v>0</v>
      </c>
      <c r="J67" s="232">
        <v>0</v>
      </c>
      <c r="K67" s="106">
        <v>0</v>
      </c>
      <c r="L67" s="107">
        <v>0</v>
      </c>
      <c r="M67" s="107">
        <v>0</v>
      </c>
      <c r="N67" s="107">
        <v>0</v>
      </c>
      <c r="O67" s="106">
        <v>0</v>
      </c>
      <c r="P67" s="107">
        <v>0</v>
      </c>
      <c r="Q67" s="107">
        <v>0</v>
      </c>
      <c r="R67" s="107">
        <v>0</v>
      </c>
      <c r="S67" s="107">
        <v>0</v>
      </c>
      <c r="T67" s="106">
        <v>0</v>
      </c>
      <c r="U67" s="107">
        <v>0</v>
      </c>
      <c r="V67" s="107">
        <v>0</v>
      </c>
      <c r="W67" s="107">
        <v>0</v>
      </c>
      <c r="X67" s="107">
        <v>0</v>
      </c>
      <c r="Y67" s="107">
        <v>0</v>
      </c>
      <c r="Z67" s="106">
        <v>0</v>
      </c>
      <c r="AA67" s="107">
        <v>0</v>
      </c>
    </row>
    <row r="68" spans="1:27" x14ac:dyDescent="0.25">
      <c r="A68" s="151" t="s">
        <v>125</v>
      </c>
      <c r="B68" s="278"/>
      <c r="C68" s="628" t="s">
        <v>126</v>
      </c>
      <c r="D68" s="629"/>
      <c r="E68" s="630"/>
      <c r="F68" s="232">
        <v>0</v>
      </c>
      <c r="G68" s="232">
        <v>4</v>
      </c>
      <c r="H68" s="232">
        <v>4</v>
      </c>
      <c r="I68" s="232">
        <v>0</v>
      </c>
      <c r="J68" s="232">
        <v>0</v>
      </c>
      <c r="K68" s="106">
        <v>1</v>
      </c>
      <c r="L68" s="107">
        <v>0</v>
      </c>
      <c r="M68" s="107">
        <v>0</v>
      </c>
      <c r="N68" s="107">
        <v>0</v>
      </c>
      <c r="O68" s="106">
        <v>1</v>
      </c>
      <c r="P68" s="107">
        <v>0</v>
      </c>
      <c r="Q68" s="107">
        <v>0</v>
      </c>
      <c r="R68" s="107">
        <v>1</v>
      </c>
      <c r="S68" s="107">
        <v>0</v>
      </c>
      <c r="T68" s="106">
        <v>1</v>
      </c>
      <c r="U68" s="107">
        <v>0</v>
      </c>
      <c r="V68" s="107">
        <v>1</v>
      </c>
      <c r="W68" s="107">
        <v>0</v>
      </c>
      <c r="X68" s="107">
        <v>0</v>
      </c>
      <c r="Y68" s="107">
        <v>0</v>
      </c>
      <c r="Z68" s="106">
        <v>3</v>
      </c>
      <c r="AA68" s="107">
        <v>0</v>
      </c>
    </row>
    <row r="69" spans="1:27" x14ac:dyDescent="0.25">
      <c r="A69" s="151" t="s">
        <v>127</v>
      </c>
      <c r="B69" s="278"/>
      <c r="C69" s="628" t="s">
        <v>128</v>
      </c>
      <c r="D69" s="629"/>
      <c r="E69" s="630"/>
      <c r="F69" s="232">
        <v>1</v>
      </c>
      <c r="G69" s="232">
        <v>2</v>
      </c>
      <c r="H69" s="232">
        <v>2</v>
      </c>
      <c r="I69" s="232">
        <v>0</v>
      </c>
      <c r="J69" s="232">
        <v>0</v>
      </c>
      <c r="K69" s="106">
        <v>3</v>
      </c>
      <c r="L69" s="107">
        <v>0</v>
      </c>
      <c r="M69" s="107">
        <v>1</v>
      </c>
      <c r="N69" s="107">
        <v>0</v>
      </c>
      <c r="O69" s="106">
        <v>2</v>
      </c>
      <c r="P69" s="107">
        <v>0</v>
      </c>
      <c r="Q69" s="107">
        <v>1</v>
      </c>
      <c r="R69" s="107">
        <v>1</v>
      </c>
      <c r="S69" s="107">
        <v>0</v>
      </c>
      <c r="T69" s="106">
        <v>3</v>
      </c>
      <c r="U69" s="107">
        <v>0</v>
      </c>
      <c r="V69" s="107">
        <v>2</v>
      </c>
      <c r="W69" s="107">
        <v>1</v>
      </c>
      <c r="X69" s="107">
        <v>0</v>
      </c>
      <c r="Y69" s="107">
        <v>0</v>
      </c>
      <c r="Z69" s="106">
        <v>0</v>
      </c>
      <c r="AA69" s="107">
        <v>0</v>
      </c>
    </row>
    <row r="70" spans="1:27" x14ac:dyDescent="0.25">
      <c r="A70" s="151" t="s">
        <v>129</v>
      </c>
      <c r="B70" s="278"/>
      <c r="C70" s="628" t="s">
        <v>130</v>
      </c>
      <c r="D70" s="629"/>
      <c r="E70" s="630"/>
      <c r="F70" s="232">
        <v>2</v>
      </c>
      <c r="G70" s="232">
        <v>10</v>
      </c>
      <c r="H70" s="232">
        <v>8</v>
      </c>
      <c r="I70" s="232">
        <v>2</v>
      </c>
      <c r="J70" s="232">
        <v>0</v>
      </c>
      <c r="K70" s="106">
        <v>7</v>
      </c>
      <c r="L70" s="107">
        <v>3</v>
      </c>
      <c r="M70" s="107">
        <v>2</v>
      </c>
      <c r="N70" s="107">
        <v>1</v>
      </c>
      <c r="O70" s="106">
        <v>1</v>
      </c>
      <c r="P70" s="107">
        <v>1</v>
      </c>
      <c r="Q70" s="107">
        <v>0</v>
      </c>
      <c r="R70" s="107">
        <v>0</v>
      </c>
      <c r="S70" s="107">
        <v>0</v>
      </c>
      <c r="T70" s="106">
        <v>7</v>
      </c>
      <c r="U70" s="107">
        <v>1</v>
      </c>
      <c r="V70" s="107">
        <v>4</v>
      </c>
      <c r="W70" s="107">
        <v>2</v>
      </c>
      <c r="X70" s="107">
        <v>0</v>
      </c>
      <c r="Y70" s="107">
        <v>0</v>
      </c>
      <c r="Z70" s="106">
        <v>2</v>
      </c>
      <c r="AA70" s="107">
        <v>0</v>
      </c>
    </row>
    <row r="71" spans="1:27" x14ac:dyDescent="0.25">
      <c r="A71" s="151" t="s">
        <v>131</v>
      </c>
      <c r="B71" s="278"/>
      <c r="C71" s="628" t="s">
        <v>132</v>
      </c>
      <c r="D71" s="629"/>
      <c r="E71" s="630"/>
      <c r="F71" s="232">
        <v>0</v>
      </c>
      <c r="G71" s="232">
        <v>6</v>
      </c>
      <c r="H71" s="232">
        <v>5</v>
      </c>
      <c r="I71" s="232">
        <v>1</v>
      </c>
      <c r="J71" s="232">
        <v>0</v>
      </c>
      <c r="K71" s="106">
        <v>2</v>
      </c>
      <c r="L71" s="107">
        <v>1</v>
      </c>
      <c r="M71" s="107">
        <v>1</v>
      </c>
      <c r="N71" s="107">
        <v>0</v>
      </c>
      <c r="O71" s="106">
        <v>0</v>
      </c>
      <c r="P71" s="107">
        <v>0</v>
      </c>
      <c r="Q71" s="107">
        <v>0</v>
      </c>
      <c r="R71" s="107">
        <v>0</v>
      </c>
      <c r="S71" s="107">
        <v>0</v>
      </c>
      <c r="T71" s="106">
        <v>2</v>
      </c>
      <c r="U71" s="107">
        <v>0</v>
      </c>
      <c r="V71" s="107">
        <v>1</v>
      </c>
      <c r="W71" s="107">
        <v>1</v>
      </c>
      <c r="X71" s="107">
        <v>0</v>
      </c>
      <c r="Y71" s="107">
        <v>0</v>
      </c>
      <c r="Z71" s="106">
        <v>3</v>
      </c>
      <c r="AA71" s="107">
        <v>0</v>
      </c>
    </row>
    <row r="72" spans="1:27" x14ac:dyDescent="0.25">
      <c r="A72" s="151" t="s">
        <v>133</v>
      </c>
      <c r="B72" s="278"/>
      <c r="C72" s="628" t="s">
        <v>134</v>
      </c>
      <c r="D72" s="629"/>
      <c r="E72" s="630"/>
      <c r="F72" s="232">
        <v>0</v>
      </c>
      <c r="G72" s="232">
        <v>0</v>
      </c>
      <c r="H72" s="232">
        <v>0</v>
      </c>
      <c r="I72" s="232">
        <v>0</v>
      </c>
      <c r="J72" s="232">
        <v>0</v>
      </c>
      <c r="K72" s="106">
        <v>0</v>
      </c>
      <c r="L72" s="107">
        <v>0</v>
      </c>
      <c r="M72" s="107">
        <v>0</v>
      </c>
      <c r="N72" s="107">
        <v>0</v>
      </c>
      <c r="O72" s="106">
        <v>0</v>
      </c>
      <c r="P72" s="107">
        <v>0</v>
      </c>
      <c r="Q72" s="107">
        <v>0</v>
      </c>
      <c r="R72" s="107">
        <v>0</v>
      </c>
      <c r="S72" s="107">
        <v>0</v>
      </c>
      <c r="T72" s="106">
        <v>0</v>
      </c>
      <c r="U72" s="107">
        <v>0</v>
      </c>
      <c r="V72" s="107">
        <v>0</v>
      </c>
      <c r="W72" s="107">
        <v>0</v>
      </c>
      <c r="X72" s="107">
        <v>0</v>
      </c>
      <c r="Y72" s="107">
        <v>0</v>
      </c>
      <c r="Z72" s="106">
        <v>0</v>
      </c>
      <c r="AA72" s="107">
        <v>0</v>
      </c>
    </row>
    <row r="73" spans="1:27" x14ac:dyDescent="0.25">
      <c r="A73" s="151" t="s">
        <v>135</v>
      </c>
      <c r="B73" s="278"/>
      <c r="C73" s="628" t="s">
        <v>70</v>
      </c>
      <c r="D73" s="629"/>
      <c r="E73" s="630"/>
      <c r="F73" s="232">
        <v>1</v>
      </c>
      <c r="G73" s="232">
        <v>5</v>
      </c>
      <c r="H73" s="232">
        <v>2</v>
      </c>
      <c r="I73" s="232">
        <v>3</v>
      </c>
      <c r="J73" s="232">
        <v>0</v>
      </c>
      <c r="K73" s="106">
        <v>3</v>
      </c>
      <c r="L73" s="107">
        <v>1</v>
      </c>
      <c r="M73" s="107">
        <v>0</v>
      </c>
      <c r="N73" s="107">
        <v>1</v>
      </c>
      <c r="O73" s="106">
        <v>1</v>
      </c>
      <c r="P73" s="107">
        <v>0</v>
      </c>
      <c r="Q73" s="107">
        <v>1</v>
      </c>
      <c r="R73" s="107">
        <v>0</v>
      </c>
      <c r="S73" s="107">
        <v>0</v>
      </c>
      <c r="T73" s="106">
        <v>3</v>
      </c>
      <c r="U73" s="107">
        <v>0</v>
      </c>
      <c r="V73" s="107">
        <v>3</v>
      </c>
      <c r="W73" s="107">
        <v>0</v>
      </c>
      <c r="X73" s="107">
        <v>0</v>
      </c>
      <c r="Y73" s="107">
        <v>0</v>
      </c>
      <c r="Z73" s="106">
        <v>0</v>
      </c>
      <c r="AA73" s="107">
        <v>0</v>
      </c>
    </row>
    <row r="74" spans="1:27" s="238" customFormat="1" ht="33" customHeight="1" x14ac:dyDescent="0.25">
      <c r="A74" s="270" t="s">
        <v>136</v>
      </c>
      <c r="B74" s="274"/>
      <c r="C74" s="928" t="s">
        <v>137</v>
      </c>
      <c r="D74" s="929"/>
      <c r="E74" s="930"/>
      <c r="F74" s="277">
        <v>1</v>
      </c>
      <c r="G74" s="277">
        <v>0</v>
      </c>
      <c r="H74" s="277">
        <v>0</v>
      </c>
      <c r="I74" s="277">
        <v>0</v>
      </c>
      <c r="J74" s="277">
        <v>0</v>
      </c>
      <c r="K74" s="283">
        <v>1</v>
      </c>
      <c r="L74" s="283">
        <v>1</v>
      </c>
      <c r="M74" s="283">
        <v>0</v>
      </c>
      <c r="N74" s="283">
        <v>0</v>
      </c>
      <c r="O74" s="283">
        <v>0</v>
      </c>
      <c r="P74" s="283">
        <v>0</v>
      </c>
      <c r="Q74" s="283">
        <v>0</v>
      </c>
      <c r="R74" s="283">
        <v>0</v>
      </c>
      <c r="S74" s="283">
        <v>0</v>
      </c>
      <c r="T74" s="283">
        <v>1</v>
      </c>
      <c r="U74" s="283">
        <v>0</v>
      </c>
      <c r="V74" s="283">
        <v>0</v>
      </c>
      <c r="W74" s="283">
        <v>1</v>
      </c>
      <c r="X74" s="283">
        <v>0</v>
      </c>
      <c r="Y74" s="283">
        <v>0</v>
      </c>
      <c r="Z74" s="283">
        <v>0</v>
      </c>
      <c r="AA74" s="283">
        <v>0</v>
      </c>
    </row>
    <row r="75" spans="1:27" x14ac:dyDescent="0.25">
      <c r="A75" s="151" t="s">
        <v>138</v>
      </c>
      <c r="B75" s="278"/>
      <c r="C75" s="628" t="s">
        <v>139</v>
      </c>
      <c r="D75" s="629"/>
      <c r="E75" s="630"/>
      <c r="F75" s="232">
        <v>0</v>
      </c>
      <c r="G75" s="232">
        <v>0</v>
      </c>
      <c r="H75" s="232">
        <v>0</v>
      </c>
      <c r="I75" s="232">
        <v>0</v>
      </c>
      <c r="J75" s="232">
        <v>0</v>
      </c>
      <c r="K75" s="106">
        <v>0</v>
      </c>
      <c r="L75" s="107">
        <v>0</v>
      </c>
      <c r="M75" s="107">
        <v>0</v>
      </c>
      <c r="N75" s="107">
        <v>0</v>
      </c>
      <c r="O75" s="106">
        <v>0</v>
      </c>
      <c r="P75" s="107">
        <v>0</v>
      </c>
      <c r="Q75" s="107">
        <v>0</v>
      </c>
      <c r="R75" s="107">
        <v>0</v>
      </c>
      <c r="S75" s="107">
        <v>0</v>
      </c>
      <c r="T75" s="106">
        <v>0</v>
      </c>
      <c r="U75" s="107">
        <v>0</v>
      </c>
      <c r="V75" s="107">
        <v>0</v>
      </c>
      <c r="W75" s="107">
        <v>0</v>
      </c>
      <c r="X75" s="107">
        <v>0</v>
      </c>
      <c r="Y75" s="107">
        <v>0</v>
      </c>
      <c r="Z75" s="106">
        <v>0</v>
      </c>
      <c r="AA75" s="107">
        <v>0</v>
      </c>
    </row>
    <row r="76" spans="1:27" x14ac:dyDescent="0.25">
      <c r="A76" s="151" t="s">
        <v>140</v>
      </c>
      <c r="B76" s="278"/>
      <c r="C76" s="628" t="s">
        <v>141</v>
      </c>
      <c r="D76" s="629"/>
      <c r="E76" s="630"/>
      <c r="F76" s="232">
        <v>0</v>
      </c>
      <c r="G76" s="232">
        <v>0</v>
      </c>
      <c r="H76" s="232">
        <v>0</v>
      </c>
      <c r="I76" s="232">
        <v>0</v>
      </c>
      <c r="J76" s="232">
        <v>0</v>
      </c>
      <c r="K76" s="106">
        <v>0</v>
      </c>
      <c r="L76" s="107">
        <v>0</v>
      </c>
      <c r="M76" s="107">
        <v>0</v>
      </c>
      <c r="N76" s="107">
        <v>0</v>
      </c>
      <c r="O76" s="106">
        <v>0</v>
      </c>
      <c r="P76" s="107">
        <v>0</v>
      </c>
      <c r="Q76" s="107">
        <v>0</v>
      </c>
      <c r="R76" s="107">
        <v>0</v>
      </c>
      <c r="S76" s="107">
        <v>0</v>
      </c>
      <c r="T76" s="106">
        <v>0</v>
      </c>
      <c r="U76" s="107">
        <v>0</v>
      </c>
      <c r="V76" s="107">
        <v>0</v>
      </c>
      <c r="W76" s="107">
        <v>0</v>
      </c>
      <c r="X76" s="107">
        <v>0</v>
      </c>
      <c r="Y76" s="107">
        <v>0</v>
      </c>
      <c r="Z76" s="106">
        <v>0</v>
      </c>
      <c r="AA76" s="107">
        <v>0</v>
      </c>
    </row>
    <row r="77" spans="1:27" x14ac:dyDescent="0.25">
      <c r="A77" s="151" t="s">
        <v>142</v>
      </c>
      <c r="B77" s="278"/>
      <c r="C77" s="628" t="s">
        <v>143</v>
      </c>
      <c r="D77" s="629"/>
      <c r="E77" s="630"/>
      <c r="F77" s="232">
        <v>1</v>
      </c>
      <c r="G77" s="232">
        <v>0</v>
      </c>
      <c r="H77" s="232">
        <v>0</v>
      </c>
      <c r="I77" s="232">
        <v>0</v>
      </c>
      <c r="J77" s="232">
        <v>0</v>
      </c>
      <c r="K77" s="106">
        <v>1</v>
      </c>
      <c r="L77" s="107">
        <v>1</v>
      </c>
      <c r="M77" s="107">
        <v>0</v>
      </c>
      <c r="N77" s="107">
        <v>0</v>
      </c>
      <c r="O77" s="106">
        <v>0</v>
      </c>
      <c r="P77" s="107">
        <v>0</v>
      </c>
      <c r="Q77" s="107">
        <v>0</v>
      </c>
      <c r="R77" s="107">
        <v>0</v>
      </c>
      <c r="S77" s="107">
        <v>0</v>
      </c>
      <c r="T77" s="106">
        <v>1</v>
      </c>
      <c r="U77" s="107">
        <v>0</v>
      </c>
      <c r="V77" s="107">
        <v>0</v>
      </c>
      <c r="W77" s="107">
        <v>1</v>
      </c>
      <c r="X77" s="107">
        <v>0</v>
      </c>
      <c r="Y77" s="107">
        <v>0</v>
      </c>
      <c r="Z77" s="106">
        <v>0</v>
      </c>
      <c r="AA77" s="107">
        <v>0</v>
      </c>
    </row>
    <row r="78" spans="1:27" x14ac:dyDescent="0.25">
      <c r="A78" s="151" t="s">
        <v>144</v>
      </c>
      <c r="B78" s="278"/>
      <c r="C78" s="628" t="s">
        <v>145</v>
      </c>
      <c r="D78" s="629"/>
      <c r="E78" s="630"/>
      <c r="F78" s="232">
        <v>0</v>
      </c>
      <c r="G78" s="232">
        <v>0</v>
      </c>
      <c r="H78" s="232">
        <v>0</v>
      </c>
      <c r="I78" s="232">
        <v>0</v>
      </c>
      <c r="J78" s="232">
        <v>0</v>
      </c>
      <c r="K78" s="106">
        <v>0</v>
      </c>
      <c r="L78" s="107">
        <v>0</v>
      </c>
      <c r="M78" s="107">
        <v>0</v>
      </c>
      <c r="N78" s="107">
        <v>0</v>
      </c>
      <c r="O78" s="106">
        <v>0</v>
      </c>
      <c r="P78" s="107">
        <v>0</v>
      </c>
      <c r="Q78" s="107">
        <v>0</v>
      </c>
      <c r="R78" s="107">
        <v>0</v>
      </c>
      <c r="S78" s="107">
        <v>0</v>
      </c>
      <c r="T78" s="106">
        <v>0</v>
      </c>
      <c r="U78" s="107">
        <v>0</v>
      </c>
      <c r="V78" s="107">
        <v>0</v>
      </c>
      <c r="W78" s="107">
        <v>0</v>
      </c>
      <c r="X78" s="107">
        <v>0</v>
      </c>
      <c r="Y78" s="107">
        <v>0</v>
      </c>
      <c r="Z78" s="106">
        <v>0</v>
      </c>
      <c r="AA78" s="107">
        <v>0</v>
      </c>
    </row>
    <row r="79" spans="1:27" x14ac:dyDescent="0.25">
      <c r="A79" s="151" t="s">
        <v>146</v>
      </c>
      <c r="B79" s="278"/>
      <c r="C79" s="628" t="s">
        <v>147</v>
      </c>
      <c r="D79" s="629"/>
      <c r="E79" s="630"/>
      <c r="F79" s="232">
        <v>0</v>
      </c>
      <c r="G79" s="232">
        <v>0</v>
      </c>
      <c r="H79" s="232">
        <v>0</v>
      </c>
      <c r="I79" s="232">
        <v>0</v>
      </c>
      <c r="J79" s="232">
        <v>0</v>
      </c>
      <c r="K79" s="106">
        <v>0</v>
      </c>
      <c r="L79" s="107">
        <v>0</v>
      </c>
      <c r="M79" s="107">
        <v>0</v>
      </c>
      <c r="N79" s="107">
        <v>0</v>
      </c>
      <c r="O79" s="106">
        <v>0</v>
      </c>
      <c r="P79" s="107">
        <v>0</v>
      </c>
      <c r="Q79" s="107">
        <v>0</v>
      </c>
      <c r="R79" s="107">
        <v>0</v>
      </c>
      <c r="S79" s="107">
        <v>0</v>
      </c>
      <c r="T79" s="106">
        <v>0</v>
      </c>
      <c r="U79" s="107">
        <v>0</v>
      </c>
      <c r="V79" s="107">
        <v>0</v>
      </c>
      <c r="W79" s="107">
        <v>0</v>
      </c>
      <c r="X79" s="107">
        <v>0</v>
      </c>
      <c r="Y79" s="107">
        <v>0</v>
      </c>
      <c r="Z79" s="106">
        <v>0</v>
      </c>
      <c r="AA79" s="107">
        <v>0</v>
      </c>
    </row>
    <row r="80" spans="1:27" x14ac:dyDescent="0.25">
      <c r="A80" s="151" t="s">
        <v>148</v>
      </c>
      <c r="B80" s="278"/>
      <c r="C80" s="628" t="s">
        <v>70</v>
      </c>
      <c r="D80" s="629"/>
      <c r="E80" s="630"/>
      <c r="F80" s="232">
        <v>0</v>
      </c>
      <c r="G80" s="232">
        <v>0</v>
      </c>
      <c r="H80" s="232">
        <v>0</v>
      </c>
      <c r="I80" s="232">
        <v>0</v>
      </c>
      <c r="J80" s="232">
        <v>0</v>
      </c>
      <c r="K80" s="106">
        <v>0</v>
      </c>
      <c r="L80" s="107">
        <v>0</v>
      </c>
      <c r="M80" s="107">
        <v>0</v>
      </c>
      <c r="N80" s="107">
        <v>0</v>
      </c>
      <c r="O80" s="106">
        <v>0</v>
      </c>
      <c r="P80" s="107">
        <v>0</v>
      </c>
      <c r="Q80" s="107">
        <v>0</v>
      </c>
      <c r="R80" s="107">
        <v>0</v>
      </c>
      <c r="S80" s="107">
        <v>0</v>
      </c>
      <c r="T80" s="106">
        <v>0</v>
      </c>
      <c r="U80" s="107">
        <v>0</v>
      </c>
      <c r="V80" s="107">
        <v>0</v>
      </c>
      <c r="W80" s="107">
        <v>0</v>
      </c>
      <c r="X80" s="107">
        <v>0</v>
      </c>
      <c r="Y80" s="107">
        <v>0</v>
      </c>
      <c r="Z80" s="106">
        <v>0</v>
      </c>
      <c r="AA80" s="107">
        <v>0</v>
      </c>
    </row>
    <row r="81" spans="1:27" s="238" customFormat="1" ht="28.5" customHeight="1" x14ac:dyDescent="0.25">
      <c r="A81" s="275" t="s">
        <v>149</v>
      </c>
      <c r="B81" s="276"/>
      <c r="C81" s="928" t="s">
        <v>150</v>
      </c>
      <c r="D81" s="929"/>
      <c r="E81" s="930"/>
      <c r="F81" s="272">
        <v>1</v>
      </c>
      <c r="G81" s="272">
        <v>9</v>
      </c>
      <c r="H81" s="277">
        <v>5</v>
      </c>
      <c r="I81" s="277">
        <v>4</v>
      </c>
      <c r="J81" s="272">
        <v>0</v>
      </c>
      <c r="K81" s="273">
        <v>5</v>
      </c>
      <c r="L81" s="273">
        <v>3</v>
      </c>
      <c r="M81" s="273">
        <v>0</v>
      </c>
      <c r="N81" s="273">
        <v>1</v>
      </c>
      <c r="O81" s="273">
        <v>1</v>
      </c>
      <c r="P81" s="273">
        <v>0</v>
      </c>
      <c r="Q81" s="273">
        <v>1</v>
      </c>
      <c r="R81" s="273">
        <v>0</v>
      </c>
      <c r="S81" s="273">
        <v>0</v>
      </c>
      <c r="T81" s="273">
        <v>5</v>
      </c>
      <c r="U81" s="273">
        <v>0</v>
      </c>
      <c r="V81" s="273">
        <v>3</v>
      </c>
      <c r="W81" s="273">
        <v>1</v>
      </c>
      <c r="X81" s="273">
        <v>0</v>
      </c>
      <c r="Y81" s="273">
        <v>0</v>
      </c>
      <c r="Z81" s="273">
        <v>1</v>
      </c>
      <c r="AA81" s="273">
        <v>0</v>
      </c>
    </row>
    <row r="82" spans="1:27" x14ac:dyDescent="0.25">
      <c r="A82" s="151" t="s">
        <v>151</v>
      </c>
      <c r="B82" s="278"/>
      <c r="C82" s="628" t="s">
        <v>152</v>
      </c>
      <c r="D82" s="629"/>
      <c r="E82" s="630"/>
      <c r="F82" s="232">
        <v>0</v>
      </c>
      <c r="G82" s="232">
        <v>0</v>
      </c>
      <c r="H82" s="285">
        <v>0</v>
      </c>
      <c r="I82" s="285">
        <v>0</v>
      </c>
      <c r="J82" s="232">
        <v>0</v>
      </c>
      <c r="K82" s="106">
        <v>0</v>
      </c>
      <c r="L82" s="107">
        <v>0</v>
      </c>
      <c r="M82" s="107">
        <v>0</v>
      </c>
      <c r="N82" s="107">
        <v>0</v>
      </c>
      <c r="O82" s="106">
        <v>0</v>
      </c>
      <c r="P82" s="107">
        <v>0</v>
      </c>
      <c r="Q82" s="107">
        <v>0</v>
      </c>
      <c r="R82" s="107">
        <v>0</v>
      </c>
      <c r="S82" s="107">
        <v>0</v>
      </c>
      <c r="T82" s="106">
        <v>0</v>
      </c>
      <c r="U82" s="107">
        <v>0</v>
      </c>
      <c r="V82" s="107">
        <v>0</v>
      </c>
      <c r="W82" s="107">
        <v>0</v>
      </c>
      <c r="X82" s="107">
        <v>0</v>
      </c>
      <c r="Y82" s="107">
        <v>0</v>
      </c>
      <c r="Z82" s="106">
        <v>0</v>
      </c>
      <c r="AA82" s="107">
        <v>0</v>
      </c>
    </row>
    <row r="83" spans="1:27" x14ac:dyDescent="0.25">
      <c r="A83" s="151" t="s">
        <v>153</v>
      </c>
      <c r="B83" s="278"/>
      <c r="C83" s="628" t="s">
        <v>154</v>
      </c>
      <c r="D83" s="629"/>
      <c r="E83" s="630"/>
      <c r="F83" s="232">
        <v>1</v>
      </c>
      <c r="G83" s="232">
        <v>0</v>
      </c>
      <c r="H83" s="232">
        <v>0</v>
      </c>
      <c r="I83" s="232">
        <v>0</v>
      </c>
      <c r="J83" s="232">
        <v>0</v>
      </c>
      <c r="K83" s="106">
        <v>1</v>
      </c>
      <c r="L83" s="107">
        <v>0</v>
      </c>
      <c r="M83" s="107">
        <v>0</v>
      </c>
      <c r="N83" s="107">
        <v>1</v>
      </c>
      <c r="O83" s="106">
        <v>0</v>
      </c>
      <c r="P83" s="107">
        <v>0</v>
      </c>
      <c r="Q83" s="107">
        <v>0</v>
      </c>
      <c r="R83" s="107">
        <v>0</v>
      </c>
      <c r="S83" s="107">
        <v>0</v>
      </c>
      <c r="T83" s="106">
        <v>1</v>
      </c>
      <c r="U83" s="107">
        <v>0</v>
      </c>
      <c r="V83" s="107">
        <v>0</v>
      </c>
      <c r="W83" s="107">
        <v>1</v>
      </c>
      <c r="X83" s="107">
        <v>0</v>
      </c>
      <c r="Y83" s="107">
        <v>0</v>
      </c>
      <c r="Z83" s="106">
        <v>0</v>
      </c>
      <c r="AA83" s="107">
        <v>0</v>
      </c>
    </row>
    <row r="84" spans="1:27" x14ac:dyDescent="0.25">
      <c r="A84" s="151" t="s">
        <v>155</v>
      </c>
      <c r="B84" s="278"/>
      <c r="C84" s="628" t="s">
        <v>156</v>
      </c>
      <c r="D84" s="629"/>
      <c r="E84" s="630"/>
      <c r="F84" s="232">
        <v>0</v>
      </c>
      <c r="G84" s="232">
        <v>2</v>
      </c>
      <c r="H84" s="232">
        <v>2</v>
      </c>
      <c r="I84" s="232">
        <v>0</v>
      </c>
      <c r="J84" s="232">
        <v>0</v>
      </c>
      <c r="K84" s="106">
        <v>1</v>
      </c>
      <c r="L84" s="107">
        <v>1</v>
      </c>
      <c r="M84" s="107">
        <v>0</v>
      </c>
      <c r="N84" s="107">
        <v>0</v>
      </c>
      <c r="O84" s="106">
        <v>0</v>
      </c>
      <c r="P84" s="107">
        <v>0</v>
      </c>
      <c r="Q84" s="107">
        <v>0</v>
      </c>
      <c r="R84" s="107">
        <v>0</v>
      </c>
      <c r="S84" s="107">
        <v>0</v>
      </c>
      <c r="T84" s="106">
        <v>1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6">
        <v>1</v>
      </c>
      <c r="AA84" s="107">
        <v>0</v>
      </c>
    </row>
    <row r="85" spans="1:27" x14ac:dyDescent="0.25">
      <c r="A85" s="156" t="s">
        <v>157</v>
      </c>
      <c r="B85" s="279"/>
      <c r="C85" s="647" t="s">
        <v>158</v>
      </c>
      <c r="D85" s="648"/>
      <c r="E85" s="649"/>
      <c r="F85" s="234">
        <v>0</v>
      </c>
      <c r="G85" s="234">
        <v>0</v>
      </c>
      <c r="H85" s="234">
        <v>0</v>
      </c>
      <c r="I85" s="234">
        <v>0</v>
      </c>
      <c r="J85" s="234">
        <v>0</v>
      </c>
      <c r="K85" s="106">
        <v>0</v>
      </c>
      <c r="L85" s="114">
        <v>0</v>
      </c>
      <c r="M85" s="114">
        <v>0</v>
      </c>
      <c r="N85" s="114">
        <v>0</v>
      </c>
      <c r="O85" s="106">
        <v>0</v>
      </c>
      <c r="P85" s="114">
        <v>0</v>
      </c>
      <c r="Q85" s="114">
        <v>0</v>
      </c>
      <c r="R85" s="114">
        <v>0</v>
      </c>
      <c r="S85" s="114">
        <v>0</v>
      </c>
      <c r="T85" s="106">
        <v>0</v>
      </c>
      <c r="U85" s="114">
        <v>0</v>
      </c>
      <c r="V85" s="114">
        <v>0</v>
      </c>
      <c r="W85" s="114">
        <v>0</v>
      </c>
      <c r="X85" s="114">
        <v>0</v>
      </c>
      <c r="Y85" s="114">
        <v>0</v>
      </c>
      <c r="Z85" s="106">
        <v>0</v>
      </c>
      <c r="AA85" s="114">
        <v>0</v>
      </c>
    </row>
    <row r="86" spans="1:27" x14ac:dyDescent="0.25">
      <c r="A86" s="151" t="s">
        <v>159</v>
      </c>
      <c r="B86" s="278"/>
      <c r="C86" s="647" t="s">
        <v>160</v>
      </c>
      <c r="D86" s="648"/>
      <c r="E86" s="649"/>
      <c r="F86" s="232">
        <v>0</v>
      </c>
      <c r="G86" s="232">
        <v>1</v>
      </c>
      <c r="H86" s="232">
        <v>1</v>
      </c>
      <c r="I86" s="232">
        <v>0</v>
      </c>
      <c r="J86" s="232">
        <v>0</v>
      </c>
      <c r="K86" s="106">
        <v>1</v>
      </c>
      <c r="L86" s="107">
        <v>1</v>
      </c>
      <c r="M86" s="107">
        <v>0</v>
      </c>
      <c r="N86" s="107">
        <v>0</v>
      </c>
      <c r="O86" s="106">
        <v>0</v>
      </c>
      <c r="P86" s="107">
        <v>0</v>
      </c>
      <c r="Q86" s="107">
        <v>0</v>
      </c>
      <c r="R86" s="107">
        <v>0</v>
      </c>
      <c r="S86" s="107">
        <v>0</v>
      </c>
      <c r="T86" s="106">
        <v>1</v>
      </c>
      <c r="U86" s="107">
        <v>0</v>
      </c>
      <c r="V86" s="107">
        <v>1</v>
      </c>
      <c r="W86" s="107">
        <v>0</v>
      </c>
      <c r="X86" s="107">
        <v>0</v>
      </c>
      <c r="Y86" s="107">
        <v>0</v>
      </c>
      <c r="Z86" s="106">
        <v>0</v>
      </c>
      <c r="AA86" s="107">
        <v>0</v>
      </c>
    </row>
    <row r="87" spans="1:27" x14ac:dyDescent="0.25">
      <c r="A87" s="151" t="s">
        <v>161</v>
      </c>
      <c r="B87" s="278"/>
      <c r="C87" s="628" t="s">
        <v>70</v>
      </c>
      <c r="D87" s="629"/>
      <c r="E87" s="630"/>
      <c r="F87" s="232">
        <v>0</v>
      </c>
      <c r="G87" s="232">
        <v>6</v>
      </c>
      <c r="H87" s="232">
        <v>2</v>
      </c>
      <c r="I87" s="232">
        <v>4</v>
      </c>
      <c r="J87" s="232">
        <v>0</v>
      </c>
      <c r="K87" s="106">
        <v>2</v>
      </c>
      <c r="L87" s="107">
        <v>1</v>
      </c>
      <c r="M87" s="107">
        <v>0</v>
      </c>
      <c r="N87" s="107">
        <v>0</v>
      </c>
      <c r="O87" s="106">
        <v>1</v>
      </c>
      <c r="P87" s="107">
        <v>0</v>
      </c>
      <c r="Q87" s="107">
        <v>1</v>
      </c>
      <c r="R87" s="107">
        <v>0</v>
      </c>
      <c r="S87" s="107">
        <v>0</v>
      </c>
      <c r="T87" s="106">
        <v>2</v>
      </c>
      <c r="U87" s="107">
        <v>0</v>
      </c>
      <c r="V87" s="107">
        <v>2</v>
      </c>
      <c r="W87" s="107">
        <v>0</v>
      </c>
      <c r="X87" s="107">
        <v>0</v>
      </c>
      <c r="Y87" s="107">
        <v>0</v>
      </c>
      <c r="Z87" s="106">
        <v>0</v>
      </c>
      <c r="AA87" s="107">
        <v>0</v>
      </c>
    </row>
    <row r="88" spans="1:27" s="238" customFormat="1" ht="26.25" customHeight="1" x14ac:dyDescent="0.25">
      <c r="A88" s="275" t="s">
        <v>162</v>
      </c>
      <c r="B88" s="276"/>
      <c r="C88" s="928" t="s">
        <v>163</v>
      </c>
      <c r="D88" s="938"/>
      <c r="E88" s="939"/>
      <c r="F88" s="272">
        <v>0</v>
      </c>
      <c r="G88" s="272">
        <v>0</v>
      </c>
      <c r="H88" s="272">
        <v>0</v>
      </c>
      <c r="I88" s="272">
        <v>0</v>
      </c>
      <c r="J88" s="272">
        <v>0</v>
      </c>
      <c r="K88" s="273">
        <v>0</v>
      </c>
      <c r="L88" s="273">
        <v>0</v>
      </c>
      <c r="M88" s="273">
        <v>0</v>
      </c>
      <c r="N88" s="273">
        <v>0</v>
      </c>
      <c r="O88" s="273">
        <v>0</v>
      </c>
      <c r="P88" s="273">
        <v>0</v>
      </c>
      <c r="Q88" s="273">
        <v>0</v>
      </c>
      <c r="R88" s="273">
        <v>0</v>
      </c>
      <c r="S88" s="273">
        <v>0</v>
      </c>
      <c r="T88" s="273">
        <v>0</v>
      </c>
      <c r="U88" s="273">
        <v>0</v>
      </c>
      <c r="V88" s="273">
        <v>0</v>
      </c>
      <c r="W88" s="273">
        <v>0</v>
      </c>
      <c r="X88" s="273">
        <v>0</v>
      </c>
      <c r="Y88" s="273">
        <v>0</v>
      </c>
      <c r="Z88" s="273">
        <v>0</v>
      </c>
      <c r="AA88" s="273">
        <v>0</v>
      </c>
    </row>
    <row r="89" spans="1:27" x14ac:dyDescent="0.25">
      <c r="A89" s="151" t="s">
        <v>164</v>
      </c>
      <c r="B89" s="278"/>
      <c r="C89" s="628" t="s">
        <v>165</v>
      </c>
      <c r="D89" s="629"/>
      <c r="E89" s="630"/>
      <c r="F89" s="232">
        <v>0</v>
      </c>
      <c r="G89" s="232">
        <v>0</v>
      </c>
      <c r="H89" s="232">
        <v>0</v>
      </c>
      <c r="I89" s="232">
        <v>0</v>
      </c>
      <c r="J89" s="232">
        <v>0</v>
      </c>
      <c r="K89" s="106">
        <v>0</v>
      </c>
      <c r="L89" s="107">
        <v>0</v>
      </c>
      <c r="M89" s="107">
        <v>0</v>
      </c>
      <c r="N89" s="107">
        <v>0</v>
      </c>
      <c r="O89" s="106">
        <v>0</v>
      </c>
      <c r="P89" s="107">
        <v>0</v>
      </c>
      <c r="Q89" s="107">
        <v>0</v>
      </c>
      <c r="R89" s="107">
        <v>0</v>
      </c>
      <c r="S89" s="107">
        <v>0</v>
      </c>
      <c r="T89" s="106">
        <v>0</v>
      </c>
      <c r="U89" s="107">
        <v>0</v>
      </c>
      <c r="V89" s="107">
        <v>0</v>
      </c>
      <c r="W89" s="107">
        <v>0</v>
      </c>
      <c r="X89" s="107">
        <v>0</v>
      </c>
      <c r="Y89" s="107">
        <v>0</v>
      </c>
      <c r="Z89" s="106">
        <v>0</v>
      </c>
      <c r="AA89" s="107">
        <v>0</v>
      </c>
    </row>
    <row r="90" spans="1:27" x14ac:dyDescent="0.25">
      <c r="A90" s="151" t="s">
        <v>166</v>
      </c>
      <c r="B90" s="278"/>
      <c r="C90" s="628" t="s">
        <v>70</v>
      </c>
      <c r="D90" s="629"/>
      <c r="E90" s="630"/>
      <c r="F90" s="232">
        <v>0</v>
      </c>
      <c r="G90" s="232">
        <v>0</v>
      </c>
      <c r="H90" s="232">
        <v>0</v>
      </c>
      <c r="I90" s="232">
        <v>0</v>
      </c>
      <c r="J90" s="232">
        <v>0</v>
      </c>
      <c r="K90" s="106">
        <v>0</v>
      </c>
      <c r="L90" s="107">
        <v>0</v>
      </c>
      <c r="M90" s="107">
        <v>0</v>
      </c>
      <c r="N90" s="107">
        <v>0</v>
      </c>
      <c r="O90" s="106">
        <v>0</v>
      </c>
      <c r="P90" s="107">
        <v>0</v>
      </c>
      <c r="Q90" s="107">
        <v>0</v>
      </c>
      <c r="R90" s="107">
        <v>0</v>
      </c>
      <c r="S90" s="107">
        <v>0</v>
      </c>
      <c r="T90" s="106">
        <v>0</v>
      </c>
      <c r="U90" s="107">
        <v>0</v>
      </c>
      <c r="V90" s="107">
        <v>0</v>
      </c>
      <c r="W90" s="107">
        <v>0</v>
      </c>
      <c r="X90" s="107">
        <v>0</v>
      </c>
      <c r="Y90" s="107">
        <v>0</v>
      </c>
      <c r="Z90" s="106">
        <v>0</v>
      </c>
      <c r="AA90" s="107">
        <v>0</v>
      </c>
    </row>
    <row r="91" spans="1:27" s="238" customFormat="1" ht="34.5" customHeight="1" x14ac:dyDescent="0.25">
      <c r="A91" s="270" t="s">
        <v>167</v>
      </c>
      <c r="B91" s="274"/>
      <c r="C91" s="928" t="s">
        <v>168</v>
      </c>
      <c r="D91" s="938"/>
      <c r="E91" s="939"/>
      <c r="F91" s="272">
        <v>22</v>
      </c>
      <c r="G91" s="272">
        <v>174</v>
      </c>
      <c r="H91" s="272">
        <v>133</v>
      </c>
      <c r="I91" s="272">
        <v>35</v>
      </c>
      <c r="J91" s="272">
        <v>6</v>
      </c>
      <c r="K91" s="273">
        <v>122</v>
      </c>
      <c r="L91" s="273">
        <v>94</v>
      </c>
      <c r="M91" s="273">
        <v>6</v>
      </c>
      <c r="N91" s="273">
        <v>10</v>
      </c>
      <c r="O91" s="273">
        <v>12</v>
      </c>
      <c r="P91" s="273">
        <v>1</v>
      </c>
      <c r="Q91" s="273">
        <v>5</v>
      </c>
      <c r="R91" s="273">
        <v>6</v>
      </c>
      <c r="S91" s="273">
        <v>0</v>
      </c>
      <c r="T91" s="273">
        <v>122</v>
      </c>
      <c r="U91" s="273">
        <v>0</v>
      </c>
      <c r="V91" s="273">
        <v>112</v>
      </c>
      <c r="W91" s="273">
        <v>10</v>
      </c>
      <c r="X91" s="273">
        <v>0</v>
      </c>
      <c r="Y91" s="273">
        <v>0</v>
      </c>
      <c r="Z91" s="273">
        <v>33</v>
      </c>
      <c r="AA91" s="273">
        <v>8</v>
      </c>
    </row>
    <row r="92" spans="1:27" x14ac:dyDescent="0.25">
      <c r="A92" s="156" t="s">
        <v>169</v>
      </c>
      <c r="B92" s="279"/>
      <c r="C92" s="628" t="s">
        <v>170</v>
      </c>
      <c r="D92" s="629"/>
      <c r="E92" s="630"/>
      <c r="F92" s="232">
        <v>0</v>
      </c>
      <c r="G92" s="232">
        <v>2</v>
      </c>
      <c r="H92" s="232">
        <v>2</v>
      </c>
      <c r="I92" s="232">
        <v>0</v>
      </c>
      <c r="J92" s="232">
        <v>0</v>
      </c>
      <c r="K92" s="106">
        <v>1</v>
      </c>
      <c r="L92" s="107">
        <v>0</v>
      </c>
      <c r="M92" s="107">
        <v>0</v>
      </c>
      <c r="N92" s="107">
        <v>1</v>
      </c>
      <c r="O92" s="106">
        <v>0</v>
      </c>
      <c r="P92" s="107">
        <v>0</v>
      </c>
      <c r="Q92" s="107">
        <v>0</v>
      </c>
      <c r="R92" s="107">
        <v>0</v>
      </c>
      <c r="S92" s="107">
        <v>0</v>
      </c>
      <c r="T92" s="106">
        <v>1</v>
      </c>
      <c r="U92" s="107">
        <v>0</v>
      </c>
      <c r="V92" s="107">
        <v>1</v>
      </c>
      <c r="W92" s="107">
        <v>0</v>
      </c>
      <c r="X92" s="107">
        <v>0</v>
      </c>
      <c r="Y92" s="107">
        <v>0</v>
      </c>
      <c r="Z92" s="106">
        <v>1</v>
      </c>
      <c r="AA92" s="107">
        <v>0</v>
      </c>
    </row>
    <row r="93" spans="1:27" x14ac:dyDescent="0.25">
      <c r="A93" s="156" t="s">
        <v>171</v>
      </c>
      <c r="B93" s="279"/>
      <c r="C93" s="628" t="s">
        <v>172</v>
      </c>
      <c r="D93" s="629"/>
      <c r="E93" s="630"/>
      <c r="F93" s="232">
        <v>6</v>
      </c>
      <c r="G93" s="232">
        <v>18</v>
      </c>
      <c r="H93" s="232">
        <v>16</v>
      </c>
      <c r="I93" s="232">
        <v>2</v>
      </c>
      <c r="J93" s="232">
        <v>0</v>
      </c>
      <c r="K93" s="106">
        <v>12</v>
      </c>
      <c r="L93" s="107">
        <v>9</v>
      </c>
      <c r="M93" s="107">
        <v>1</v>
      </c>
      <c r="N93" s="107">
        <v>0</v>
      </c>
      <c r="O93" s="106">
        <v>2</v>
      </c>
      <c r="P93" s="107">
        <v>0</v>
      </c>
      <c r="Q93" s="107">
        <v>0</v>
      </c>
      <c r="R93" s="107">
        <v>2</v>
      </c>
      <c r="S93" s="107">
        <v>0</v>
      </c>
      <c r="T93" s="106">
        <v>12</v>
      </c>
      <c r="U93" s="107">
        <v>0</v>
      </c>
      <c r="V93" s="107">
        <v>11</v>
      </c>
      <c r="W93" s="107">
        <v>1</v>
      </c>
      <c r="X93" s="107">
        <v>0</v>
      </c>
      <c r="Y93" s="107">
        <v>0</v>
      </c>
      <c r="Z93" s="106">
        <v>10</v>
      </c>
      <c r="AA93" s="107">
        <v>8</v>
      </c>
    </row>
    <row r="94" spans="1:27" x14ac:dyDescent="0.25">
      <c r="A94" s="156" t="s">
        <v>173</v>
      </c>
      <c r="B94" s="279"/>
      <c r="C94" s="628" t="s">
        <v>174</v>
      </c>
      <c r="D94" s="629"/>
      <c r="E94" s="630"/>
      <c r="F94" s="232">
        <v>0</v>
      </c>
      <c r="G94" s="232">
        <v>0</v>
      </c>
      <c r="H94" s="232">
        <v>0</v>
      </c>
      <c r="I94" s="232">
        <v>0</v>
      </c>
      <c r="J94" s="232">
        <v>0</v>
      </c>
      <c r="K94" s="106">
        <v>0</v>
      </c>
      <c r="L94" s="107">
        <v>0</v>
      </c>
      <c r="M94" s="107">
        <v>0</v>
      </c>
      <c r="N94" s="107">
        <v>0</v>
      </c>
      <c r="O94" s="106">
        <v>0</v>
      </c>
      <c r="P94" s="107">
        <v>0</v>
      </c>
      <c r="Q94" s="107">
        <v>0</v>
      </c>
      <c r="R94" s="107">
        <v>0</v>
      </c>
      <c r="S94" s="107">
        <v>0</v>
      </c>
      <c r="T94" s="106">
        <v>0</v>
      </c>
      <c r="U94" s="107">
        <v>0</v>
      </c>
      <c r="V94" s="107">
        <v>0</v>
      </c>
      <c r="W94" s="107">
        <v>0</v>
      </c>
      <c r="X94" s="107">
        <v>0</v>
      </c>
      <c r="Y94" s="107">
        <v>0</v>
      </c>
      <c r="Z94" s="106">
        <v>0</v>
      </c>
      <c r="AA94" s="107">
        <v>0</v>
      </c>
    </row>
    <row r="95" spans="1:27" x14ac:dyDescent="0.25">
      <c r="A95" s="151" t="s">
        <v>175</v>
      </c>
      <c r="B95" s="278"/>
      <c r="C95" s="628" t="s">
        <v>176</v>
      </c>
      <c r="D95" s="629"/>
      <c r="E95" s="630"/>
      <c r="F95" s="232">
        <v>3</v>
      </c>
      <c r="G95" s="232">
        <v>28</v>
      </c>
      <c r="H95" s="232">
        <v>22</v>
      </c>
      <c r="I95" s="232">
        <v>5</v>
      </c>
      <c r="J95" s="232">
        <v>1</v>
      </c>
      <c r="K95" s="106">
        <v>20</v>
      </c>
      <c r="L95" s="107">
        <v>16</v>
      </c>
      <c r="M95" s="107">
        <v>1</v>
      </c>
      <c r="N95" s="107">
        <v>1</v>
      </c>
      <c r="O95" s="106">
        <v>2</v>
      </c>
      <c r="P95" s="107">
        <v>0</v>
      </c>
      <c r="Q95" s="107">
        <v>2</v>
      </c>
      <c r="R95" s="107">
        <v>0</v>
      </c>
      <c r="S95" s="107">
        <v>0</v>
      </c>
      <c r="T95" s="106">
        <v>20</v>
      </c>
      <c r="U95" s="107">
        <v>0</v>
      </c>
      <c r="V95" s="107">
        <v>17</v>
      </c>
      <c r="W95" s="107">
        <v>3</v>
      </c>
      <c r="X95" s="107">
        <v>0</v>
      </c>
      <c r="Y95" s="107">
        <v>0</v>
      </c>
      <c r="Z95" s="106">
        <v>5</v>
      </c>
      <c r="AA95" s="107">
        <v>0</v>
      </c>
    </row>
    <row r="96" spans="1:27" x14ac:dyDescent="0.25">
      <c r="A96" s="151" t="s">
        <v>177</v>
      </c>
      <c r="B96" s="278"/>
      <c r="C96" s="628" t="s">
        <v>178</v>
      </c>
      <c r="D96" s="629"/>
      <c r="E96" s="630"/>
      <c r="F96" s="232">
        <v>0</v>
      </c>
      <c r="G96" s="232">
        <v>2</v>
      </c>
      <c r="H96" s="232">
        <v>1</v>
      </c>
      <c r="I96" s="232">
        <v>1</v>
      </c>
      <c r="J96" s="232">
        <v>0</v>
      </c>
      <c r="K96" s="106">
        <v>1</v>
      </c>
      <c r="L96" s="107">
        <v>0</v>
      </c>
      <c r="M96" s="107">
        <v>0</v>
      </c>
      <c r="N96" s="107">
        <v>1</v>
      </c>
      <c r="O96" s="106">
        <v>0</v>
      </c>
      <c r="P96" s="107">
        <v>0</v>
      </c>
      <c r="Q96" s="107">
        <v>0</v>
      </c>
      <c r="R96" s="107">
        <v>0</v>
      </c>
      <c r="S96" s="107">
        <v>0</v>
      </c>
      <c r="T96" s="106">
        <v>1</v>
      </c>
      <c r="U96" s="107">
        <v>0</v>
      </c>
      <c r="V96" s="107">
        <v>1</v>
      </c>
      <c r="W96" s="107">
        <v>0</v>
      </c>
      <c r="X96" s="107">
        <v>0</v>
      </c>
      <c r="Y96" s="107">
        <v>0</v>
      </c>
      <c r="Z96" s="106">
        <v>0</v>
      </c>
      <c r="AA96" s="107">
        <v>0</v>
      </c>
    </row>
    <row r="97" spans="1:27" x14ac:dyDescent="0.25">
      <c r="A97" s="151" t="s">
        <v>179</v>
      </c>
      <c r="B97" s="278"/>
      <c r="C97" s="628" t="s">
        <v>180</v>
      </c>
      <c r="D97" s="629"/>
      <c r="E97" s="630"/>
      <c r="F97" s="232">
        <v>0</v>
      </c>
      <c r="G97" s="232">
        <v>2</v>
      </c>
      <c r="H97" s="232">
        <v>2</v>
      </c>
      <c r="I97" s="232">
        <v>0</v>
      </c>
      <c r="J97" s="232">
        <v>0</v>
      </c>
      <c r="K97" s="106">
        <v>2</v>
      </c>
      <c r="L97" s="107">
        <v>0</v>
      </c>
      <c r="M97" s="107">
        <v>1</v>
      </c>
      <c r="N97" s="107">
        <v>1</v>
      </c>
      <c r="O97" s="106">
        <v>0</v>
      </c>
      <c r="P97" s="107">
        <v>0</v>
      </c>
      <c r="Q97" s="107">
        <v>0</v>
      </c>
      <c r="R97" s="107">
        <v>0</v>
      </c>
      <c r="S97" s="107">
        <v>0</v>
      </c>
      <c r="T97" s="106">
        <v>2</v>
      </c>
      <c r="U97" s="107">
        <v>0</v>
      </c>
      <c r="V97" s="107">
        <v>2</v>
      </c>
      <c r="W97" s="107">
        <v>0</v>
      </c>
      <c r="X97" s="107">
        <v>0</v>
      </c>
      <c r="Y97" s="107">
        <v>0</v>
      </c>
      <c r="Z97" s="106">
        <v>0</v>
      </c>
      <c r="AA97" s="107">
        <v>0</v>
      </c>
    </row>
    <row r="98" spans="1:27" x14ac:dyDescent="0.25">
      <c r="A98" s="151" t="s">
        <v>181</v>
      </c>
      <c r="B98" s="278"/>
      <c r="C98" s="628" t="s">
        <v>182</v>
      </c>
      <c r="D98" s="629"/>
      <c r="E98" s="630"/>
      <c r="F98" s="232">
        <v>0</v>
      </c>
      <c r="G98" s="232">
        <v>0</v>
      </c>
      <c r="H98" s="232">
        <v>0</v>
      </c>
      <c r="I98" s="232">
        <v>0</v>
      </c>
      <c r="J98" s="232">
        <v>0</v>
      </c>
      <c r="K98" s="106">
        <v>0</v>
      </c>
      <c r="L98" s="107">
        <v>0</v>
      </c>
      <c r="M98" s="107">
        <v>0</v>
      </c>
      <c r="N98" s="107">
        <v>0</v>
      </c>
      <c r="O98" s="106">
        <v>0</v>
      </c>
      <c r="P98" s="107">
        <v>0</v>
      </c>
      <c r="Q98" s="107">
        <v>0</v>
      </c>
      <c r="R98" s="107">
        <v>0</v>
      </c>
      <c r="S98" s="107">
        <v>0</v>
      </c>
      <c r="T98" s="106">
        <v>0</v>
      </c>
      <c r="U98" s="107">
        <v>0</v>
      </c>
      <c r="V98" s="107">
        <v>0</v>
      </c>
      <c r="W98" s="107">
        <v>0</v>
      </c>
      <c r="X98" s="107">
        <v>0</v>
      </c>
      <c r="Y98" s="107">
        <v>0</v>
      </c>
      <c r="Z98" s="106">
        <v>0</v>
      </c>
      <c r="AA98" s="107">
        <v>0</v>
      </c>
    </row>
    <row r="99" spans="1:27" x14ac:dyDescent="0.25">
      <c r="A99" s="151" t="s">
        <v>183</v>
      </c>
      <c r="B99" s="278"/>
      <c r="C99" s="628" t="s">
        <v>184</v>
      </c>
      <c r="D99" s="629"/>
      <c r="E99" s="630"/>
      <c r="F99" s="232">
        <v>0</v>
      </c>
      <c r="G99" s="232">
        <v>0</v>
      </c>
      <c r="H99" s="232">
        <v>0</v>
      </c>
      <c r="I99" s="232">
        <v>0</v>
      </c>
      <c r="J99" s="232">
        <v>0</v>
      </c>
      <c r="K99" s="106">
        <v>0</v>
      </c>
      <c r="L99" s="107">
        <v>0</v>
      </c>
      <c r="M99" s="107">
        <v>0</v>
      </c>
      <c r="N99" s="107">
        <v>0</v>
      </c>
      <c r="O99" s="106">
        <v>0</v>
      </c>
      <c r="P99" s="107">
        <v>0</v>
      </c>
      <c r="Q99" s="107">
        <v>0</v>
      </c>
      <c r="R99" s="107">
        <v>0</v>
      </c>
      <c r="S99" s="107">
        <v>0</v>
      </c>
      <c r="T99" s="106">
        <v>0</v>
      </c>
      <c r="U99" s="107">
        <v>0</v>
      </c>
      <c r="V99" s="107">
        <v>0</v>
      </c>
      <c r="W99" s="107">
        <v>0</v>
      </c>
      <c r="X99" s="107">
        <v>0</v>
      </c>
      <c r="Y99" s="107">
        <v>0</v>
      </c>
      <c r="Z99" s="106">
        <v>0</v>
      </c>
      <c r="AA99" s="107">
        <v>0</v>
      </c>
    </row>
    <row r="100" spans="1:27" x14ac:dyDescent="0.25">
      <c r="A100" s="151" t="s">
        <v>185</v>
      </c>
      <c r="B100" s="278"/>
      <c r="C100" s="628" t="s">
        <v>186</v>
      </c>
      <c r="D100" s="629"/>
      <c r="E100" s="630"/>
      <c r="F100" s="232">
        <v>3</v>
      </c>
      <c r="G100" s="232">
        <v>62</v>
      </c>
      <c r="H100" s="232">
        <v>42</v>
      </c>
      <c r="I100" s="232">
        <v>17</v>
      </c>
      <c r="J100" s="232">
        <v>3</v>
      </c>
      <c r="K100" s="106">
        <v>38</v>
      </c>
      <c r="L100" s="107">
        <v>31</v>
      </c>
      <c r="M100" s="107">
        <v>0</v>
      </c>
      <c r="N100" s="107">
        <v>3</v>
      </c>
      <c r="O100" s="106">
        <v>4</v>
      </c>
      <c r="P100" s="107">
        <v>0</v>
      </c>
      <c r="Q100" s="107">
        <v>2</v>
      </c>
      <c r="R100" s="107">
        <v>2</v>
      </c>
      <c r="S100" s="107">
        <v>0</v>
      </c>
      <c r="T100" s="106">
        <v>38</v>
      </c>
      <c r="U100" s="107">
        <v>0</v>
      </c>
      <c r="V100" s="107">
        <v>35</v>
      </c>
      <c r="W100" s="107">
        <v>3</v>
      </c>
      <c r="X100" s="107">
        <v>0</v>
      </c>
      <c r="Y100" s="107">
        <v>0</v>
      </c>
      <c r="Z100" s="106">
        <v>7</v>
      </c>
      <c r="AA100" s="107">
        <v>0</v>
      </c>
    </row>
    <row r="101" spans="1:27" x14ac:dyDescent="0.25">
      <c r="A101" s="151" t="s">
        <v>187</v>
      </c>
      <c r="B101" s="278"/>
      <c r="C101" s="628" t="s">
        <v>188</v>
      </c>
      <c r="D101" s="629"/>
      <c r="E101" s="630"/>
      <c r="F101" s="232">
        <v>8</v>
      </c>
      <c r="G101" s="232">
        <v>12</v>
      </c>
      <c r="H101" s="232">
        <v>9</v>
      </c>
      <c r="I101" s="232">
        <v>3</v>
      </c>
      <c r="J101" s="232">
        <v>0</v>
      </c>
      <c r="K101" s="106">
        <v>15</v>
      </c>
      <c r="L101" s="107">
        <v>14</v>
      </c>
      <c r="M101" s="107">
        <v>0</v>
      </c>
      <c r="N101" s="107">
        <v>1</v>
      </c>
      <c r="O101" s="106">
        <v>0</v>
      </c>
      <c r="P101" s="107">
        <v>0</v>
      </c>
      <c r="Q101" s="107">
        <v>0</v>
      </c>
      <c r="R101" s="107">
        <v>0</v>
      </c>
      <c r="S101" s="107">
        <v>0</v>
      </c>
      <c r="T101" s="106">
        <v>15</v>
      </c>
      <c r="U101" s="107">
        <v>0</v>
      </c>
      <c r="V101" s="107">
        <v>15</v>
      </c>
      <c r="W101" s="107">
        <v>0</v>
      </c>
      <c r="X101" s="107">
        <v>0</v>
      </c>
      <c r="Y101" s="107">
        <v>0</v>
      </c>
      <c r="Z101" s="106">
        <v>2</v>
      </c>
      <c r="AA101" s="107">
        <v>0</v>
      </c>
    </row>
    <row r="102" spans="1:27" x14ac:dyDescent="0.25">
      <c r="A102" s="151" t="s">
        <v>189</v>
      </c>
      <c r="B102" s="278"/>
      <c r="C102" s="628" t="s">
        <v>190</v>
      </c>
      <c r="D102" s="629"/>
      <c r="E102" s="630"/>
      <c r="F102" s="232">
        <v>0</v>
      </c>
      <c r="G102" s="232">
        <v>0</v>
      </c>
      <c r="H102" s="232">
        <v>0</v>
      </c>
      <c r="I102" s="232">
        <v>0</v>
      </c>
      <c r="J102" s="232">
        <v>0</v>
      </c>
      <c r="K102" s="106">
        <v>0</v>
      </c>
      <c r="L102" s="107">
        <v>0</v>
      </c>
      <c r="M102" s="107">
        <v>0</v>
      </c>
      <c r="N102" s="107">
        <v>0</v>
      </c>
      <c r="O102" s="106">
        <v>0</v>
      </c>
      <c r="P102" s="107">
        <v>0</v>
      </c>
      <c r="Q102" s="107">
        <v>0</v>
      </c>
      <c r="R102" s="107">
        <v>0</v>
      </c>
      <c r="S102" s="107">
        <v>0</v>
      </c>
      <c r="T102" s="106">
        <v>0</v>
      </c>
      <c r="U102" s="107">
        <v>0</v>
      </c>
      <c r="V102" s="107">
        <v>0</v>
      </c>
      <c r="W102" s="107">
        <v>0</v>
      </c>
      <c r="X102" s="107">
        <v>0</v>
      </c>
      <c r="Y102" s="107">
        <v>0</v>
      </c>
      <c r="Z102" s="106">
        <v>0</v>
      </c>
      <c r="AA102" s="107">
        <v>0</v>
      </c>
    </row>
    <row r="103" spans="1:27" x14ac:dyDescent="0.25">
      <c r="A103" s="151" t="s">
        <v>191</v>
      </c>
      <c r="B103" s="278"/>
      <c r="C103" s="628" t="s">
        <v>192</v>
      </c>
      <c r="D103" s="629"/>
      <c r="E103" s="630"/>
      <c r="F103" s="232">
        <v>0</v>
      </c>
      <c r="G103" s="232">
        <v>12</v>
      </c>
      <c r="H103" s="232">
        <v>8</v>
      </c>
      <c r="I103" s="232">
        <v>4</v>
      </c>
      <c r="J103" s="232">
        <v>0</v>
      </c>
      <c r="K103" s="106">
        <v>8</v>
      </c>
      <c r="L103" s="107">
        <v>6</v>
      </c>
      <c r="M103" s="107">
        <v>1</v>
      </c>
      <c r="N103" s="107">
        <v>1</v>
      </c>
      <c r="O103" s="106">
        <v>0</v>
      </c>
      <c r="P103" s="107">
        <v>0</v>
      </c>
      <c r="Q103" s="107">
        <v>0</v>
      </c>
      <c r="R103" s="107">
        <v>0</v>
      </c>
      <c r="S103" s="107">
        <v>0</v>
      </c>
      <c r="T103" s="106">
        <v>8</v>
      </c>
      <c r="U103" s="107">
        <v>0</v>
      </c>
      <c r="V103" s="107">
        <v>8</v>
      </c>
      <c r="W103" s="107">
        <v>0</v>
      </c>
      <c r="X103" s="107">
        <v>0</v>
      </c>
      <c r="Y103" s="107">
        <v>0</v>
      </c>
      <c r="Z103" s="106">
        <v>0</v>
      </c>
      <c r="AA103" s="107">
        <v>0</v>
      </c>
    </row>
    <row r="104" spans="1:27" x14ac:dyDescent="0.25">
      <c r="A104" s="151" t="s">
        <v>193</v>
      </c>
      <c r="B104" s="278"/>
      <c r="C104" s="628" t="s">
        <v>194</v>
      </c>
      <c r="D104" s="629"/>
      <c r="E104" s="630"/>
      <c r="F104" s="232">
        <v>0</v>
      </c>
      <c r="G104" s="232">
        <v>0</v>
      </c>
      <c r="H104" s="232">
        <v>0</v>
      </c>
      <c r="I104" s="232">
        <v>0</v>
      </c>
      <c r="J104" s="232">
        <v>0</v>
      </c>
      <c r="K104" s="106">
        <v>0</v>
      </c>
      <c r="L104" s="107">
        <v>0</v>
      </c>
      <c r="M104" s="107">
        <v>0</v>
      </c>
      <c r="N104" s="107">
        <v>0</v>
      </c>
      <c r="O104" s="106">
        <v>0</v>
      </c>
      <c r="P104" s="107">
        <v>0</v>
      </c>
      <c r="Q104" s="107">
        <v>0</v>
      </c>
      <c r="R104" s="107">
        <v>0</v>
      </c>
      <c r="S104" s="107">
        <v>0</v>
      </c>
      <c r="T104" s="106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6">
        <v>0</v>
      </c>
      <c r="AA104" s="107">
        <v>0</v>
      </c>
    </row>
    <row r="105" spans="1:27" x14ac:dyDescent="0.25">
      <c r="A105" s="151" t="s">
        <v>195</v>
      </c>
      <c r="B105" s="278"/>
      <c r="C105" s="628" t="s">
        <v>196</v>
      </c>
      <c r="D105" s="629"/>
      <c r="E105" s="630"/>
      <c r="F105" s="232">
        <v>1</v>
      </c>
      <c r="G105" s="232">
        <v>10</v>
      </c>
      <c r="H105" s="232">
        <v>8</v>
      </c>
      <c r="I105" s="232">
        <v>0</v>
      </c>
      <c r="J105" s="232">
        <v>2</v>
      </c>
      <c r="K105" s="106">
        <v>8</v>
      </c>
      <c r="L105" s="107">
        <v>5</v>
      </c>
      <c r="M105" s="107">
        <v>0</v>
      </c>
      <c r="N105" s="107">
        <v>1</v>
      </c>
      <c r="O105" s="106">
        <v>2</v>
      </c>
      <c r="P105" s="107">
        <v>1</v>
      </c>
      <c r="Q105" s="107">
        <v>0</v>
      </c>
      <c r="R105" s="107">
        <v>1</v>
      </c>
      <c r="S105" s="107">
        <v>0</v>
      </c>
      <c r="T105" s="106">
        <v>8</v>
      </c>
      <c r="U105" s="107">
        <v>0</v>
      </c>
      <c r="V105" s="107">
        <v>7</v>
      </c>
      <c r="W105" s="107">
        <v>1</v>
      </c>
      <c r="X105" s="107">
        <v>0</v>
      </c>
      <c r="Y105" s="107">
        <v>0</v>
      </c>
      <c r="Z105" s="106">
        <v>1</v>
      </c>
      <c r="AA105" s="107">
        <v>0</v>
      </c>
    </row>
    <row r="106" spans="1:27" x14ac:dyDescent="0.25">
      <c r="A106" s="151" t="s">
        <v>197</v>
      </c>
      <c r="B106" s="278"/>
      <c r="C106" s="628" t="s">
        <v>198</v>
      </c>
      <c r="D106" s="629"/>
      <c r="E106" s="630"/>
      <c r="F106" s="232">
        <v>0</v>
      </c>
      <c r="G106" s="232">
        <v>0</v>
      </c>
      <c r="H106" s="232">
        <v>0</v>
      </c>
      <c r="I106" s="232">
        <v>0</v>
      </c>
      <c r="J106" s="232">
        <v>0</v>
      </c>
      <c r="K106" s="106">
        <v>0</v>
      </c>
      <c r="L106" s="107">
        <v>0</v>
      </c>
      <c r="M106" s="107">
        <v>0</v>
      </c>
      <c r="N106" s="107">
        <v>0</v>
      </c>
      <c r="O106" s="106">
        <v>0</v>
      </c>
      <c r="P106" s="107">
        <v>0</v>
      </c>
      <c r="Q106" s="107">
        <v>0</v>
      </c>
      <c r="R106" s="107">
        <v>0</v>
      </c>
      <c r="S106" s="107">
        <v>0</v>
      </c>
      <c r="T106" s="106">
        <v>0</v>
      </c>
      <c r="U106" s="107">
        <v>0</v>
      </c>
      <c r="V106" s="107">
        <v>0</v>
      </c>
      <c r="W106" s="107">
        <v>0</v>
      </c>
      <c r="X106" s="107">
        <v>0</v>
      </c>
      <c r="Y106" s="107">
        <v>0</v>
      </c>
      <c r="Z106" s="106">
        <v>0</v>
      </c>
      <c r="AA106" s="107">
        <v>0</v>
      </c>
    </row>
    <row r="107" spans="1:27" x14ac:dyDescent="0.25">
      <c r="A107" s="151" t="s">
        <v>199</v>
      </c>
      <c r="B107" s="278"/>
      <c r="C107" s="628" t="s">
        <v>200</v>
      </c>
      <c r="D107" s="629"/>
      <c r="E107" s="630"/>
      <c r="F107" s="232">
        <v>0</v>
      </c>
      <c r="G107" s="232">
        <v>16</v>
      </c>
      <c r="H107" s="232">
        <v>14</v>
      </c>
      <c r="I107" s="232">
        <v>2</v>
      </c>
      <c r="J107" s="232">
        <v>0</v>
      </c>
      <c r="K107" s="106">
        <v>12</v>
      </c>
      <c r="L107" s="107">
        <v>10</v>
      </c>
      <c r="M107" s="107">
        <v>0</v>
      </c>
      <c r="N107" s="107">
        <v>0</v>
      </c>
      <c r="O107" s="106">
        <v>2</v>
      </c>
      <c r="P107" s="107">
        <v>0</v>
      </c>
      <c r="Q107" s="107">
        <v>1</v>
      </c>
      <c r="R107" s="107">
        <v>1</v>
      </c>
      <c r="S107" s="107">
        <v>0</v>
      </c>
      <c r="T107" s="106">
        <v>12</v>
      </c>
      <c r="U107" s="107">
        <v>0</v>
      </c>
      <c r="V107" s="107">
        <v>12</v>
      </c>
      <c r="W107" s="107">
        <v>0</v>
      </c>
      <c r="X107" s="107">
        <v>0</v>
      </c>
      <c r="Y107" s="107">
        <v>0</v>
      </c>
      <c r="Z107" s="106">
        <v>2</v>
      </c>
      <c r="AA107" s="107">
        <v>0</v>
      </c>
    </row>
    <row r="108" spans="1:27" x14ac:dyDescent="0.25">
      <c r="A108" s="151" t="s">
        <v>201</v>
      </c>
      <c r="B108" s="278"/>
      <c r="C108" s="628" t="s">
        <v>202</v>
      </c>
      <c r="D108" s="629"/>
      <c r="E108" s="630"/>
      <c r="F108" s="232">
        <v>1</v>
      </c>
      <c r="G108" s="232">
        <v>10</v>
      </c>
      <c r="H108" s="232">
        <v>9</v>
      </c>
      <c r="I108" s="232">
        <v>1</v>
      </c>
      <c r="J108" s="232">
        <v>0</v>
      </c>
      <c r="K108" s="106">
        <v>5</v>
      </c>
      <c r="L108" s="107">
        <v>3</v>
      </c>
      <c r="M108" s="107">
        <v>2</v>
      </c>
      <c r="N108" s="107">
        <v>0</v>
      </c>
      <c r="O108" s="106">
        <v>0</v>
      </c>
      <c r="P108" s="107">
        <v>0</v>
      </c>
      <c r="Q108" s="107">
        <v>0</v>
      </c>
      <c r="R108" s="107">
        <v>0</v>
      </c>
      <c r="S108" s="107">
        <v>0</v>
      </c>
      <c r="T108" s="106">
        <v>5</v>
      </c>
      <c r="U108" s="107">
        <v>0</v>
      </c>
      <c r="V108" s="107">
        <v>3</v>
      </c>
      <c r="W108" s="107">
        <v>2</v>
      </c>
      <c r="X108" s="107">
        <v>0</v>
      </c>
      <c r="Y108" s="107">
        <v>0</v>
      </c>
      <c r="Z108" s="106">
        <v>5</v>
      </c>
      <c r="AA108" s="107">
        <v>0</v>
      </c>
    </row>
    <row r="109" spans="1:27" x14ac:dyDescent="0.25">
      <c r="A109" s="151" t="s">
        <v>203</v>
      </c>
      <c r="B109" s="278"/>
      <c r="C109" s="628" t="s">
        <v>204</v>
      </c>
      <c r="D109" s="629"/>
      <c r="E109" s="630"/>
      <c r="F109" s="232">
        <v>0</v>
      </c>
      <c r="G109" s="232">
        <v>0</v>
      </c>
      <c r="H109" s="232">
        <v>0</v>
      </c>
      <c r="I109" s="232">
        <v>0</v>
      </c>
      <c r="J109" s="232">
        <v>0</v>
      </c>
      <c r="K109" s="106">
        <v>0</v>
      </c>
      <c r="L109" s="107">
        <v>0</v>
      </c>
      <c r="M109" s="107">
        <v>0</v>
      </c>
      <c r="N109" s="107">
        <v>0</v>
      </c>
      <c r="O109" s="106">
        <v>0</v>
      </c>
      <c r="P109" s="107">
        <v>0</v>
      </c>
      <c r="Q109" s="107">
        <v>0</v>
      </c>
      <c r="R109" s="107">
        <v>0</v>
      </c>
      <c r="S109" s="107">
        <v>0</v>
      </c>
      <c r="T109" s="106">
        <v>0</v>
      </c>
      <c r="U109" s="107">
        <v>0</v>
      </c>
      <c r="V109" s="107">
        <v>0</v>
      </c>
      <c r="W109" s="107">
        <v>0</v>
      </c>
      <c r="X109" s="107">
        <v>0</v>
      </c>
      <c r="Y109" s="107">
        <v>0</v>
      </c>
      <c r="Z109" s="106">
        <v>0</v>
      </c>
      <c r="AA109" s="107">
        <v>0</v>
      </c>
    </row>
    <row r="110" spans="1:27" x14ac:dyDescent="0.25">
      <c r="A110" s="158" t="s">
        <v>205</v>
      </c>
      <c r="B110" s="286" t="s">
        <v>206</v>
      </c>
      <c r="C110" s="638" t="s">
        <v>207</v>
      </c>
      <c r="D110" s="631"/>
      <c r="E110" s="631"/>
      <c r="F110" s="91">
        <v>0</v>
      </c>
      <c r="G110" s="91">
        <v>0</v>
      </c>
      <c r="H110" s="91">
        <v>0</v>
      </c>
      <c r="I110" s="91">
        <v>0</v>
      </c>
      <c r="J110" s="91">
        <v>0</v>
      </c>
      <c r="K110" s="169">
        <v>0</v>
      </c>
      <c r="L110" s="91">
        <v>0</v>
      </c>
      <c r="M110" s="163">
        <v>0</v>
      </c>
      <c r="N110" s="163">
        <v>0</v>
      </c>
      <c r="O110" s="171">
        <v>0</v>
      </c>
      <c r="P110" s="163">
        <v>0</v>
      </c>
      <c r="Q110" s="163">
        <v>0</v>
      </c>
      <c r="R110" s="163">
        <v>0</v>
      </c>
      <c r="S110" s="163">
        <v>0</v>
      </c>
      <c r="T110" s="171">
        <v>0</v>
      </c>
      <c r="U110" s="163">
        <v>0</v>
      </c>
      <c r="V110" s="163">
        <v>0</v>
      </c>
      <c r="W110" s="163">
        <v>0</v>
      </c>
      <c r="X110" s="163">
        <v>0</v>
      </c>
      <c r="Y110" s="163">
        <v>0</v>
      </c>
      <c r="Z110" s="171">
        <v>0</v>
      </c>
      <c r="AA110" s="163">
        <v>0</v>
      </c>
    </row>
    <row r="111" spans="1:27" x14ac:dyDescent="0.25">
      <c r="A111" s="151" t="s">
        <v>208</v>
      </c>
      <c r="B111" s="278"/>
      <c r="C111" s="628" t="s">
        <v>209</v>
      </c>
      <c r="D111" s="629"/>
      <c r="E111" s="630"/>
      <c r="F111" s="232">
        <v>0</v>
      </c>
      <c r="G111" s="232">
        <v>0</v>
      </c>
      <c r="H111" s="232">
        <v>0</v>
      </c>
      <c r="I111" s="232">
        <v>0</v>
      </c>
      <c r="J111" s="232">
        <v>0</v>
      </c>
      <c r="K111" s="106">
        <v>0</v>
      </c>
      <c r="L111" s="107">
        <v>0</v>
      </c>
      <c r="M111" s="107">
        <v>0</v>
      </c>
      <c r="N111" s="107">
        <v>0</v>
      </c>
      <c r="O111" s="106">
        <v>0</v>
      </c>
      <c r="P111" s="107">
        <v>0</v>
      </c>
      <c r="Q111" s="107">
        <v>0</v>
      </c>
      <c r="R111" s="107">
        <v>0</v>
      </c>
      <c r="S111" s="107">
        <v>0</v>
      </c>
      <c r="T111" s="106">
        <v>0</v>
      </c>
      <c r="U111" s="107">
        <v>0</v>
      </c>
      <c r="V111" s="107">
        <v>0</v>
      </c>
      <c r="W111" s="107">
        <v>0</v>
      </c>
      <c r="X111" s="107">
        <v>0</v>
      </c>
      <c r="Y111" s="107">
        <v>0</v>
      </c>
      <c r="Z111" s="106">
        <v>0</v>
      </c>
      <c r="AA111" s="107">
        <v>0</v>
      </c>
    </row>
    <row r="112" spans="1:27" ht="38.25" x14ac:dyDescent="0.25">
      <c r="A112" s="155" t="s">
        <v>210</v>
      </c>
      <c r="B112" s="284" t="s">
        <v>37</v>
      </c>
      <c r="C112" s="635" t="s">
        <v>211</v>
      </c>
      <c r="D112" s="636"/>
      <c r="E112" s="637"/>
      <c r="F112" s="232">
        <v>0</v>
      </c>
      <c r="G112" s="232">
        <v>0</v>
      </c>
      <c r="H112" s="232">
        <v>0</v>
      </c>
      <c r="I112" s="232">
        <v>0</v>
      </c>
      <c r="J112" s="232">
        <v>0</v>
      </c>
      <c r="K112" s="106">
        <v>0</v>
      </c>
      <c r="L112" s="107">
        <v>0</v>
      </c>
      <c r="M112" s="107">
        <v>0</v>
      </c>
      <c r="N112" s="107">
        <v>0</v>
      </c>
      <c r="O112" s="106">
        <v>0</v>
      </c>
      <c r="P112" s="107">
        <v>0</v>
      </c>
      <c r="Q112" s="107">
        <v>0</v>
      </c>
      <c r="R112" s="107">
        <v>0</v>
      </c>
      <c r="S112" s="107">
        <v>0</v>
      </c>
      <c r="T112" s="106">
        <v>0</v>
      </c>
      <c r="U112" s="107">
        <v>0</v>
      </c>
      <c r="V112" s="107">
        <v>0</v>
      </c>
      <c r="W112" s="107">
        <v>0</v>
      </c>
      <c r="X112" s="107">
        <v>0</v>
      </c>
      <c r="Y112" s="107">
        <v>0</v>
      </c>
      <c r="Z112" s="106">
        <v>0</v>
      </c>
      <c r="AA112" s="107">
        <v>0</v>
      </c>
    </row>
    <row r="113" spans="1:27" x14ac:dyDescent="0.25">
      <c r="A113" s="151" t="s">
        <v>212</v>
      </c>
      <c r="B113" s="278"/>
      <c r="C113" s="628" t="s">
        <v>70</v>
      </c>
      <c r="D113" s="629"/>
      <c r="E113" s="630"/>
      <c r="F113" s="232">
        <v>0</v>
      </c>
      <c r="G113" s="232">
        <v>0</v>
      </c>
      <c r="H113" s="232">
        <v>0</v>
      </c>
      <c r="I113" s="232">
        <v>0</v>
      </c>
      <c r="J113" s="232">
        <v>0</v>
      </c>
      <c r="K113" s="106">
        <v>0</v>
      </c>
      <c r="L113" s="107">
        <v>0</v>
      </c>
      <c r="M113" s="107">
        <v>0</v>
      </c>
      <c r="N113" s="107">
        <v>0</v>
      </c>
      <c r="O113" s="106">
        <v>0</v>
      </c>
      <c r="P113" s="107">
        <v>0</v>
      </c>
      <c r="Q113" s="107">
        <v>0</v>
      </c>
      <c r="R113" s="107">
        <v>0</v>
      </c>
      <c r="S113" s="107">
        <v>0</v>
      </c>
      <c r="T113" s="106">
        <v>0</v>
      </c>
      <c r="U113" s="107">
        <v>0</v>
      </c>
      <c r="V113" s="107">
        <v>0</v>
      </c>
      <c r="W113" s="107">
        <v>0</v>
      </c>
      <c r="X113" s="107">
        <v>0</v>
      </c>
      <c r="Y113" s="107">
        <v>0</v>
      </c>
      <c r="Z113" s="106">
        <v>0</v>
      </c>
      <c r="AA113" s="107">
        <v>0</v>
      </c>
    </row>
    <row r="114" spans="1:27" s="238" customFormat="1" ht="31.5" customHeight="1" x14ac:dyDescent="0.25">
      <c r="A114" s="270" t="s">
        <v>213</v>
      </c>
      <c r="B114" s="274"/>
      <c r="C114" s="928" t="s">
        <v>214</v>
      </c>
      <c r="D114" s="929"/>
      <c r="E114" s="930"/>
      <c r="F114" s="272">
        <v>0</v>
      </c>
      <c r="G114" s="272">
        <v>2</v>
      </c>
      <c r="H114" s="272">
        <v>1</v>
      </c>
      <c r="I114" s="272">
        <v>1</v>
      </c>
      <c r="J114" s="272">
        <v>0</v>
      </c>
      <c r="K114" s="273">
        <v>1</v>
      </c>
      <c r="L114" s="273">
        <v>0</v>
      </c>
      <c r="M114" s="273">
        <v>0</v>
      </c>
      <c r="N114" s="273">
        <v>0</v>
      </c>
      <c r="O114" s="273">
        <v>1</v>
      </c>
      <c r="P114" s="273">
        <v>1</v>
      </c>
      <c r="Q114" s="273">
        <v>0</v>
      </c>
      <c r="R114" s="273">
        <v>0</v>
      </c>
      <c r="S114" s="273">
        <v>0</v>
      </c>
      <c r="T114" s="273">
        <v>1</v>
      </c>
      <c r="U114" s="273">
        <v>0</v>
      </c>
      <c r="V114" s="273">
        <v>1</v>
      </c>
      <c r="W114" s="273">
        <v>0</v>
      </c>
      <c r="X114" s="273">
        <v>0</v>
      </c>
      <c r="Y114" s="273">
        <v>0</v>
      </c>
      <c r="Z114" s="273">
        <v>0</v>
      </c>
      <c r="AA114" s="273">
        <v>0</v>
      </c>
    </row>
    <row r="115" spans="1:27" x14ac:dyDescent="0.25">
      <c r="A115" s="151" t="s">
        <v>215</v>
      </c>
      <c r="B115" s="278"/>
      <c r="C115" s="628" t="s">
        <v>216</v>
      </c>
      <c r="D115" s="629"/>
      <c r="E115" s="630"/>
      <c r="F115" s="232">
        <v>0</v>
      </c>
      <c r="G115" s="232">
        <v>2</v>
      </c>
      <c r="H115" s="232">
        <v>1</v>
      </c>
      <c r="I115" s="232">
        <v>1</v>
      </c>
      <c r="J115" s="232">
        <v>0</v>
      </c>
      <c r="K115" s="106">
        <v>1</v>
      </c>
      <c r="L115" s="107">
        <v>0</v>
      </c>
      <c r="M115" s="107">
        <v>0</v>
      </c>
      <c r="N115" s="107">
        <v>0</v>
      </c>
      <c r="O115" s="106">
        <v>1</v>
      </c>
      <c r="P115" s="107">
        <v>1</v>
      </c>
      <c r="Q115" s="107">
        <v>0</v>
      </c>
      <c r="R115" s="107">
        <v>0</v>
      </c>
      <c r="S115" s="107">
        <v>0</v>
      </c>
      <c r="T115" s="106">
        <v>1</v>
      </c>
      <c r="U115" s="107">
        <v>0</v>
      </c>
      <c r="V115" s="107">
        <v>1</v>
      </c>
      <c r="W115" s="107">
        <v>0</v>
      </c>
      <c r="X115" s="107">
        <v>0</v>
      </c>
      <c r="Y115" s="107">
        <v>0</v>
      </c>
      <c r="Z115" s="106">
        <v>0</v>
      </c>
      <c r="AA115" s="107">
        <v>0</v>
      </c>
    </row>
    <row r="116" spans="1:27" x14ac:dyDescent="0.25">
      <c r="A116" s="151" t="s">
        <v>217</v>
      </c>
      <c r="B116" s="278"/>
      <c r="C116" s="628" t="s">
        <v>218</v>
      </c>
      <c r="D116" s="629"/>
      <c r="E116" s="630"/>
      <c r="F116" s="232">
        <v>0</v>
      </c>
      <c r="G116" s="232">
        <v>0</v>
      </c>
      <c r="H116" s="232">
        <v>0</v>
      </c>
      <c r="I116" s="232">
        <v>0</v>
      </c>
      <c r="J116" s="232">
        <v>0</v>
      </c>
      <c r="K116" s="106">
        <v>0</v>
      </c>
      <c r="L116" s="107">
        <v>0</v>
      </c>
      <c r="M116" s="107">
        <v>0</v>
      </c>
      <c r="N116" s="107">
        <v>0</v>
      </c>
      <c r="O116" s="106">
        <v>0</v>
      </c>
      <c r="P116" s="107">
        <v>0</v>
      </c>
      <c r="Q116" s="107">
        <v>0</v>
      </c>
      <c r="R116" s="107">
        <v>0</v>
      </c>
      <c r="S116" s="107">
        <v>0</v>
      </c>
      <c r="T116" s="106">
        <v>0</v>
      </c>
      <c r="U116" s="107">
        <v>0</v>
      </c>
      <c r="V116" s="107">
        <v>0</v>
      </c>
      <c r="W116" s="107">
        <v>0</v>
      </c>
      <c r="X116" s="107">
        <v>0</v>
      </c>
      <c r="Y116" s="107">
        <v>0</v>
      </c>
      <c r="Z116" s="106">
        <v>0</v>
      </c>
      <c r="AA116" s="107">
        <v>0</v>
      </c>
    </row>
    <row r="117" spans="1:27" x14ac:dyDescent="0.25">
      <c r="A117" s="151" t="s">
        <v>219</v>
      </c>
      <c r="B117" s="278"/>
      <c r="C117" s="628" t="s">
        <v>70</v>
      </c>
      <c r="D117" s="629"/>
      <c r="E117" s="630"/>
      <c r="F117" s="232">
        <v>0</v>
      </c>
      <c r="G117" s="232">
        <v>0</v>
      </c>
      <c r="H117" s="232">
        <v>0</v>
      </c>
      <c r="I117" s="232">
        <v>0</v>
      </c>
      <c r="J117" s="232">
        <v>0</v>
      </c>
      <c r="K117" s="106">
        <v>0</v>
      </c>
      <c r="L117" s="107">
        <v>0</v>
      </c>
      <c r="M117" s="107">
        <v>0</v>
      </c>
      <c r="N117" s="107">
        <v>0</v>
      </c>
      <c r="O117" s="106">
        <v>0</v>
      </c>
      <c r="P117" s="107">
        <v>0</v>
      </c>
      <c r="Q117" s="107">
        <v>0</v>
      </c>
      <c r="R117" s="107">
        <v>0</v>
      </c>
      <c r="S117" s="107">
        <v>0</v>
      </c>
      <c r="T117" s="106">
        <v>0</v>
      </c>
      <c r="U117" s="107">
        <v>0</v>
      </c>
      <c r="V117" s="107">
        <v>0</v>
      </c>
      <c r="W117" s="107">
        <v>0</v>
      </c>
      <c r="X117" s="107">
        <v>0</v>
      </c>
      <c r="Y117" s="107">
        <v>0</v>
      </c>
      <c r="Z117" s="106">
        <v>0</v>
      </c>
      <c r="AA117" s="107">
        <v>0</v>
      </c>
    </row>
    <row r="118" spans="1:27" s="238" customFormat="1" ht="34.5" customHeight="1" x14ac:dyDescent="0.25">
      <c r="A118" s="270" t="s">
        <v>220</v>
      </c>
      <c r="B118" s="274"/>
      <c r="C118" s="928" t="s">
        <v>221</v>
      </c>
      <c r="D118" s="929"/>
      <c r="E118" s="930"/>
      <c r="F118" s="272">
        <v>0</v>
      </c>
      <c r="G118" s="272">
        <v>0</v>
      </c>
      <c r="H118" s="272">
        <v>0</v>
      </c>
      <c r="I118" s="272">
        <v>0</v>
      </c>
      <c r="J118" s="272">
        <v>0</v>
      </c>
      <c r="K118" s="273">
        <v>0</v>
      </c>
      <c r="L118" s="273">
        <v>0</v>
      </c>
      <c r="M118" s="273">
        <v>0</v>
      </c>
      <c r="N118" s="273">
        <v>0</v>
      </c>
      <c r="O118" s="273">
        <v>0</v>
      </c>
      <c r="P118" s="273">
        <v>0</v>
      </c>
      <c r="Q118" s="273">
        <v>0</v>
      </c>
      <c r="R118" s="273">
        <v>0</v>
      </c>
      <c r="S118" s="273">
        <v>0</v>
      </c>
      <c r="T118" s="273">
        <v>0</v>
      </c>
      <c r="U118" s="273">
        <v>0</v>
      </c>
      <c r="V118" s="273">
        <v>0</v>
      </c>
      <c r="W118" s="273">
        <v>0</v>
      </c>
      <c r="X118" s="273">
        <v>0</v>
      </c>
      <c r="Y118" s="273">
        <v>0</v>
      </c>
      <c r="Z118" s="273">
        <v>0</v>
      </c>
      <c r="AA118" s="273">
        <v>0</v>
      </c>
    </row>
    <row r="119" spans="1:27" x14ac:dyDescent="0.25">
      <c r="A119" s="155" t="s">
        <v>222</v>
      </c>
      <c r="B119" s="812" t="s">
        <v>37</v>
      </c>
      <c r="C119" s="635" t="s">
        <v>223</v>
      </c>
      <c r="D119" s="636"/>
      <c r="E119" s="637"/>
      <c r="F119" s="73">
        <v>0</v>
      </c>
      <c r="G119" s="73">
        <v>0</v>
      </c>
      <c r="H119" s="73">
        <v>0</v>
      </c>
      <c r="I119" s="73">
        <v>0</v>
      </c>
      <c r="J119" s="73">
        <v>0</v>
      </c>
      <c r="K119" s="106">
        <v>0</v>
      </c>
      <c r="L119" s="109">
        <v>0</v>
      </c>
      <c r="M119" s="109">
        <v>0</v>
      </c>
      <c r="N119" s="109">
        <v>0</v>
      </c>
      <c r="O119" s="106">
        <v>0</v>
      </c>
      <c r="P119" s="109">
        <v>0</v>
      </c>
      <c r="Q119" s="109">
        <v>0</v>
      </c>
      <c r="R119" s="109">
        <v>0</v>
      </c>
      <c r="S119" s="109">
        <v>0</v>
      </c>
      <c r="T119" s="106">
        <v>0</v>
      </c>
      <c r="U119" s="109">
        <v>0</v>
      </c>
      <c r="V119" s="109">
        <v>0</v>
      </c>
      <c r="W119" s="109">
        <v>0</v>
      </c>
      <c r="X119" s="109">
        <v>0</v>
      </c>
      <c r="Y119" s="109">
        <v>0</v>
      </c>
      <c r="Z119" s="106">
        <v>0</v>
      </c>
      <c r="AA119" s="109">
        <v>0</v>
      </c>
    </row>
    <row r="120" spans="1:27" x14ac:dyDescent="0.25">
      <c r="A120" s="155" t="s">
        <v>224</v>
      </c>
      <c r="B120" s="813"/>
      <c r="C120" s="635" t="s">
        <v>225</v>
      </c>
      <c r="D120" s="636"/>
      <c r="E120" s="637"/>
      <c r="F120" s="73">
        <v>0</v>
      </c>
      <c r="G120" s="73">
        <v>0</v>
      </c>
      <c r="H120" s="73">
        <v>0</v>
      </c>
      <c r="I120" s="73">
        <v>0</v>
      </c>
      <c r="J120" s="73">
        <v>0</v>
      </c>
      <c r="K120" s="106">
        <v>0</v>
      </c>
      <c r="L120" s="109">
        <v>0</v>
      </c>
      <c r="M120" s="109">
        <v>0</v>
      </c>
      <c r="N120" s="109">
        <v>0</v>
      </c>
      <c r="O120" s="106">
        <v>0</v>
      </c>
      <c r="P120" s="109">
        <v>0</v>
      </c>
      <c r="Q120" s="109">
        <v>0</v>
      </c>
      <c r="R120" s="109">
        <v>0</v>
      </c>
      <c r="S120" s="109">
        <v>0</v>
      </c>
      <c r="T120" s="106">
        <v>0</v>
      </c>
      <c r="U120" s="109">
        <v>0</v>
      </c>
      <c r="V120" s="109">
        <v>0</v>
      </c>
      <c r="W120" s="109">
        <v>0</v>
      </c>
      <c r="X120" s="109">
        <v>0</v>
      </c>
      <c r="Y120" s="109">
        <v>0</v>
      </c>
      <c r="Z120" s="106">
        <v>0</v>
      </c>
      <c r="AA120" s="109">
        <v>0</v>
      </c>
    </row>
    <row r="121" spans="1:27" x14ac:dyDescent="0.25">
      <c r="A121" s="155" t="s">
        <v>226</v>
      </c>
      <c r="B121" s="813"/>
      <c r="C121" s="635" t="s">
        <v>227</v>
      </c>
      <c r="D121" s="636"/>
      <c r="E121" s="637"/>
      <c r="F121" s="73">
        <v>0</v>
      </c>
      <c r="G121" s="73">
        <v>0</v>
      </c>
      <c r="H121" s="73">
        <v>0</v>
      </c>
      <c r="I121" s="73">
        <v>0</v>
      </c>
      <c r="J121" s="73">
        <v>0</v>
      </c>
      <c r="K121" s="106">
        <v>0</v>
      </c>
      <c r="L121" s="109">
        <v>0</v>
      </c>
      <c r="M121" s="109">
        <v>0</v>
      </c>
      <c r="N121" s="109">
        <v>0</v>
      </c>
      <c r="O121" s="106">
        <v>0</v>
      </c>
      <c r="P121" s="109">
        <v>0</v>
      </c>
      <c r="Q121" s="109">
        <v>0</v>
      </c>
      <c r="R121" s="109">
        <v>0</v>
      </c>
      <c r="S121" s="109">
        <v>0</v>
      </c>
      <c r="T121" s="106">
        <v>0</v>
      </c>
      <c r="U121" s="109">
        <v>0</v>
      </c>
      <c r="V121" s="109">
        <v>0</v>
      </c>
      <c r="W121" s="109">
        <v>0</v>
      </c>
      <c r="X121" s="109">
        <v>0</v>
      </c>
      <c r="Y121" s="109">
        <v>0</v>
      </c>
      <c r="Z121" s="106">
        <v>0</v>
      </c>
      <c r="AA121" s="109">
        <v>0</v>
      </c>
    </row>
    <row r="122" spans="1:27" x14ac:dyDescent="0.25">
      <c r="A122" s="155" t="s">
        <v>228</v>
      </c>
      <c r="B122" s="813"/>
      <c r="C122" s="635" t="s">
        <v>229</v>
      </c>
      <c r="D122" s="636"/>
      <c r="E122" s="637"/>
      <c r="F122" s="73">
        <v>0</v>
      </c>
      <c r="G122" s="73">
        <v>0</v>
      </c>
      <c r="H122" s="73">
        <v>0</v>
      </c>
      <c r="I122" s="73">
        <v>0</v>
      </c>
      <c r="J122" s="73">
        <v>0</v>
      </c>
      <c r="K122" s="106">
        <v>0</v>
      </c>
      <c r="L122" s="109">
        <v>0</v>
      </c>
      <c r="M122" s="109">
        <v>0</v>
      </c>
      <c r="N122" s="109">
        <v>0</v>
      </c>
      <c r="O122" s="106">
        <v>0</v>
      </c>
      <c r="P122" s="109">
        <v>0</v>
      </c>
      <c r="Q122" s="109">
        <v>0</v>
      </c>
      <c r="R122" s="109">
        <v>0</v>
      </c>
      <c r="S122" s="109">
        <v>0</v>
      </c>
      <c r="T122" s="106">
        <v>0</v>
      </c>
      <c r="U122" s="109">
        <v>0</v>
      </c>
      <c r="V122" s="109">
        <v>0</v>
      </c>
      <c r="W122" s="109">
        <v>0</v>
      </c>
      <c r="X122" s="109">
        <v>0</v>
      </c>
      <c r="Y122" s="109">
        <v>0</v>
      </c>
      <c r="Z122" s="106">
        <v>0</v>
      </c>
      <c r="AA122" s="109">
        <v>0</v>
      </c>
    </row>
    <row r="123" spans="1:27" x14ac:dyDescent="0.25">
      <c r="A123" s="155" t="s">
        <v>230</v>
      </c>
      <c r="B123" s="813"/>
      <c r="C123" s="635" t="s">
        <v>231</v>
      </c>
      <c r="D123" s="636"/>
      <c r="E123" s="637"/>
      <c r="F123" s="73">
        <v>0</v>
      </c>
      <c r="G123" s="73">
        <v>0</v>
      </c>
      <c r="H123" s="73">
        <v>0</v>
      </c>
      <c r="I123" s="73">
        <v>0</v>
      </c>
      <c r="J123" s="73">
        <v>0</v>
      </c>
      <c r="K123" s="106">
        <v>0</v>
      </c>
      <c r="L123" s="109">
        <v>0</v>
      </c>
      <c r="M123" s="109">
        <v>0</v>
      </c>
      <c r="N123" s="109">
        <v>0</v>
      </c>
      <c r="O123" s="106">
        <v>0</v>
      </c>
      <c r="P123" s="109">
        <v>0</v>
      </c>
      <c r="Q123" s="109">
        <v>0</v>
      </c>
      <c r="R123" s="109">
        <v>0</v>
      </c>
      <c r="S123" s="109">
        <v>0</v>
      </c>
      <c r="T123" s="106">
        <v>0</v>
      </c>
      <c r="U123" s="109">
        <v>0</v>
      </c>
      <c r="V123" s="109">
        <v>0</v>
      </c>
      <c r="W123" s="109">
        <v>0</v>
      </c>
      <c r="X123" s="109">
        <v>0</v>
      </c>
      <c r="Y123" s="109">
        <v>0</v>
      </c>
      <c r="Z123" s="106">
        <v>0</v>
      </c>
      <c r="AA123" s="109">
        <v>0</v>
      </c>
    </row>
    <row r="124" spans="1:27" x14ac:dyDescent="0.25">
      <c r="A124" s="155" t="s">
        <v>232</v>
      </c>
      <c r="B124" s="814"/>
      <c r="C124" s="635" t="s">
        <v>70</v>
      </c>
      <c r="D124" s="636"/>
      <c r="E124" s="637"/>
      <c r="F124" s="73">
        <v>0</v>
      </c>
      <c r="G124" s="73">
        <v>0</v>
      </c>
      <c r="H124" s="73">
        <v>0</v>
      </c>
      <c r="I124" s="73">
        <v>0</v>
      </c>
      <c r="J124" s="73">
        <v>0</v>
      </c>
      <c r="K124" s="106">
        <v>0</v>
      </c>
      <c r="L124" s="109">
        <v>0</v>
      </c>
      <c r="M124" s="109">
        <v>0</v>
      </c>
      <c r="N124" s="109">
        <v>0</v>
      </c>
      <c r="O124" s="106">
        <v>0</v>
      </c>
      <c r="P124" s="109">
        <v>0</v>
      </c>
      <c r="Q124" s="109">
        <v>0</v>
      </c>
      <c r="R124" s="109">
        <v>0</v>
      </c>
      <c r="S124" s="109">
        <v>0</v>
      </c>
      <c r="T124" s="106">
        <v>0</v>
      </c>
      <c r="U124" s="109">
        <v>0</v>
      </c>
      <c r="V124" s="109">
        <v>0</v>
      </c>
      <c r="W124" s="109">
        <v>0</v>
      </c>
      <c r="X124" s="109">
        <v>0</v>
      </c>
      <c r="Y124" s="109">
        <v>0</v>
      </c>
      <c r="Z124" s="106">
        <v>0</v>
      </c>
      <c r="AA124" s="109">
        <v>0</v>
      </c>
    </row>
    <row r="125" spans="1:27" s="238" customFormat="1" ht="37.5" customHeight="1" x14ac:dyDescent="0.25">
      <c r="A125" s="270" t="s">
        <v>233</v>
      </c>
      <c r="B125" s="274"/>
      <c r="C125" s="928" t="s">
        <v>234</v>
      </c>
      <c r="D125" s="929"/>
      <c r="E125" s="930"/>
      <c r="F125" s="277">
        <v>225</v>
      </c>
      <c r="G125" s="277">
        <v>596</v>
      </c>
      <c r="H125" s="277">
        <v>537</v>
      </c>
      <c r="I125" s="277">
        <v>55</v>
      </c>
      <c r="J125" s="277">
        <v>4</v>
      </c>
      <c r="K125" s="283">
        <v>581</v>
      </c>
      <c r="L125" s="283">
        <v>437</v>
      </c>
      <c r="M125" s="283">
        <v>26</v>
      </c>
      <c r="N125" s="283">
        <v>30</v>
      </c>
      <c r="O125" s="283">
        <v>88</v>
      </c>
      <c r="P125" s="283">
        <v>34</v>
      </c>
      <c r="Q125" s="283">
        <v>37</v>
      </c>
      <c r="R125" s="283">
        <v>17</v>
      </c>
      <c r="S125" s="283">
        <v>0</v>
      </c>
      <c r="T125" s="283">
        <v>581</v>
      </c>
      <c r="U125" s="283">
        <v>7</v>
      </c>
      <c r="V125" s="283">
        <v>515</v>
      </c>
      <c r="W125" s="283">
        <v>56</v>
      </c>
      <c r="X125" s="283">
        <v>0</v>
      </c>
      <c r="Y125" s="283">
        <v>3</v>
      </c>
      <c r="Z125" s="283">
        <v>174</v>
      </c>
      <c r="AA125" s="283">
        <v>45</v>
      </c>
    </row>
    <row r="126" spans="1:27" x14ac:dyDescent="0.25">
      <c r="A126" s="156" t="s">
        <v>235</v>
      </c>
      <c r="B126" s="279"/>
      <c r="C126" s="658" t="s">
        <v>236</v>
      </c>
      <c r="D126" s="659"/>
      <c r="E126" s="660"/>
      <c r="F126" s="234">
        <v>212</v>
      </c>
      <c r="G126" s="234">
        <v>557</v>
      </c>
      <c r="H126" s="234">
        <v>509</v>
      </c>
      <c r="I126" s="234">
        <v>44</v>
      </c>
      <c r="J126" s="234">
        <v>4</v>
      </c>
      <c r="K126" s="106">
        <v>556</v>
      </c>
      <c r="L126" s="114">
        <v>423</v>
      </c>
      <c r="M126" s="114">
        <v>22</v>
      </c>
      <c r="N126" s="114">
        <v>28</v>
      </c>
      <c r="O126" s="106">
        <v>83</v>
      </c>
      <c r="P126" s="114">
        <v>30</v>
      </c>
      <c r="Q126" s="114">
        <v>36</v>
      </c>
      <c r="R126" s="114">
        <v>17</v>
      </c>
      <c r="S126" s="114">
        <v>0</v>
      </c>
      <c r="T126" s="106">
        <v>556</v>
      </c>
      <c r="U126" s="114">
        <v>6</v>
      </c>
      <c r="V126" s="114">
        <v>503</v>
      </c>
      <c r="W126" s="114">
        <v>44</v>
      </c>
      <c r="X126" s="114">
        <v>0</v>
      </c>
      <c r="Y126" s="114">
        <v>3</v>
      </c>
      <c r="Z126" s="106">
        <v>159</v>
      </c>
      <c r="AA126" s="114">
        <v>42</v>
      </c>
    </row>
    <row r="127" spans="1:27" x14ac:dyDescent="0.25">
      <c r="A127" s="156" t="s">
        <v>237</v>
      </c>
      <c r="B127" s="279"/>
      <c r="C127" s="658" t="s">
        <v>238</v>
      </c>
      <c r="D127" s="659"/>
      <c r="E127" s="660"/>
      <c r="F127" s="234">
        <v>0</v>
      </c>
      <c r="G127" s="234">
        <v>10</v>
      </c>
      <c r="H127" s="234">
        <v>9</v>
      </c>
      <c r="I127" s="234">
        <v>1</v>
      </c>
      <c r="J127" s="234">
        <v>0</v>
      </c>
      <c r="K127" s="106">
        <v>6</v>
      </c>
      <c r="L127" s="114">
        <v>5</v>
      </c>
      <c r="M127" s="114">
        <v>0</v>
      </c>
      <c r="N127" s="114">
        <v>0</v>
      </c>
      <c r="O127" s="106">
        <v>1</v>
      </c>
      <c r="P127" s="114">
        <v>1</v>
      </c>
      <c r="Q127" s="114">
        <v>0</v>
      </c>
      <c r="R127" s="114">
        <v>0</v>
      </c>
      <c r="S127" s="114">
        <v>0</v>
      </c>
      <c r="T127" s="106">
        <v>6</v>
      </c>
      <c r="U127" s="114">
        <v>0</v>
      </c>
      <c r="V127" s="114">
        <v>6</v>
      </c>
      <c r="W127" s="114">
        <v>0</v>
      </c>
      <c r="X127" s="114">
        <v>0</v>
      </c>
      <c r="Y127" s="114">
        <v>0</v>
      </c>
      <c r="Z127" s="106">
        <v>3</v>
      </c>
      <c r="AA127" s="114">
        <v>0</v>
      </c>
    </row>
    <row r="128" spans="1:27" x14ac:dyDescent="0.25">
      <c r="A128" s="156" t="s">
        <v>239</v>
      </c>
      <c r="B128" s="279"/>
      <c r="C128" s="658" t="s">
        <v>240</v>
      </c>
      <c r="D128" s="661"/>
      <c r="E128" s="662"/>
      <c r="F128" s="234">
        <v>6</v>
      </c>
      <c r="G128" s="234">
        <v>31</v>
      </c>
      <c r="H128" s="234">
        <v>23</v>
      </c>
      <c r="I128" s="234">
        <v>8</v>
      </c>
      <c r="J128" s="234">
        <v>0</v>
      </c>
      <c r="K128" s="106">
        <v>14</v>
      </c>
      <c r="L128" s="114">
        <v>8</v>
      </c>
      <c r="M128" s="114">
        <v>2</v>
      </c>
      <c r="N128" s="114">
        <v>2</v>
      </c>
      <c r="O128" s="106">
        <v>2</v>
      </c>
      <c r="P128" s="114">
        <v>2</v>
      </c>
      <c r="Q128" s="114">
        <v>0</v>
      </c>
      <c r="R128" s="114">
        <v>0</v>
      </c>
      <c r="S128" s="114">
        <v>0</v>
      </c>
      <c r="T128" s="106">
        <v>14</v>
      </c>
      <c r="U128" s="114">
        <v>1</v>
      </c>
      <c r="V128" s="114">
        <v>3</v>
      </c>
      <c r="W128" s="114">
        <v>10</v>
      </c>
      <c r="X128" s="114">
        <v>0</v>
      </c>
      <c r="Y128" s="114">
        <v>0</v>
      </c>
      <c r="Z128" s="106">
        <v>14</v>
      </c>
      <c r="AA128" s="114">
        <v>3</v>
      </c>
    </row>
    <row r="129" spans="1:27" x14ac:dyDescent="0.25">
      <c r="A129" s="156" t="s">
        <v>241</v>
      </c>
      <c r="B129" s="279"/>
      <c r="C129" s="658" t="s">
        <v>242</v>
      </c>
      <c r="D129" s="661"/>
      <c r="E129" s="662"/>
      <c r="F129" s="234">
        <v>0</v>
      </c>
      <c r="G129" s="234">
        <v>1</v>
      </c>
      <c r="H129" s="234">
        <v>0</v>
      </c>
      <c r="I129" s="234">
        <v>1</v>
      </c>
      <c r="J129" s="234">
        <v>0</v>
      </c>
      <c r="K129" s="106">
        <v>0</v>
      </c>
      <c r="L129" s="114">
        <v>0</v>
      </c>
      <c r="M129" s="114">
        <v>0</v>
      </c>
      <c r="N129" s="114">
        <v>0</v>
      </c>
      <c r="O129" s="106">
        <v>0</v>
      </c>
      <c r="P129" s="114">
        <v>0</v>
      </c>
      <c r="Q129" s="114">
        <v>0</v>
      </c>
      <c r="R129" s="114">
        <v>0</v>
      </c>
      <c r="S129" s="114">
        <v>0</v>
      </c>
      <c r="T129" s="106">
        <v>0</v>
      </c>
      <c r="U129" s="114">
        <v>0</v>
      </c>
      <c r="V129" s="114">
        <v>0</v>
      </c>
      <c r="W129" s="114">
        <v>0</v>
      </c>
      <c r="X129" s="114">
        <v>0</v>
      </c>
      <c r="Y129" s="114">
        <v>0</v>
      </c>
      <c r="Z129" s="106">
        <v>0</v>
      </c>
      <c r="AA129" s="114">
        <v>0</v>
      </c>
    </row>
    <row r="130" spans="1:27" x14ac:dyDescent="0.25">
      <c r="A130" s="156" t="s">
        <v>243</v>
      </c>
      <c r="B130" s="279"/>
      <c r="C130" s="658" t="s">
        <v>244</v>
      </c>
      <c r="D130" s="659"/>
      <c r="E130" s="660"/>
      <c r="F130" s="234">
        <v>2</v>
      </c>
      <c r="G130" s="234">
        <v>2</v>
      </c>
      <c r="H130" s="234">
        <v>2</v>
      </c>
      <c r="I130" s="234">
        <v>0</v>
      </c>
      <c r="J130" s="234">
        <v>0</v>
      </c>
      <c r="K130" s="106">
        <v>2</v>
      </c>
      <c r="L130" s="114">
        <v>1</v>
      </c>
      <c r="M130" s="114">
        <v>0</v>
      </c>
      <c r="N130" s="114">
        <v>0</v>
      </c>
      <c r="O130" s="106">
        <v>1</v>
      </c>
      <c r="P130" s="114">
        <v>1</v>
      </c>
      <c r="Q130" s="114">
        <v>0</v>
      </c>
      <c r="R130" s="114">
        <v>0</v>
      </c>
      <c r="S130" s="114">
        <v>0</v>
      </c>
      <c r="T130" s="106">
        <v>2</v>
      </c>
      <c r="U130" s="114">
        <v>0</v>
      </c>
      <c r="V130" s="114">
        <v>1</v>
      </c>
      <c r="W130" s="114">
        <v>1</v>
      </c>
      <c r="X130" s="114">
        <v>0</v>
      </c>
      <c r="Y130" s="114">
        <v>0</v>
      </c>
      <c r="Z130" s="106">
        <v>2</v>
      </c>
      <c r="AA130" s="114">
        <v>0</v>
      </c>
    </row>
    <row r="131" spans="1:27" x14ac:dyDescent="0.25">
      <c r="A131" s="156" t="s">
        <v>245</v>
      </c>
      <c r="B131" s="279"/>
      <c r="C131" s="658" t="s">
        <v>246</v>
      </c>
      <c r="D131" s="659"/>
      <c r="E131" s="660"/>
      <c r="F131" s="234">
        <v>0</v>
      </c>
      <c r="G131" s="234">
        <v>0</v>
      </c>
      <c r="H131" s="234">
        <v>0</v>
      </c>
      <c r="I131" s="234">
        <v>0</v>
      </c>
      <c r="J131" s="234">
        <v>0</v>
      </c>
      <c r="K131" s="106">
        <v>0</v>
      </c>
      <c r="L131" s="114">
        <v>0</v>
      </c>
      <c r="M131" s="114">
        <v>0</v>
      </c>
      <c r="N131" s="114">
        <v>0</v>
      </c>
      <c r="O131" s="106">
        <v>0</v>
      </c>
      <c r="P131" s="114">
        <v>0</v>
      </c>
      <c r="Q131" s="114">
        <v>0</v>
      </c>
      <c r="R131" s="114">
        <v>0</v>
      </c>
      <c r="S131" s="114">
        <v>0</v>
      </c>
      <c r="T131" s="106">
        <v>0</v>
      </c>
      <c r="U131" s="114">
        <v>0</v>
      </c>
      <c r="V131" s="114">
        <v>0</v>
      </c>
      <c r="W131" s="114">
        <v>0</v>
      </c>
      <c r="X131" s="114">
        <v>0</v>
      </c>
      <c r="Y131" s="114">
        <v>0</v>
      </c>
      <c r="Z131" s="106">
        <v>0</v>
      </c>
      <c r="AA131" s="114">
        <v>0</v>
      </c>
    </row>
    <row r="132" spans="1:27" x14ac:dyDescent="0.25">
      <c r="A132" s="156" t="s">
        <v>247</v>
      </c>
      <c r="B132" s="279"/>
      <c r="C132" s="658" t="s">
        <v>248</v>
      </c>
      <c r="D132" s="659"/>
      <c r="E132" s="660"/>
      <c r="F132" s="234">
        <v>0</v>
      </c>
      <c r="G132" s="234">
        <v>0</v>
      </c>
      <c r="H132" s="234">
        <v>0</v>
      </c>
      <c r="I132" s="234">
        <v>0</v>
      </c>
      <c r="J132" s="234">
        <v>0</v>
      </c>
      <c r="K132" s="106">
        <v>0</v>
      </c>
      <c r="L132" s="114">
        <v>0</v>
      </c>
      <c r="M132" s="114">
        <v>0</v>
      </c>
      <c r="N132" s="114">
        <v>0</v>
      </c>
      <c r="O132" s="106">
        <v>0</v>
      </c>
      <c r="P132" s="114">
        <v>0</v>
      </c>
      <c r="Q132" s="114">
        <v>0</v>
      </c>
      <c r="R132" s="114">
        <v>0</v>
      </c>
      <c r="S132" s="114">
        <v>0</v>
      </c>
      <c r="T132" s="106">
        <v>0</v>
      </c>
      <c r="U132" s="114">
        <v>0</v>
      </c>
      <c r="V132" s="114">
        <v>0</v>
      </c>
      <c r="W132" s="114">
        <v>0</v>
      </c>
      <c r="X132" s="114">
        <v>0</v>
      </c>
      <c r="Y132" s="114">
        <v>0</v>
      </c>
      <c r="Z132" s="106">
        <v>0</v>
      </c>
      <c r="AA132" s="114">
        <v>0</v>
      </c>
    </row>
    <row r="133" spans="1:27" x14ac:dyDescent="0.25">
      <c r="A133" s="156" t="s">
        <v>249</v>
      </c>
      <c r="B133" s="279"/>
      <c r="C133" s="658" t="s">
        <v>70</v>
      </c>
      <c r="D133" s="659"/>
      <c r="E133" s="660"/>
      <c r="F133" s="234">
        <v>5</v>
      </c>
      <c r="G133" s="234">
        <v>3</v>
      </c>
      <c r="H133" s="234">
        <v>2</v>
      </c>
      <c r="I133" s="234">
        <v>1</v>
      </c>
      <c r="J133" s="234">
        <v>0</v>
      </c>
      <c r="K133" s="106">
        <v>3</v>
      </c>
      <c r="L133" s="114">
        <v>0</v>
      </c>
      <c r="M133" s="114">
        <v>2</v>
      </c>
      <c r="N133" s="114">
        <v>0</v>
      </c>
      <c r="O133" s="106">
        <v>1</v>
      </c>
      <c r="P133" s="114">
        <v>0</v>
      </c>
      <c r="Q133" s="114">
        <v>1</v>
      </c>
      <c r="R133" s="114">
        <v>0</v>
      </c>
      <c r="S133" s="114">
        <v>0</v>
      </c>
      <c r="T133" s="106">
        <v>3</v>
      </c>
      <c r="U133" s="114">
        <v>0</v>
      </c>
      <c r="V133" s="114">
        <v>2</v>
      </c>
      <c r="W133" s="114">
        <v>1</v>
      </c>
      <c r="X133" s="114">
        <v>0</v>
      </c>
      <c r="Y133" s="114">
        <v>0</v>
      </c>
      <c r="Z133" s="106">
        <v>4</v>
      </c>
      <c r="AA133" s="114">
        <v>0</v>
      </c>
    </row>
    <row r="134" spans="1:27" s="238" customFormat="1" ht="24" customHeight="1" x14ac:dyDescent="0.25">
      <c r="A134" s="275" t="s">
        <v>250</v>
      </c>
      <c r="B134" s="276"/>
      <c r="C134" s="928" t="s">
        <v>251</v>
      </c>
      <c r="D134" s="931"/>
      <c r="E134" s="932"/>
      <c r="F134" s="277">
        <v>0</v>
      </c>
      <c r="G134" s="277">
        <v>0</v>
      </c>
      <c r="H134" s="277">
        <v>0</v>
      </c>
      <c r="I134" s="277">
        <v>0</v>
      </c>
      <c r="J134" s="277">
        <v>0</v>
      </c>
      <c r="K134" s="283">
        <v>0</v>
      </c>
      <c r="L134" s="283">
        <v>0</v>
      </c>
      <c r="M134" s="283">
        <v>0</v>
      </c>
      <c r="N134" s="283">
        <v>0</v>
      </c>
      <c r="O134" s="283">
        <v>0</v>
      </c>
      <c r="P134" s="283">
        <v>0</v>
      </c>
      <c r="Q134" s="283">
        <v>0</v>
      </c>
      <c r="R134" s="283">
        <v>0</v>
      </c>
      <c r="S134" s="283">
        <v>0</v>
      </c>
      <c r="T134" s="283">
        <v>0</v>
      </c>
      <c r="U134" s="283">
        <v>0</v>
      </c>
      <c r="V134" s="283">
        <v>0</v>
      </c>
      <c r="W134" s="283">
        <v>0</v>
      </c>
      <c r="X134" s="283">
        <v>0</v>
      </c>
      <c r="Y134" s="283">
        <v>0</v>
      </c>
      <c r="Z134" s="283">
        <v>0</v>
      </c>
      <c r="AA134" s="283">
        <v>0</v>
      </c>
    </row>
    <row r="135" spans="1:27" x14ac:dyDescent="0.25">
      <c r="A135" s="156" t="s">
        <v>252</v>
      </c>
      <c r="B135" s="279"/>
      <c r="C135" s="647" t="s">
        <v>253</v>
      </c>
      <c r="D135" s="810"/>
      <c r="E135" s="811"/>
      <c r="F135" s="234">
        <v>0</v>
      </c>
      <c r="G135" s="234">
        <v>0</v>
      </c>
      <c r="H135" s="234">
        <v>0</v>
      </c>
      <c r="I135" s="234">
        <v>0</v>
      </c>
      <c r="J135" s="234">
        <v>0</v>
      </c>
      <c r="K135" s="106">
        <v>0</v>
      </c>
      <c r="L135" s="114">
        <v>0</v>
      </c>
      <c r="M135" s="114">
        <v>0</v>
      </c>
      <c r="N135" s="114">
        <v>0</v>
      </c>
      <c r="O135" s="106">
        <v>0</v>
      </c>
      <c r="P135" s="114">
        <v>0</v>
      </c>
      <c r="Q135" s="114">
        <v>0</v>
      </c>
      <c r="R135" s="114">
        <v>0</v>
      </c>
      <c r="S135" s="114">
        <v>0</v>
      </c>
      <c r="T135" s="106">
        <v>0</v>
      </c>
      <c r="U135" s="114">
        <v>0</v>
      </c>
      <c r="V135" s="114">
        <v>0</v>
      </c>
      <c r="W135" s="114">
        <v>0</v>
      </c>
      <c r="X135" s="114">
        <v>0</v>
      </c>
      <c r="Y135" s="114">
        <v>0</v>
      </c>
      <c r="Z135" s="106">
        <v>0</v>
      </c>
      <c r="AA135" s="114">
        <v>0</v>
      </c>
    </row>
    <row r="136" spans="1:27" x14ac:dyDescent="0.25">
      <c r="A136" s="156" t="s">
        <v>254</v>
      </c>
      <c r="B136" s="279"/>
      <c r="C136" s="647" t="s">
        <v>255</v>
      </c>
      <c r="D136" s="648"/>
      <c r="E136" s="649"/>
      <c r="F136" s="234">
        <v>0</v>
      </c>
      <c r="G136" s="234">
        <v>0</v>
      </c>
      <c r="H136" s="234">
        <v>0</v>
      </c>
      <c r="I136" s="234">
        <v>0</v>
      </c>
      <c r="J136" s="234">
        <v>0</v>
      </c>
      <c r="K136" s="106">
        <v>0</v>
      </c>
      <c r="L136" s="114">
        <v>0</v>
      </c>
      <c r="M136" s="114">
        <v>0</v>
      </c>
      <c r="N136" s="114">
        <v>0</v>
      </c>
      <c r="O136" s="106">
        <v>0</v>
      </c>
      <c r="P136" s="114">
        <v>0</v>
      </c>
      <c r="Q136" s="114">
        <v>0</v>
      </c>
      <c r="R136" s="114">
        <v>0</v>
      </c>
      <c r="S136" s="114">
        <v>0</v>
      </c>
      <c r="T136" s="106">
        <v>0</v>
      </c>
      <c r="U136" s="114">
        <v>0</v>
      </c>
      <c r="V136" s="114">
        <v>0</v>
      </c>
      <c r="W136" s="114">
        <v>0</v>
      </c>
      <c r="X136" s="114">
        <v>0</v>
      </c>
      <c r="Y136" s="114">
        <v>0</v>
      </c>
      <c r="Z136" s="106">
        <v>0</v>
      </c>
      <c r="AA136" s="114">
        <v>0</v>
      </c>
    </row>
    <row r="137" spans="1:27" x14ac:dyDescent="0.25">
      <c r="A137" s="156" t="s">
        <v>256</v>
      </c>
      <c r="B137" s="279"/>
      <c r="C137" s="647" t="s">
        <v>70</v>
      </c>
      <c r="D137" s="648"/>
      <c r="E137" s="649"/>
      <c r="F137" s="234">
        <v>0</v>
      </c>
      <c r="G137" s="234">
        <v>0</v>
      </c>
      <c r="H137" s="234">
        <v>0</v>
      </c>
      <c r="I137" s="234">
        <v>0</v>
      </c>
      <c r="J137" s="234">
        <v>0</v>
      </c>
      <c r="K137" s="106">
        <v>0</v>
      </c>
      <c r="L137" s="114">
        <v>0</v>
      </c>
      <c r="M137" s="114">
        <v>0</v>
      </c>
      <c r="N137" s="114">
        <v>0</v>
      </c>
      <c r="O137" s="106">
        <v>0</v>
      </c>
      <c r="P137" s="114">
        <v>0</v>
      </c>
      <c r="Q137" s="114">
        <v>0</v>
      </c>
      <c r="R137" s="114">
        <v>0</v>
      </c>
      <c r="S137" s="114">
        <v>0</v>
      </c>
      <c r="T137" s="106">
        <v>0</v>
      </c>
      <c r="U137" s="114">
        <v>0</v>
      </c>
      <c r="V137" s="114">
        <v>0</v>
      </c>
      <c r="W137" s="114">
        <v>0</v>
      </c>
      <c r="X137" s="114">
        <v>0</v>
      </c>
      <c r="Y137" s="114">
        <v>0</v>
      </c>
      <c r="Z137" s="106">
        <v>0</v>
      </c>
      <c r="AA137" s="114">
        <v>0</v>
      </c>
    </row>
    <row r="138" spans="1:27" s="238" customFormat="1" ht="50.25" customHeight="1" x14ac:dyDescent="0.25">
      <c r="A138" s="275" t="s">
        <v>257</v>
      </c>
      <c r="B138" s="276"/>
      <c r="C138" s="928" t="s">
        <v>70</v>
      </c>
      <c r="D138" s="929"/>
      <c r="E138" s="930"/>
      <c r="F138" s="272">
        <v>2</v>
      </c>
      <c r="G138" s="272">
        <v>0</v>
      </c>
      <c r="H138" s="272">
        <v>0</v>
      </c>
      <c r="I138" s="272">
        <v>0</v>
      </c>
      <c r="J138" s="272">
        <v>0</v>
      </c>
      <c r="K138" s="273">
        <v>2</v>
      </c>
      <c r="L138" s="273">
        <v>2</v>
      </c>
      <c r="M138" s="273">
        <v>0</v>
      </c>
      <c r="N138" s="273">
        <v>0</v>
      </c>
      <c r="O138" s="273">
        <v>0</v>
      </c>
      <c r="P138" s="273">
        <v>0</v>
      </c>
      <c r="Q138" s="273">
        <v>0</v>
      </c>
      <c r="R138" s="273">
        <v>0</v>
      </c>
      <c r="S138" s="273">
        <v>0</v>
      </c>
      <c r="T138" s="273">
        <v>2</v>
      </c>
      <c r="U138" s="273">
        <v>0</v>
      </c>
      <c r="V138" s="273">
        <v>1</v>
      </c>
      <c r="W138" s="273">
        <v>1</v>
      </c>
      <c r="X138" s="273">
        <v>0</v>
      </c>
      <c r="Y138" s="273">
        <v>0</v>
      </c>
      <c r="Z138" s="273">
        <v>0</v>
      </c>
      <c r="AA138" s="273">
        <v>0</v>
      </c>
    </row>
    <row r="139" spans="1:27" ht="40.5" customHeight="1" x14ac:dyDescent="0.25">
      <c r="A139" s="64" t="s">
        <v>258</v>
      </c>
      <c r="B139" s="192"/>
      <c r="C139" s="666" t="s">
        <v>12</v>
      </c>
      <c r="D139" s="667"/>
      <c r="E139" s="668"/>
      <c r="F139" s="53">
        <f t="shared" ref="F139:K139" si="0">SUM(F20+F40+F52+F60+F74+F81+F88+F91+F114+F118+F125+F134+F138)</f>
        <v>402</v>
      </c>
      <c r="G139" s="53">
        <v>1162</v>
      </c>
      <c r="H139" s="53">
        <v>1008</v>
      </c>
      <c r="I139" s="53">
        <f t="shared" si="0"/>
        <v>142</v>
      </c>
      <c r="J139" s="53">
        <f t="shared" si="0"/>
        <v>12</v>
      </c>
      <c r="K139" s="68">
        <f t="shared" si="0"/>
        <v>1001</v>
      </c>
      <c r="L139" s="289">
        <f>SUM(L20+L40+L52+L60+L74+L81+L88+L91+L114+L118+L125+L138)</f>
        <v>680</v>
      </c>
      <c r="M139" s="53">
        <f t="shared" ref="M139:AA139" si="1">SUM(M20+M40+M52+M60+M74+M81+M88+M91+M114+M118+M125+M134+M138)</f>
        <v>57</v>
      </c>
      <c r="N139" s="53">
        <f t="shared" si="1"/>
        <v>79</v>
      </c>
      <c r="O139" s="68">
        <f t="shared" si="1"/>
        <v>185</v>
      </c>
      <c r="P139" s="53">
        <f t="shared" si="1"/>
        <v>82</v>
      </c>
      <c r="Q139" s="53">
        <f t="shared" si="1"/>
        <v>65</v>
      </c>
      <c r="R139" s="53">
        <f t="shared" si="1"/>
        <v>38</v>
      </c>
      <c r="S139" s="53">
        <f t="shared" si="1"/>
        <v>0</v>
      </c>
      <c r="T139" s="68">
        <f t="shared" si="1"/>
        <v>1001</v>
      </c>
      <c r="U139" s="53">
        <f t="shared" si="1"/>
        <v>12</v>
      </c>
      <c r="V139" s="53">
        <f t="shared" si="1"/>
        <v>863</v>
      </c>
      <c r="W139" s="53">
        <f t="shared" si="1"/>
        <v>109</v>
      </c>
      <c r="X139" s="53">
        <f t="shared" si="1"/>
        <v>0</v>
      </c>
      <c r="Y139" s="53">
        <f t="shared" si="1"/>
        <v>16</v>
      </c>
      <c r="Z139" s="68">
        <v>397</v>
      </c>
      <c r="AA139" s="53">
        <f t="shared" si="1"/>
        <v>104</v>
      </c>
    </row>
    <row r="140" spans="1:27" x14ac:dyDescent="0.25">
      <c r="A140" s="180"/>
      <c r="B140" s="287"/>
      <c r="C140" s="180"/>
      <c r="D140" s="180"/>
      <c r="E140" s="180"/>
      <c r="F140" s="180"/>
      <c r="G140" s="180"/>
      <c r="H140" s="180"/>
      <c r="I140" s="180"/>
      <c r="J140" s="180"/>
      <c r="K140" s="288"/>
      <c r="L140" s="180"/>
      <c r="M140" s="180"/>
      <c r="N140" s="180"/>
      <c r="O140" s="288"/>
      <c r="P140" s="180"/>
      <c r="Q140" s="180"/>
      <c r="R140" s="180"/>
      <c r="S140" s="180"/>
      <c r="T140" s="288"/>
      <c r="U140" s="180"/>
      <c r="V140" s="180"/>
      <c r="W140" s="180"/>
      <c r="X140" s="180"/>
      <c r="Y140" s="180"/>
      <c r="Z140" s="288"/>
      <c r="AA140" s="180"/>
    </row>
  </sheetData>
  <mergeCells count="152">
    <mergeCell ref="C136:E136"/>
    <mergeCell ref="C137:E137"/>
    <mergeCell ref="C138:E138"/>
    <mergeCell ref="C139:E139"/>
    <mergeCell ref="C130:E130"/>
    <mergeCell ref="C131:E131"/>
    <mergeCell ref="C132:E132"/>
    <mergeCell ref="C133:E133"/>
    <mergeCell ref="C134:E134"/>
    <mergeCell ref="C135:E135"/>
    <mergeCell ref="C125:E125"/>
    <mergeCell ref="C126:E126"/>
    <mergeCell ref="C127:E127"/>
    <mergeCell ref="C128:E128"/>
    <mergeCell ref="C129:E129"/>
    <mergeCell ref="C115:E115"/>
    <mergeCell ref="C116:E116"/>
    <mergeCell ref="C117:E117"/>
    <mergeCell ref="C118:E118"/>
    <mergeCell ref="B119:B124"/>
    <mergeCell ref="C119:E119"/>
    <mergeCell ref="C120:E120"/>
    <mergeCell ref="C121:E121"/>
    <mergeCell ref="C122:E122"/>
    <mergeCell ref="C123:E123"/>
    <mergeCell ref="C109:E109"/>
    <mergeCell ref="C110:E110"/>
    <mergeCell ref="C111:E111"/>
    <mergeCell ref="C112:E112"/>
    <mergeCell ref="C113:E113"/>
    <mergeCell ref="C114:E114"/>
    <mergeCell ref="C124:E124"/>
    <mergeCell ref="C103:E103"/>
    <mergeCell ref="C104:E104"/>
    <mergeCell ref="C105:E105"/>
    <mergeCell ref="C106:E106"/>
    <mergeCell ref="C107:E107"/>
    <mergeCell ref="C108:E108"/>
    <mergeCell ref="C97:E97"/>
    <mergeCell ref="C98:E98"/>
    <mergeCell ref="C99:E99"/>
    <mergeCell ref="C100:E100"/>
    <mergeCell ref="C101:E101"/>
    <mergeCell ref="C102:E102"/>
    <mergeCell ref="C91:E91"/>
    <mergeCell ref="C92:E92"/>
    <mergeCell ref="C93:E93"/>
    <mergeCell ref="C94:E94"/>
    <mergeCell ref="C95:E95"/>
    <mergeCell ref="C96:E96"/>
    <mergeCell ref="C85:E85"/>
    <mergeCell ref="C86:E86"/>
    <mergeCell ref="C87:E87"/>
    <mergeCell ref="C88:E88"/>
    <mergeCell ref="C89:E89"/>
    <mergeCell ref="C90:E90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7:E67"/>
    <mergeCell ref="C68:E68"/>
    <mergeCell ref="C69:E69"/>
    <mergeCell ref="C70:E70"/>
    <mergeCell ref="C71:E71"/>
    <mergeCell ref="C72:E72"/>
    <mergeCell ref="C61:E61"/>
    <mergeCell ref="C62:E62"/>
    <mergeCell ref="C63:E63"/>
    <mergeCell ref="C64:E64"/>
    <mergeCell ref="C65:E65"/>
    <mergeCell ref="C66:E66"/>
    <mergeCell ref="C55:E55"/>
    <mergeCell ref="C56:E56"/>
    <mergeCell ref="C57:E57"/>
    <mergeCell ref="C58:E58"/>
    <mergeCell ref="C59:E59"/>
    <mergeCell ref="C60:E60"/>
    <mergeCell ref="C49:E49"/>
    <mergeCell ref="C50:E50"/>
    <mergeCell ref="C51:E51"/>
    <mergeCell ref="C52:E52"/>
    <mergeCell ref="C53:E53"/>
    <mergeCell ref="C54:E54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A19:E19"/>
    <mergeCell ref="C20:E20"/>
    <mergeCell ref="C21:E21"/>
    <mergeCell ref="C22:E22"/>
    <mergeCell ref="C23:E23"/>
    <mergeCell ref="C24:E24"/>
    <mergeCell ref="O8:R10"/>
    <mergeCell ref="S8:S18"/>
    <mergeCell ref="T8:T18"/>
    <mergeCell ref="G8:G18"/>
    <mergeCell ref="H8:H18"/>
    <mergeCell ref="I8:I18"/>
    <mergeCell ref="J8:J18"/>
    <mergeCell ref="K8:K18"/>
    <mergeCell ref="L8:L18"/>
    <mergeCell ref="M8:M18"/>
    <mergeCell ref="N8:N18"/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W8:W18"/>
    <mergeCell ref="X8:X18"/>
    <mergeCell ref="Y8:Y18"/>
    <mergeCell ref="O11:O18"/>
    <mergeCell ref="P11:P18"/>
    <mergeCell ref="Q11:Q18"/>
    <mergeCell ref="R11:R18"/>
    <mergeCell ref="Z5:Z18"/>
    <mergeCell ref="AA5:AA1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A143"/>
  <sheetViews>
    <sheetView topLeftCell="A112" zoomScale="80" zoomScaleNormal="80" workbookViewId="0">
      <selection activeCell="K142" sqref="K142"/>
    </sheetView>
  </sheetViews>
  <sheetFormatPr defaultRowHeight="15" x14ac:dyDescent="0.25"/>
  <cols>
    <col min="11" max="11" width="9.140625" style="214"/>
    <col min="15" max="15" width="9.140625" style="214"/>
    <col min="16" max="16" width="9.42578125" bestFit="1" customWidth="1"/>
    <col min="20" max="20" width="9.140625" style="214"/>
    <col min="26" max="26" width="9.140625" style="214"/>
  </cols>
  <sheetData>
    <row r="1" spans="1:27" ht="18" x14ac:dyDescent="0.25">
      <c r="A1" s="592" t="s">
        <v>271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</row>
    <row r="2" spans="1:27" ht="15.75" x14ac:dyDescent="0.25">
      <c r="A2" s="593" t="s">
        <v>272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</row>
    <row r="3" spans="1:27" x14ac:dyDescent="0.25">
      <c r="A3" s="594" t="s">
        <v>263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  <c r="Z3" s="594"/>
      <c r="AA3" s="594"/>
    </row>
    <row r="4" spans="1:27" x14ac:dyDescent="0.25">
      <c r="A4" s="595"/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595"/>
      <c r="U4" s="595"/>
      <c r="V4" s="595"/>
      <c r="W4" s="595"/>
      <c r="X4" s="595"/>
      <c r="Y4" s="595"/>
      <c r="Z4" s="595"/>
      <c r="AA4" s="595"/>
    </row>
    <row r="5" spans="1:27" x14ac:dyDescent="0.25">
      <c r="A5" s="596" t="s">
        <v>3</v>
      </c>
      <c r="B5" s="596"/>
      <c r="C5" s="596"/>
      <c r="D5" s="596"/>
      <c r="E5" s="596"/>
      <c r="F5" s="597" t="s">
        <v>4</v>
      </c>
      <c r="G5" s="600" t="s">
        <v>5</v>
      </c>
      <c r="H5" s="601"/>
      <c r="I5" s="601"/>
      <c r="J5" s="601"/>
      <c r="K5" s="600" t="s">
        <v>6</v>
      </c>
      <c r="L5" s="601"/>
      <c r="M5" s="601"/>
      <c r="N5" s="601"/>
      <c r="O5" s="601"/>
      <c r="P5" s="601"/>
      <c r="Q5" s="601"/>
      <c r="R5" s="601"/>
      <c r="S5" s="601"/>
      <c r="T5" s="601"/>
      <c r="U5" s="606" t="s">
        <v>7</v>
      </c>
      <c r="V5" s="609" t="s">
        <v>8</v>
      </c>
      <c r="W5" s="599" t="s">
        <v>9</v>
      </c>
      <c r="X5" s="599"/>
      <c r="Y5" s="599"/>
      <c r="Z5" s="1067" t="s">
        <v>10</v>
      </c>
      <c r="AA5" s="598" t="s">
        <v>11</v>
      </c>
    </row>
    <row r="6" spans="1:27" x14ac:dyDescent="0.25">
      <c r="A6" s="596"/>
      <c r="B6" s="596"/>
      <c r="C6" s="596"/>
      <c r="D6" s="596"/>
      <c r="E6" s="596"/>
      <c r="F6" s="598"/>
      <c r="G6" s="602"/>
      <c r="H6" s="603"/>
      <c r="I6" s="603"/>
      <c r="J6" s="603"/>
      <c r="K6" s="602"/>
      <c r="L6" s="603"/>
      <c r="M6" s="603"/>
      <c r="N6" s="603"/>
      <c r="O6" s="603"/>
      <c r="P6" s="603"/>
      <c r="Q6" s="603"/>
      <c r="R6" s="603"/>
      <c r="S6" s="603"/>
      <c r="T6" s="603"/>
      <c r="U6" s="607"/>
      <c r="V6" s="610"/>
      <c r="W6" s="599"/>
      <c r="X6" s="599"/>
      <c r="Y6" s="599"/>
      <c r="Z6" s="1067"/>
      <c r="AA6" s="598"/>
    </row>
    <row r="7" spans="1:27" x14ac:dyDescent="0.25">
      <c r="A7" s="596"/>
      <c r="B7" s="596"/>
      <c r="C7" s="596"/>
      <c r="D7" s="596"/>
      <c r="E7" s="596"/>
      <c r="F7" s="598"/>
      <c r="G7" s="604"/>
      <c r="H7" s="605"/>
      <c r="I7" s="605"/>
      <c r="J7" s="605"/>
      <c r="K7" s="604"/>
      <c r="L7" s="605"/>
      <c r="M7" s="605"/>
      <c r="N7" s="605"/>
      <c r="O7" s="605"/>
      <c r="P7" s="605"/>
      <c r="Q7" s="605"/>
      <c r="R7" s="605"/>
      <c r="S7" s="605"/>
      <c r="T7" s="605"/>
      <c r="U7" s="607"/>
      <c r="V7" s="610"/>
      <c r="W7" s="599"/>
      <c r="X7" s="599"/>
      <c r="Y7" s="599"/>
      <c r="Z7" s="1067"/>
      <c r="AA7" s="598"/>
    </row>
    <row r="8" spans="1:27" x14ac:dyDescent="0.25">
      <c r="A8" s="596"/>
      <c r="B8" s="596"/>
      <c r="C8" s="596"/>
      <c r="D8" s="596"/>
      <c r="E8" s="596"/>
      <c r="F8" s="598"/>
      <c r="G8" s="606" t="s">
        <v>12</v>
      </c>
      <c r="H8" s="606" t="s">
        <v>13</v>
      </c>
      <c r="I8" s="606" t="s">
        <v>14</v>
      </c>
      <c r="J8" s="606" t="s">
        <v>15</v>
      </c>
      <c r="K8" s="1064" t="s">
        <v>16</v>
      </c>
      <c r="L8" s="606" t="s">
        <v>17</v>
      </c>
      <c r="M8" s="606" t="s">
        <v>18</v>
      </c>
      <c r="N8" s="606" t="s">
        <v>19</v>
      </c>
      <c r="O8" s="599" t="s">
        <v>20</v>
      </c>
      <c r="P8" s="599"/>
      <c r="Q8" s="599"/>
      <c r="R8" s="599"/>
      <c r="S8" s="606" t="s">
        <v>21</v>
      </c>
      <c r="T8" s="1061" t="s">
        <v>22</v>
      </c>
      <c r="U8" s="607"/>
      <c r="V8" s="610"/>
      <c r="W8" s="607" t="s">
        <v>23</v>
      </c>
      <c r="X8" s="607" t="s">
        <v>24</v>
      </c>
      <c r="Y8" s="607" t="s">
        <v>25</v>
      </c>
      <c r="Z8" s="1067"/>
      <c r="AA8" s="598"/>
    </row>
    <row r="9" spans="1:27" x14ac:dyDescent="0.25">
      <c r="A9" s="596"/>
      <c r="B9" s="596"/>
      <c r="C9" s="596"/>
      <c r="D9" s="596"/>
      <c r="E9" s="596"/>
      <c r="F9" s="598"/>
      <c r="G9" s="607"/>
      <c r="H9" s="607"/>
      <c r="I9" s="607"/>
      <c r="J9" s="607"/>
      <c r="K9" s="1065"/>
      <c r="L9" s="607"/>
      <c r="M9" s="607"/>
      <c r="N9" s="607"/>
      <c r="O9" s="599"/>
      <c r="P9" s="599"/>
      <c r="Q9" s="599"/>
      <c r="R9" s="599"/>
      <c r="S9" s="607"/>
      <c r="T9" s="1062"/>
      <c r="U9" s="607"/>
      <c r="V9" s="610"/>
      <c r="W9" s="607"/>
      <c r="X9" s="607"/>
      <c r="Y9" s="607"/>
      <c r="Z9" s="1067"/>
      <c r="AA9" s="598"/>
    </row>
    <row r="10" spans="1:27" x14ac:dyDescent="0.25">
      <c r="A10" s="596"/>
      <c r="B10" s="596"/>
      <c r="C10" s="596"/>
      <c r="D10" s="596"/>
      <c r="E10" s="596"/>
      <c r="F10" s="598"/>
      <c r="G10" s="607"/>
      <c r="H10" s="607"/>
      <c r="I10" s="607"/>
      <c r="J10" s="607"/>
      <c r="K10" s="1065"/>
      <c r="L10" s="607"/>
      <c r="M10" s="607"/>
      <c r="N10" s="607"/>
      <c r="O10" s="599"/>
      <c r="P10" s="599"/>
      <c r="Q10" s="599"/>
      <c r="R10" s="599"/>
      <c r="S10" s="607"/>
      <c r="T10" s="1062"/>
      <c r="U10" s="607"/>
      <c r="V10" s="610"/>
      <c r="W10" s="607"/>
      <c r="X10" s="607"/>
      <c r="Y10" s="607"/>
      <c r="Z10" s="1067"/>
      <c r="AA10" s="598"/>
    </row>
    <row r="11" spans="1:27" x14ac:dyDescent="0.25">
      <c r="A11" s="596"/>
      <c r="B11" s="596"/>
      <c r="C11" s="596"/>
      <c r="D11" s="596"/>
      <c r="E11" s="596"/>
      <c r="F11" s="599"/>
      <c r="G11" s="607"/>
      <c r="H11" s="607"/>
      <c r="I11" s="607"/>
      <c r="J11" s="607"/>
      <c r="K11" s="1065"/>
      <c r="L11" s="607"/>
      <c r="M11" s="607"/>
      <c r="N11" s="607"/>
      <c r="O11" s="1064" t="s">
        <v>26</v>
      </c>
      <c r="P11" s="606" t="s">
        <v>27</v>
      </c>
      <c r="Q11" s="606" t="s">
        <v>28</v>
      </c>
      <c r="R11" s="606" t="s">
        <v>29</v>
      </c>
      <c r="S11" s="607"/>
      <c r="T11" s="1062"/>
      <c r="U11" s="607"/>
      <c r="V11" s="610"/>
      <c r="W11" s="607"/>
      <c r="X11" s="607"/>
      <c r="Y11" s="607"/>
      <c r="Z11" s="1067"/>
      <c r="AA11" s="598"/>
    </row>
    <row r="12" spans="1:27" x14ac:dyDescent="0.25">
      <c r="A12" s="596"/>
      <c r="B12" s="596"/>
      <c r="C12" s="596"/>
      <c r="D12" s="596"/>
      <c r="E12" s="596"/>
      <c r="F12" s="599"/>
      <c r="G12" s="607"/>
      <c r="H12" s="607"/>
      <c r="I12" s="607"/>
      <c r="J12" s="607"/>
      <c r="K12" s="1065"/>
      <c r="L12" s="607"/>
      <c r="M12" s="607"/>
      <c r="N12" s="607"/>
      <c r="O12" s="1065"/>
      <c r="P12" s="607"/>
      <c r="Q12" s="607"/>
      <c r="R12" s="607"/>
      <c r="S12" s="607"/>
      <c r="T12" s="1062"/>
      <c r="U12" s="607"/>
      <c r="V12" s="610"/>
      <c r="W12" s="607"/>
      <c r="X12" s="607"/>
      <c r="Y12" s="607"/>
      <c r="Z12" s="1067"/>
      <c r="AA12" s="598"/>
    </row>
    <row r="13" spans="1:27" x14ac:dyDescent="0.25">
      <c r="A13" s="596"/>
      <c r="B13" s="596"/>
      <c r="C13" s="596"/>
      <c r="D13" s="596"/>
      <c r="E13" s="596"/>
      <c r="F13" s="599"/>
      <c r="G13" s="607"/>
      <c r="H13" s="607"/>
      <c r="I13" s="607"/>
      <c r="J13" s="607"/>
      <c r="K13" s="1065"/>
      <c r="L13" s="607"/>
      <c r="M13" s="607"/>
      <c r="N13" s="607"/>
      <c r="O13" s="1065"/>
      <c r="P13" s="607"/>
      <c r="Q13" s="607"/>
      <c r="R13" s="607"/>
      <c r="S13" s="607"/>
      <c r="T13" s="1062"/>
      <c r="U13" s="607"/>
      <c r="V13" s="610"/>
      <c r="W13" s="607"/>
      <c r="X13" s="607"/>
      <c r="Y13" s="607"/>
      <c r="Z13" s="1067"/>
      <c r="AA13" s="598"/>
    </row>
    <row r="14" spans="1:27" x14ac:dyDescent="0.25">
      <c r="A14" s="596"/>
      <c r="B14" s="596"/>
      <c r="C14" s="596"/>
      <c r="D14" s="596"/>
      <c r="E14" s="596"/>
      <c r="F14" s="599"/>
      <c r="G14" s="607"/>
      <c r="H14" s="607"/>
      <c r="I14" s="607"/>
      <c r="J14" s="607"/>
      <c r="K14" s="1065"/>
      <c r="L14" s="607"/>
      <c r="M14" s="607"/>
      <c r="N14" s="607"/>
      <c r="O14" s="1065"/>
      <c r="P14" s="607"/>
      <c r="Q14" s="607"/>
      <c r="R14" s="607"/>
      <c r="S14" s="607"/>
      <c r="T14" s="1062"/>
      <c r="U14" s="607"/>
      <c r="V14" s="610"/>
      <c r="W14" s="607"/>
      <c r="X14" s="607"/>
      <c r="Y14" s="607"/>
      <c r="Z14" s="1067"/>
      <c r="AA14" s="598"/>
    </row>
    <row r="15" spans="1:27" x14ac:dyDescent="0.25">
      <c r="A15" s="596"/>
      <c r="B15" s="596"/>
      <c r="C15" s="596"/>
      <c r="D15" s="596"/>
      <c r="E15" s="596"/>
      <c r="F15" s="599"/>
      <c r="G15" s="607"/>
      <c r="H15" s="607"/>
      <c r="I15" s="607"/>
      <c r="J15" s="607"/>
      <c r="K15" s="1065"/>
      <c r="L15" s="607"/>
      <c r="M15" s="607"/>
      <c r="N15" s="607"/>
      <c r="O15" s="1065"/>
      <c r="P15" s="607"/>
      <c r="Q15" s="607"/>
      <c r="R15" s="607"/>
      <c r="S15" s="607"/>
      <c r="T15" s="1062"/>
      <c r="U15" s="607"/>
      <c r="V15" s="610"/>
      <c r="W15" s="607"/>
      <c r="X15" s="607"/>
      <c r="Y15" s="607"/>
      <c r="Z15" s="1067"/>
      <c r="AA15" s="598"/>
    </row>
    <row r="16" spans="1:27" x14ac:dyDescent="0.25">
      <c r="A16" s="596"/>
      <c r="B16" s="596"/>
      <c r="C16" s="596"/>
      <c r="D16" s="596"/>
      <c r="E16" s="596"/>
      <c r="F16" s="599"/>
      <c r="G16" s="607"/>
      <c r="H16" s="607"/>
      <c r="I16" s="607"/>
      <c r="J16" s="607"/>
      <c r="K16" s="1065"/>
      <c r="L16" s="607"/>
      <c r="M16" s="607"/>
      <c r="N16" s="607"/>
      <c r="O16" s="1065"/>
      <c r="P16" s="607"/>
      <c r="Q16" s="607"/>
      <c r="R16" s="607"/>
      <c r="S16" s="607"/>
      <c r="T16" s="1062"/>
      <c r="U16" s="607"/>
      <c r="V16" s="610"/>
      <c r="W16" s="607"/>
      <c r="X16" s="607"/>
      <c r="Y16" s="607"/>
      <c r="Z16" s="1067"/>
      <c r="AA16" s="598"/>
    </row>
    <row r="17" spans="1:27" x14ac:dyDescent="0.25">
      <c r="A17" s="596"/>
      <c r="B17" s="596"/>
      <c r="C17" s="596"/>
      <c r="D17" s="596"/>
      <c r="E17" s="596"/>
      <c r="F17" s="599"/>
      <c r="G17" s="607"/>
      <c r="H17" s="607"/>
      <c r="I17" s="607"/>
      <c r="J17" s="607"/>
      <c r="K17" s="1065"/>
      <c r="L17" s="607"/>
      <c r="M17" s="607"/>
      <c r="N17" s="607"/>
      <c r="O17" s="1065"/>
      <c r="P17" s="607"/>
      <c r="Q17" s="607"/>
      <c r="R17" s="607"/>
      <c r="S17" s="607"/>
      <c r="T17" s="1062"/>
      <c r="U17" s="607"/>
      <c r="V17" s="610"/>
      <c r="W17" s="607"/>
      <c r="X17" s="607"/>
      <c r="Y17" s="607"/>
      <c r="Z17" s="1067"/>
      <c r="AA17" s="598"/>
    </row>
    <row r="18" spans="1:27" x14ac:dyDescent="0.25">
      <c r="A18" s="596"/>
      <c r="B18" s="596"/>
      <c r="C18" s="596"/>
      <c r="D18" s="596"/>
      <c r="E18" s="596"/>
      <c r="F18" s="599"/>
      <c r="G18" s="608"/>
      <c r="H18" s="608"/>
      <c r="I18" s="608"/>
      <c r="J18" s="608"/>
      <c r="K18" s="1066"/>
      <c r="L18" s="608"/>
      <c r="M18" s="608"/>
      <c r="N18" s="608"/>
      <c r="O18" s="1066"/>
      <c r="P18" s="608"/>
      <c r="Q18" s="608"/>
      <c r="R18" s="608"/>
      <c r="S18" s="608"/>
      <c r="T18" s="1063"/>
      <c r="U18" s="608"/>
      <c r="V18" s="611"/>
      <c r="W18" s="608"/>
      <c r="X18" s="608"/>
      <c r="Y18" s="608"/>
      <c r="Z18" s="1067"/>
      <c r="AA18" s="598"/>
    </row>
    <row r="19" spans="1:27" x14ac:dyDescent="0.25">
      <c r="A19" s="616" t="s">
        <v>30</v>
      </c>
      <c r="B19" s="616"/>
      <c r="C19" s="617"/>
      <c r="D19" s="617"/>
      <c r="E19" s="617"/>
      <c r="F19" s="199">
        <v>1</v>
      </c>
      <c r="G19" s="199">
        <v>2</v>
      </c>
      <c r="H19" s="199">
        <v>3</v>
      </c>
      <c r="I19" s="199">
        <v>4</v>
      </c>
      <c r="J19" s="199">
        <v>5</v>
      </c>
      <c r="K19" s="212">
        <v>6</v>
      </c>
      <c r="L19" s="199">
        <v>7</v>
      </c>
      <c r="M19" s="199">
        <v>8</v>
      </c>
      <c r="N19" s="199">
        <v>9</v>
      </c>
      <c r="O19" s="212">
        <v>10</v>
      </c>
      <c r="P19" s="199">
        <v>11</v>
      </c>
      <c r="Q19" s="199">
        <v>12</v>
      </c>
      <c r="R19" s="199">
        <v>13</v>
      </c>
      <c r="S19" s="199">
        <v>14</v>
      </c>
      <c r="T19" s="212">
        <v>15</v>
      </c>
      <c r="U19" s="199">
        <v>16</v>
      </c>
      <c r="V19" s="199">
        <v>17</v>
      </c>
      <c r="W19" s="199">
        <v>18</v>
      </c>
      <c r="X19" s="199">
        <v>19</v>
      </c>
      <c r="Y19" s="199">
        <v>20</v>
      </c>
      <c r="Z19" s="212">
        <v>21</v>
      </c>
      <c r="AA19" s="199">
        <v>22</v>
      </c>
    </row>
    <row r="20" spans="1:27" s="33" customFormat="1" ht="33.75" customHeight="1" x14ac:dyDescent="0.25">
      <c r="A20" s="215" t="s">
        <v>31</v>
      </c>
      <c r="B20" s="216"/>
      <c r="C20" s="1056" t="s">
        <v>32</v>
      </c>
      <c r="D20" s="1056"/>
      <c r="E20" s="1056"/>
      <c r="F20" s="66">
        <v>122</v>
      </c>
      <c r="G20" s="66">
        <v>255</v>
      </c>
      <c r="H20" s="66">
        <v>245</v>
      </c>
      <c r="I20" s="66">
        <v>8</v>
      </c>
      <c r="J20" s="66">
        <v>2</v>
      </c>
      <c r="K20" s="65">
        <v>185</v>
      </c>
      <c r="L20" s="65">
        <v>64</v>
      </c>
      <c r="M20" s="65">
        <v>6</v>
      </c>
      <c r="N20" s="65">
        <v>42</v>
      </c>
      <c r="O20" s="65">
        <v>73</v>
      </c>
      <c r="P20" s="65">
        <v>15</v>
      </c>
      <c r="Q20" s="65">
        <v>54</v>
      </c>
      <c r="R20" s="65">
        <v>4</v>
      </c>
      <c r="S20" s="65">
        <v>0</v>
      </c>
      <c r="T20" s="65">
        <v>185</v>
      </c>
      <c r="U20" s="65">
        <v>1</v>
      </c>
      <c r="V20" s="65">
        <v>132</v>
      </c>
      <c r="W20" s="65">
        <v>37</v>
      </c>
      <c r="X20" s="65">
        <v>0</v>
      </c>
      <c r="Y20" s="65">
        <v>1</v>
      </c>
      <c r="Z20" s="65">
        <v>181</v>
      </c>
      <c r="AA20" s="65">
        <v>61</v>
      </c>
    </row>
    <row r="21" spans="1:27" x14ac:dyDescent="0.25">
      <c r="A21" s="54">
        <v>1.1000000000000001</v>
      </c>
      <c r="B21" s="79"/>
      <c r="C21" s="619" t="s">
        <v>33</v>
      </c>
      <c r="D21" s="619"/>
      <c r="E21" s="619"/>
      <c r="F21" s="200">
        <v>21</v>
      </c>
      <c r="G21" s="200">
        <v>46</v>
      </c>
      <c r="H21" s="121">
        <v>43</v>
      </c>
      <c r="I21" s="121">
        <v>2</v>
      </c>
      <c r="J21" s="121">
        <v>1</v>
      </c>
      <c r="K21" s="220">
        <v>40</v>
      </c>
      <c r="L21" s="122">
        <v>14</v>
      </c>
      <c r="M21" s="122">
        <v>2</v>
      </c>
      <c r="N21" s="122">
        <v>9</v>
      </c>
      <c r="O21" s="220">
        <v>15</v>
      </c>
      <c r="P21" s="122">
        <v>2</v>
      </c>
      <c r="Q21" s="122">
        <v>12</v>
      </c>
      <c r="R21" s="122">
        <v>1</v>
      </c>
      <c r="S21" s="107">
        <v>0</v>
      </c>
      <c r="T21" s="220">
        <v>40</v>
      </c>
      <c r="U21" s="107">
        <v>1</v>
      </c>
      <c r="V21" s="107">
        <v>29</v>
      </c>
      <c r="W21" s="107">
        <v>7</v>
      </c>
      <c r="X21" s="107">
        <v>0</v>
      </c>
      <c r="Y21" s="107">
        <v>0</v>
      </c>
      <c r="Z21" s="220">
        <v>23</v>
      </c>
      <c r="AA21" s="107">
        <v>2</v>
      </c>
    </row>
    <row r="22" spans="1:27" x14ac:dyDescent="0.25">
      <c r="A22" s="55" t="s">
        <v>34</v>
      </c>
      <c r="B22" s="80"/>
      <c r="C22" s="1059" t="s">
        <v>35</v>
      </c>
      <c r="D22" s="1059"/>
      <c r="E22" s="1059"/>
      <c r="F22" s="73">
        <v>9</v>
      </c>
      <c r="G22" s="73">
        <v>28</v>
      </c>
      <c r="H22" s="121">
        <v>28</v>
      </c>
      <c r="I22" s="121">
        <v>0</v>
      </c>
      <c r="J22" s="121">
        <v>0</v>
      </c>
      <c r="K22" s="220">
        <v>15</v>
      </c>
      <c r="L22" s="122">
        <v>5</v>
      </c>
      <c r="M22" s="122">
        <v>1</v>
      </c>
      <c r="N22" s="122">
        <v>2</v>
      </c>
      <c r="O22" s="220">
        <v>7</v>
      </c>
      <c r="P22" s="122">
        <v>0</v>
      </c>
      <c r="Q22" s="122">
        <v>7</v>
      </c>
      <c r="R22" s="122">
        <v>0</v>
      </c>
      <c r="S22" s="109">
        <v>0</v>
      </c>
      <c r="T22" s="220">
        <v>15</v>
      </c>
      <c r="U22" s="109">
        <v>0</v>
      </c>
      <c r="V22" s="109">
        <v>10</v>
      </c>
      <c r="W22" s="109">
        <v>3</v>
      </c>
      <c r="X22" s="109">
        <v>0</v>
      </c>
      <c r="Y22" s="109">
        <v>0</v>
      </c>
      <c r="Z22" s="220">
        <v>22</v>
      </c>
      <c r="AA22" s="109">
        <v>5</v>
      </c>
    </row>
    <row r="23" spans="1:27" ht="25.5" x14ac:dyDescent="0.25">
      <c r="A23" s="203" t="s">
        <v>36</v>
      </c>
      <c r="B23" s="204" t="s">
        <v>37</v>
      </c>
      <c r="C23" s="1060" t="s">
        <v>38</v>
      </c>
      <c r="D23" s="1060"/>
      <c r="E23" s="1060"/>
      <c r="F23" s="108">
        <v>0</v>
      </c>
      <c r="G23" s="108">
        <v>0</v>
      </c>
      <c r="H23" s="221">
        <v>0</v>
      </c>
      <c r="I23" s="121">
        <v>0</v>
      </c>
      <c r="J23" s="121">
        <v>0</v>
      </c>
      <c r="K23" s="220">
        <v>0</v>
      </c>
      <c r="L23" s="122">
        <v>0</v>
      </c>
      <c r="M23" s="122">
        <v>0</v>
      </c>
      <c r="N23" s="122">
        <v>0</v>
      </c>
      <c r="O23" s="220">
        <v>0</v>
      </c>
      <c r="P23" s="122">
        <v>0</v>
      </c>
      <c r="Q23" s="122">
        <v>0</v>
      </c>
      <c r="R23" s="122">
        <v>0</v>
      </c>
      <c r="S23" s="109">
        <v>0</v>
      </c>
      <c r="T23" s="220">
        <v>0</v>
      </c>
      <c r="U23" s="109">
        <v>0</v>
      </c>
      <c r="V23" s="109">
        <v>0</v>
      </c>
      <c r="W23" s="109">
        <v>0</v>
      </c>
      <c r="X23" s="109">
        <v>0</v>
      </c>
      <c r="Y23" s="109">
        <v>0</v>
      </c>
      <c r="Z23" s="220">
        <v>0</v>
      </c>
      <c r="AA23" s="109">
        <v>0</v>
      </c>
    </row>
    <row r="24" spans="1:27" ht="25.5" x14ac:dyDescent="0.25">
      <c r="A24" s="205" t="s">
        <v>39</v>
      </c>
      <c r="B24" s="204" t="s">
        <v>37</v>
      </c>
      <c r="C24" s="1060" t="s">
        <v>40</v>
      </c>
      <c r="D24" s="1060"/>
      <c r="E24" s="1060"/>
      <c r="F24" s="108">
        <v>0</v>
      </c>
      <c r="G24" s="108">
        <v>0</v>
      </c>
      <c r="H24" s="221">
        <v>0</v>
      </c>
      <c r="I24" s="121">
        <v>0</v>
      </c>
      <c r="J24" s="121">
        <v>0</v>
      </c>
      <c r="K24" s="220">
        <v>0</v>
      </c>
      <c r="L24" s="122">
        <v>0</v>
      </c>
      <c r="M24" s="122">
        <v>0</v>
      </c>
      <c r="N24" s="122">
        <v>0</v>
      </c>
      <c r="O24" s="220">
        <v>0</v>
      </c>
      <c r="P24" s="122">
        <v>0</v>
      </c>
      <c r="Q24" s="122">
        <v>0</v>
      </c>
      <c r="R24" s="122">
        <v>0</v>
      </c>
      <c r="S24" s="109">
        <v>0</v>
      </c>
      <c r="T24" s="220">
        <v>0</v>
      </c>
      <c r="U24" s="109">
        <v>0</v>
      </c>
      <c r="V24" s="109">
        <v>0</v>
      </c>
      <c r="W24" s="109">
        <v>0</v>
      </c>
      <c r="X24" s="109">
        <v>0</v>
      </c>
      <c r="Y24" s="109">
        <v>0</v>
      </c>
      <c r="Z24" s="220">
        <v>0</v>
      </c>
      <c r="AA24" s="109">
        <v>0</v>
      </c>
    </row>
    <row r="25" spans="1:27" x14ac:dyDescent="0.25">
      <c r="A25" s="54">
        <v>1.2</v>
      </c>
      <c r="B25" s="79"/>
      <c r="C25" s="619" t="s">
        <v>41</v>
      </c>
      <c r="D25" s="619"/>
      <c r="E25" s="619"/>
      <c r="F25" s="73">
        <v>0</v>
      </c>
      <c r="G25" s="73">
        <v>3</v>
      </c>
      <c r="H25" s="121">
        <v>3</v>
      </c>
      <c r="I25" s="121">
        <v>0</v>
      </c>
      <c r="J25" s="121">
        <v>0</v>
      </c>
      <c r="K25" s="220">
        <v>0</v>
      </c>
      <c r="L25" s="122">
        <v>0</v>
      </c>
      <c r="M25" s="122">
        <v>0</v>
      </c>
      <c r="N25" s="122">
        <v>0</v>
      </c>
      <c r="O25" s="220">
        <v>0</v>
      </c>
      <c r="P25" s="122">
        <v>0</v>
      </c>
      <c r="Q25" s="122">
        <v>0</v>
      </c>
      <c r="R25" s="122">
        <v>0</v>
      </c>
      <c r="S25" s="109">
        <v>0</v>
      </c>
      <c r="T25" s="220">
        <v>0</v>
      </c>
      <c r="U25" s="109">
        <v>0</v>
      </c>
      <c r="V25" s="109">
        <v>0</v>
      </c>
      <c r="W25" s="109">
        <v>0</v>
      </c>
      <c r="X25" s="109">
        <v>0</v>
      </c>
      <c r="Y25" s="109">
        <v>0</v>
      </c>
      <c r="Z25" s="220">
        <v>3</v>
      </c>
      <c r="AA25" s="109">
        <v>0</v>
      </c>
    </row>
    <row r="26" spans="1:27" x14ac:dyDescent="0.25">
      <c r="A26" s="55" t="s">
        <v>42</v>
      </c>
      <c r="B26" s="80"/>
      <c r="C26" s="619" t="s">
        <v>43</v>
      </c>
      <c r="D26" s="619"/>
      <c r="E26" s="619"/>
      <c r="F26" s="73">
        <v>0</v>
      </c>
      <c r="G26" s="73">
        <v>1</v>
      </c>
      <c r="H26" s="121">
        <v>1</v>
      </c>
      <c r="I26" s="121">
        <v>0</v>
      </c>
      <c r="J26" s="121">
        <v>0</v>
      </c>
      <c r="K26" s="220">
        <v>1</v>
      </c>
      <c r="L26" s="122">
        <v>0</v>
      </c>
      <c r="M26" s="122">
        <v>0</v>
      </c>
      <c r="N26" s="122">
        <v>0</v>
      </c>
      <c r="O26" s="220">
        <v>1</v>
      </c>
      <c r="P26" s="122">
        <v>0</v>
      </c>
      <c r="Q26" s="122">
        <v>1</v>
      </c>
      <c r="R26" s="122">
        <v>0</v>
      </c>
      <c r="S26" s="109">
        <v>0</v>
      </c>
      <c r="T26" s="220">
        <v>1</v>
      </c>
      <c r="U26" s="109">
        <v>0</v>
      </c>
      <c r="V26" s="109">
        <v>1</v>
      </c>
      <c r="W26" s="109">
        <v>0</v>
      </c>
      <c r="X26" s="109">
        <v>0</v>
      </c>
      <c r="Y26" s="109">
        <v>0</v>
      </c>
      <c r="Z26" s="220">
        <v>0</v>
      </c>
      <c r="AA26" s="109">
        <v>0</v>
      </c>
    </row>
    <row r="27" spans="1:27" x14ac:dyDescent="0.25">
      <c r="A27" s="55" t="s">
        <v>44</v>
      </c>
      <c r="B27" s="84"/>
      <c r="C27" s="625" t="s">
        <v>45</v>
      </c>
      <c r="D27" s="626"/>
      <c r="E27" s="627"/>
      <c r="F27" s="73">
        <v>0</v>
      </c>
      <c r="G27" s="73">
        <v>1</v>
      </c>
      <c r="H27" s="121">
        <v>0</v>
      </c>
      <c r="I27" s="121">
        <v>1</v>
      </c>
      <c r="J27" s="121">
        <v>0</v>
      </c>
      <c r="K27" s="220">
        <v>0</v>
      </c>
      <c r="L27" s="122">
        <v>0</v>
      </c>
      <c r="M27" s="122">
        <v>0</v>
      </c>
      <c r="N27" s="122">
        <v>0</v>
      </c>
      <c r="O27" s="220">
        <v>0</v>
      </c>
      <c r="P27" s="122">
        <v>0</v>
      </c>
      <c r="Q27" s="122">
        <v>0</v>
      </c>
      <c r="R27" s="122">
        <v>0</v>
      </c>
      <c r="S27" s="109">
        <v>0</v>
      </c>
      <c r="T27" s="220">
        <v>0</v>
      </c>
      <c r="U27" s="109">
        <v>0</v>
      </c>
      <c r="V27" s="109">
        <v>0</v>
      </c>
      <c r="W27" s="109">
        <v>0</v>
      </c>
      <c r="X27" s="109">
        <v>0</v>
      </c>
      <c r="Y27" s="109">
        <v>0</v>
      </c>
      <c r="Z27" s="220">
        <v>0</v>
      </c>
      <c r="AA27" s="109">
        <v>0</v>
      </c>
    </row>
    <row r="28" spans="1:27" x14ac:dyDescent="0.25">
      <c r="A28" s="55" t="s">
        <v>46</v>
      </c>
      <c r="B28" s="84"/>
      <c r="C28" s="625" t="s">
        <v>47</v>
      </c>
      <c r="D28" s="626"/>
      <c r="E28" s="627"/>
      <c r="F28" s="200">
        <v>0</v>
      </c>
      <c r="G28" s="200">
        <v>3</v>
      </c>
      <c r="H28" s="121">
        <v>3</v>
      </c>
      <c r="I28" s="121">
        <v>0</v>
      </c>
      <c r="J28" s="121">
        <v>0</v>
      </c>
      <c r="K28" s="220">
        <v>0</v>
      </c>
      <c r="L28" s="122">
        <v>0</v>
      </c>
      <c r="M28" s="122">
        <v>0</v>
      </c>
      <c r="N28" s="122">
        <v>0</v>
      </c>
      <c r="O28" s="220">
        <v>0</v>
      </c>
      <c r="P28" s="122">
        <v>0</v>
      </c>
      <c r="Q28" s="122">
        <v>0</v>
      </c>
      <c r="R28" s="122">
        <v>0</v>
      </c>
      <c r="S28" s="107">
        <v>0</v>
      </c>
      <c r="T28" s="220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0</v>
      </c>
      <c r="Z28" s="220">
        <v>3</v>
      </c>
      <c r="AA28" s="107">
        <v>1</v>
      </c>
    </row>
    <row r="29" spans="1:27" x14ac:dyDescent="0.25">
      <c r="A29" s="55" t="s">
        <v>48</v>
      </c>
      <c r="B29" s="80"/>
      <c r="C29" s="619" t="s">
        <v>49</v>
      </c>
      <c r="D29" s="619"/>
      <c r="E29" s="619"/>
      <c r="F29" s="200">
        <v>0</v>
      </c>
      <c r="G29" s="200">
        <v>1</v>
      </c>
      <c r="H29" s="121">
        <v>1</v>
      </c>
      <c r="I29" s="121">
        <v>0</v>
      </c>
      <c r="J29" s="121">
        <v>0</v>
      </c>
      <c r="K29" s="220">
        <v>0</v>
      </c>
      <c r="L29" s="122">
        <v>0</v>
      </c>
      <c r="M29" s="122">
        <v>0</v>
      </c>
      <c r="N29" s="122">
        <v>0</v>
      </c>
      <c r="O29" s="220">
        <v>0</v>
      </c>
      <c r="P29" s="122">
        <v>0</v>
      </c>
      <c r="Q29" s="122">
        <v>0</v>
      </c>
      <c r="R29" s="122">
        <v>0</v>
      </c>
      <c r="S29" s="107">
        <v>0</v>
      </c>
      <c r="T29" s="220">
        <v>0</v>
      </c>
      <c r="U29" s="107">
        <v>0</v>
      </c>
      <c r="V29" s="107">
        <v>0</v>
      </c>
      <c r="W29" s="107">
        <v>0</v>
      </c>
      <c r="X29" s="107">
        <v>0</v>
      </c>
      <c r="Y29" s="107">
        <v>0</v>
      </c>
      <c r="Z29" s="220">
        <v>1</v>
      </c>
      <c r="AA29" s="107">
        <v>0</v>
      </c>
    </row>
    <row r="30" spans="1:27" x14ac:dyDescent="0.25">
      <c r="A30" s="55" t="s">
        <v>50</v>
      </c>
      <c r="B30" s="80"/>
      <c r="C30" s="599" t="s">
        <v>51</v>
      </c>
      <c r="D30" s="599"/>
      <c r="E30" s="599"/>
      <c r="F30" s="200">
        <v>0</v>
      </c>
      <c r="G30" s="200">
        <v>1</v>
      </c>
      <c r="H30" s="121">
        <v>1</v>
      </c>
      <c r="I30" s="121">
        <v>0</v>
      </c>
      <c r="J30" s="121">
        <v>0</v>
      </c>
      <c r="K30" s="220">
        <v>0</v>
      </c>
      <c r="L30" s="122">
        <v>0</v>
      </c>
      <c r="M30" s="122">
        <v>0</v>
      </c>
      <c r="N30" s="122">
        <v>0</v>
      </c>
      <c r="O30" s="220">
        <v>0</v>
      </c>
      <c r="P30" s="122">
        <v>0</v>
      </c>
      <c r="Q30" s="122">
        <v>0</v>
      </c>
      <c r="R30" s="122">
        <v>0</v>
      </c>
      <c r="S30" s="107">
        <v>0</v>
      </c>
      <c r="T30" s="220">
        <v>0</v>
      </c>
      <c r="U30" s="107">
        <v>0</v>
      </c>
      <c r="V30" s="107">
        <v>0</v>
      </c>
      <c r="W30" s="107">
        <v>0</v>
      </c>
      <c r="X30" s="107">
        <v>0</v>
      </c>
      <c r="Y30" s="107">
        <v>0</v>
      </c>
      <c r="Z30" s="220">
        <v>1</v>
      </c>
      <c r="AA30" s="107">
        <v>0</v>
      </c>
    </row>
    <row r="31" spans="1:27" x14ac:dyDescent="0.25">
      <c r="A31" s="55" t="s">
        <v>52</v>
      </c>
      <c r="B31" s="84"/>
      <c r="C31" s="625" t="s">
        <v>53</v>
      </c>
      <c r="D31" s="626"/>
      <c r="E31" s="627"/>
      <c r="F31" s="200">
        <v>0</v>
      </c>
      <c r="G31" s="200">
        <v>1</v>
      </c>
      <c r="H31" s="121">
        <v>1</v>
      </c>
      <c r="I31" s="121">
        <v>0</v>
      </c>
      <c r="J31" s="121">
        <v>0</v>
      </c>
      <c r="K31" s="220">
        <v>0</v>
      </c>
      <c r="L31" s="122">
        <v>0</v>
      </c>
      <c r="M31" s="122">
        <v>0</v>
      </c>
      <c r="N31" s="122">
        <v>0</v>
      </c>
      <c r="O31" s="220">
        <v>0</v>
      </c>
      <c r="P31" s="122">
        <v>0</v>
      </c>
      <c r="Q31" s="122">
        <v>0</v>
      </c>
      <c r="R31" s="122">
        <v>0</v>
      </c>
      <c r="S31" s="109">
        <v>0</v>
      </c>
      <c r="T31" s="220">
        <v>0</v>
      </c>
      <c r="U31" s="109">
        <v>0</v>
      </c>
      <c r="V31" s="109">
        <v>0</v>
      </c>
      <c r="W31" s="109">
        <v>0</v>
      </c>
      <c r="X31" s="109">
        <v>0</v>
      </c>
      <c r="Y31" s="109">
        <v>0</v>
      </c>
      <c r="Z31" s="220">
        <v>1</v>
      </c>
      <c r="AA31" s="109">
        <v>0</v>
      </c>
    </row>
    <row r="32" spans="1:27" x14ac:dyDescent="0.25">
      <c r="A32" s="55" t="s">
        <v>54</v>
      </c>
      <c r="B32" s="84"/>
      <c r="C32" s="628" t="s">
        <v>55</v>
      </c>
      <c r="D32" s="629"/>
      <c r="E32" s="630"/>
      <c r="F32" s="200">
        <v>20</v>
      </c>
      <c r="G32" s="200">
        <v>21</v>
      </c>
      <c r="H32" s="121">
        <v>21</v>
      </c>
      <c r="I32" s="121">
        <v>0</v>
      </c>
      <c r="J32" s="121">
        <v>0</v>
      </c>
      <c r="K32" s="220">
        <v>20</v>
      </c>
      <c r="L32" s="122">
        <v>11</v>
      </c>
      <c r="M32" s="122">
        <v>0</v>
      </c>
      <c r="N32" s="122">
        <v>5</v>
      </c>
      <c r="O32" s="220">
        <v>4</v>
      </c>
      <c r="P32" s="122">
        <v>1</v>
      </c>
      <c r="Q32" s="122">
        <v>3</v>
      </c>
      <c r="R32" s="122">
        <v>0</v>
      </c>
      <c r="S32" s="109">
        <v>0</v>
      </c>
      <c r="T32" s="220">
        <v>20</v>
      </c>
      <c r="U32" s="109">
        <v>0</v>
      </c>
      <c r="V32" s="109">
        <v>12</v>
      </c>
      <c r="W32" s="109">
        <v>6</v>
      </c>
      <c r="X32" s="109">
        <v>0</v>
      </c>
      <c r="Y32" s="109">
        <v>1</v>
      </c>
      <c r="Z32" s="220">
        <v>21</v>
      </c>
      <c r="AA32" s="109">
        <v>9</v>
      </c>
    </row>
    <row r="33" spans="1:27" x14ac:dyDescent="0.25">
      <c r="A33" s="57" t="s">
        <v>56</v>
      </c>
      <c r="B33" s="85"/>
      <c r="C33" s="628" t="s">
        <v>57</v>
      </c>
      <c r="D33" s="629"/>
      <c r="E33" s="630"/>
      <c r="F33" s="201">
        <v>8</v>
      </c>
      <c r="G33" s="201">
        <v>19</v>
      </c>
      <c r="H33" s="121">
        <v>19</v>
      </c>
      <c r="I33" s="121">
        <v>0</v>
      </c>
      <c r="J33" s="121">
        <v>0</v>
      </c>
      <c r="K33" s="220">
        <v>12</v>
      </c>
      <c r="L33" s="122">
        <v>8</v>
      </c>
      <c r="M33" s="122">
        <v>0</v>
      </c>
      <c r="N33" s="122">
        <v>3</v>
      </c>
      <c r="O33" s="220">
        <v>1</v>
      </c>
      <c r="P33" s="122">
        <v>0</v>
      </c>
      <c r="Q33" s="122">
        <v>1</v>
      </c>
      <c r="R33" s="122">
        <v>0</v>
      </c>
      <c r="S33" s="109">
        <v>0</v>
      </c>
      <c r="T33" s="220">
        <v>12</v>
      </c>
      <c r="U33" s="109">
        <v>0</v>
      </c>
      <c r="V33" s="109">
        <v>12</v>
      </c>
      <c r="W33" s="109">
        <v>5</v>
      </c>
      <c r="X33" s="109">
        <v>0</v>
      </c>
      <c r="Y33" s="109">
        <v>0</v>
      </c>
      <c r="Z33" s="220">
        <v>15</v>
      </c>
      <c r="AA33" s="109">
        <v>3</v>
      </c>
    </row>
    <row r="34" spans="1:27" x14ac:dyDescent="0.25">
      <c r="A34" s="206" t="s">
        <v>58</v>
      </c>
      <c r="B34" s="207" t="s">
        <v>59</v>
      </c>
      <c r="C34" s="937" t="s">
        <v>60</v>
      </c>
      <c r="D34" s="937"/>
      <c r="E34" s="937"/>
      <c r="F34" s="222">
        <v>0</v>
      </c>
      <c r="G34" s="222">
        <v>0</v>
      </c>
      <c r="H34" s="222">
        <v>0</v>
      </c>
      <c r="I34" s="222">
        <v>0</v>
      </c>
      <c r="J34" s="222">
        <v>0</v>
      </c>
      <c r="K34" s="223">
        <v>0</v>
      </c>
      <c r="L34" s="222">
        <v>0</v>
      </c>
      <c r="M34" s="224">
        <v>0</v>
      </c>
      <c r="N34" s="224">
        <v>0</v>
      </c>
      <c r="O34" s="225">
        <v>0</v>
      </c>
      <c r="P34" s="224">
        <v>0</v>
      </c>
      <c r="Q34" s="224">
        <v>0</v>
      </c>
      <c r="R34" s="224">
        <v>0</v>
      </c>
      <c r="S34" s="111">
        <v>0</v>
      </c>
      <c r="T34" s="225">
        <v>0</v>
      </c>
      <c r="U34" s="111">
        <v>0</v>
      </c>
      <c r="V34" s="111">
        <v>0</v>
      </c>
      <c r="W34" s="111">
        <v>0</v>
      </c>
      <c r="X34" s="111">
        <v>0</v>
      </c>
      <c r="Y34" s="111">
        <v>0</v>
      </c>
      <c r="Z34" s="225">
        <v>0</v>
      </c>
      <c r="AA34" s="111">
        <v>0</v>
      </c>
    </row>
    <row r="35" spans="1:27" x14ac:dyDescent="0.25">
      <c r="A35" s="55" t="s">
        <v>61</v>
      </c>
      <c r="B35" s="84"/>
      <c r="C35" s="628" t="s">
        <v>62</v>
      </c>
      <c r="D35" s="629"/>
      <c r="E35" s="630"/>
      <c r="F35" s="200">
        <v>0</v>
      </c>
      <c r="G35" s="200">
        <v>0</v>
      </c>
      <c r="H35" s="121">
        <v>0</v>
      </c>
      <c r="I35" s="121">
        <v>0</v>
      </c>
      <c r="J35" s="121">
        <v>0</v>
      </c>
      <c r="K35" s="220">
        <v>0</v>
      </c>
      <c r="L35" s="122">
        <v>0</v>
      </c>
      <c r="M35" s="122">
        <v>0</v>
      </c>
      <c r="N35" s="122">
        <v>0</v>
      </c>
      <c r="O35" s="220">
        <v>0</v>
      </c>
      <c r="P35" s="122">
        <v>0</v>
      </c>
      <c r="Q35" s="122">
        <v>0</v>
      </c>
      <c r="R35" s="122">
        <v>0</v>
      </c>
      <c r="S35" s="109">
        <v>0</v>
      </c>
      <c r="T35" s="220">
        <v>0</v>
      </c>
      <c r="U35" s="109">
        <v>0</v>
      </c>
      <c r="V35" s="109">
        <v>0</v>
      </c>
      <c r="W35" s="109">
        <v>0</v>
      </c>
      <c r="X35" s="109">
        <v>0</v>
      </c>
      <c r="Y35" s="109">
        <v>0</v>
      </c>
      <c r="Z35" s="220">
        <v>0</v>
      </c>
      <c r="AA35" s="109">
        <v>0</v>
      </c>
    </row>
    <row r="36" spans="1:27" x14ac:dyDescent="0.25">
      <c r="A36" s="55" t="s">
        <v>63</v>
      </c>
      <c r="B36" s="80"/>
      <c r="C36" s="619" t="s">
        <v>64</v>
      </c>
      <c r="D36" s="619"/>
      <c r="E36" s="619"/>
      <c r="F36" s="200">
        <v>16</v>
      </c>
      <c r="G36" s="200">
        <v>40</v>
      </c>
      <c r="H36" s="121">
        <v>39</v>
      </c>
      <c r="I36" s="121">
        <v>1</v>
      </c>
      <c r="J36" s="121">
        <v>0</v>
      </c>
      <c r="K36" s="220">
        <v>28</v>
      </c>
      <c r="L36" s="122">
        <v>7</v>
      </c>
      <c r="M36" s="122">
        <v>2</v>
      </c>
      <c r="N36" s="122">
        <v>3</v>
      </c>
      <c r="O36" s="220">
        <v>16</v>
      </c>
      <c r="P36" s="122">
        <v>6</v>
      </c>
      <c r="Q36" s="122">
        <v>8</v>
      </c>
      <c r="R36" s="122">
        <v>2</v>
      </c>
      <c r="S36" s="109">
        <v>0</v>
      </c>
      <c r="T36" s="220">
        <v>28</v>
      </c>
      <c r="U36" s="109">
        <v>0</v>
      </c>
      <c r="V36" s="109">
        <v>20</v>
      </c>
      <c r="W36" s="109">
        <v>3</v>
      </c>
      <c r="X36" s="109">
        <v>0</v>
      </c>
      <c r="Y36" s="109">
        <v>0</v>
      </c>
      <c r="Z36" s="220">
        <v>27</v>
      </c>
      <c r="AA36" s="109">
        <v>17</v>
      </c>
    </row>
    <row r="37" spans="1:27" x14ac:dyDescent="0.25">
      <c r="A37" s="206" t="s">
        <v>65</v>
      </c>
      <c r="B37" s="207" t="s">
        <v>59</v>
      </c>
      <c r="C37" s="937" t="s">
        <v>66</v>
      </c>
      <c r="D37" s="937"/>
      <c r="E37" s="937"/>
      <c r="F37" s="222">
        <v>15</v>
      </c>
      <c r="G37" s="226">
        <v>40</v>
      </c>
      <c r="H37" s="226">
        <v>37</v>
      </c>
      <c r="I37" s="226">
        <v>3</v>
      </c>
      <c r="J37" s="226">
        <v>0</v>
      </c>
      <c r="K37" s="227">
        <v>25</v>
      </c>
      <c r="L37" s="226">
        <v>8</v>
      </c>
      <c r="M37" s="224">
        <v>0</v>
      </c>
      <c r="N37" s="224">
        <v>3</v>
      </c>
      <c r="O37" s="225">
        <v>14</v>
      </c>
      <c r="P37" s="224">
        <v>3</v>
      </c>
      <c r="Q37" s="224">
        <v>10</v>
      </c>
      <c r="R37" s="224">
        <v>1</v>
      </c>
      <c r="S37" s="111">
        <v>0</v>
      </c>
      <c r="T37" s="225">
        <v>25</v>
      </c>
      <c r="U37" s="111">
        <v>0</v>
      </c>
      <c r="V37" s="111">
        <v>17</v>
      </c>
      <c r="W37" s="111">
        <v>2</v>
      </c>
      <c r="X37" s="111">
        <v>0</v>
      </c>
      <c r="Y37" s="111">
        <v>0</v>
      </c>
      <c r="Z37" s="225">
        <v>27</v>
      </c>
      <c r="AA37" s="111">
        <v>9</v>
      </c>
    </row>
    <row r="38" spans="1:27" x14ac:dyDescent="0.25">
      <c r="A38" s="206" t="s">
        <v>67</v>
      </c>
      <c r="B38" s="207" t="s">
        <v>59</v>
      </c>
      <c r="C38" s="936" t="s">
        <v>68</v>
      </c>
      <c r="D38" s="937"/>
      <c r="E38" s="937"/>
      <c r="F38" s="226">
        <v>1</v>
      </c>
      <c r="G38" s="226">
        <v>4</v>
      </c>
      <c r="H38" s="226">
        <v>4</v>
      </c>
      <c r="I38" s="226">
        <v>0</v>
      </c>
      <c r="J38" s="226">
        <v>0</v>
      </c>
      <c r="K38" s="227">
        <v>2</v>
      </c>
      <c r="L38" s="222">
        <v>0</v>
      </c>
      <c r="M38" s="224">
        <v>0</v>
      </c>
      <c r="N38" s="224">
        <v>1</v>
      </c>
      <c r="O38" s="225">
        <v>1</v>
      </c>
      <c r="P38" s="224">
        <v>0</v>
      </c>
      <c r="Q38" s="224">
        <v>1</v>
      </c>
      <c r="R38" s="224">
        <v>0</v>
      </c>
      <c r="S38" s="111">
        <v>0</v>
      </c>
      <c r="T38" s="225">
        <v>2</v>
      </c>
      <c r="U38" s="111">
        <v>0</v>
      </c>
      <c r="V38" s="111">
        <v>1</v>
      </c>
      <c r="W38" s="111">
        <v>0</v>
      </c>
      <c r="X38" s="111">
        <v>0</v>
      </c>
      <c r="Y38" s="111">
        <v>0</v>
      </c>
      <c r="Z38" s="225">
        <v>3</v>
      </c>
      <c r="AA38" s="111">
        <v>2</v>
      </c>
    </row>
    <row r="39" spans="1:27" x14ac:dyDescent="0.25">
      <c r="A39" s="92" t="s">
        <v>69</v>
      </c>
      <c r="B39" s="93"/>
      <c r="C39" s="1055" t="s">
        <v>70</v>
      </c>
      <c r="D39" s="1055"/>
      <c r="E39" s="1055"/>
      <c r="F39" s="202">
        <v>32</v>
      </c>
      <c r="G39" s="202">
        <v>46</v>
      </c>
      <c r="H39" s="226">
        <v>44</v>
      </c>
      <c r="I39" s="226">
        <v>1</v>
      </c>
      <c r="J39" s="226">
        <v>1</v>
      </c>
      <c r="K39" s="225">
        <v>42</v>
      </c>
      <c r="L39" s="224">
        <v>11</v>
      </c>
      <c r="M39" s="224">
        <v>1</v>
      </c>
      <c r="N39" s="224">
        <v>16</v>
      </c>
      <c r="O39" s="225">
        <v>14</v>
      </c>
      <c r="P39" s="224">
        <v>3</v>
      </c>
      <c r="Q39" s="224">
        <v>11</v>
      </c>
      <c r="R39" s="224">
        <v>0</v>
      </c>
      <c r="S39" s="112">
        <v>0</v>
      </c>
      <c r="T39" s="225">
        <v>42</v>
      </c>
      <c r="U39" s="112">
        <v>0</v>
      </c>
      <c r="V39" s="112">
        <v>30</v>
      </c>
      <c r="W39" s="112">
        <v>11</v>
      </c>
      <c r="X39" s="112">
        <v>0</v>
      </c>
      <c r="Y39" s="112">
        <v>0</v>
      </c>
      <c r="Z39" s="225">
        <v>34</v>
      </c>
      <c r="AA39" s="112">
        <v>13</v>
      </c>
    </row>
    <row r="40" spans="1:27" s="33" customFormat="1" ht="45.75" customHeight="1" x14ac:dyDescent="0.25">
      <c r="A40" s="210" t="s">
        <v>71</v>
      </c>
      <c r="B40" s="211"/>
      <c r="C40" s="1056" t="s">
        <v>72</v>
      </c>
      <c r="D40" s="1056"/>
      <c r="E40" s="1056"/>
      <c r="F40" s="74">
        <v>30</v>
      </c>
      <c r="G40" s="74">
        <v>71</v>
      </c>
      <c r="H40" s="74">
        <v>69</v>
      </c>
      <c r="I40" s="74">
        <v>2</v>
      </c>
      <c r="J40" s="74">
        <v>0</v>
      </c>
      <c r="K40" s="130">
        <v>52</v>
      </c>
      <c r="L40" s="130">
        <v>22</v>
      </c>
      <c r="M40" s="130">
        <v>2</v>
      </c>
      <c r="N40" s="130">
        <v>19</v>
      </c>
      <c r="O40" s="130">
        <v>9</v>
      </c>
      <c r="P40" s="130">
        <v>1</v>
      </c>
      <c r="Q40" s="130">
        <v>7</v>
      </c>
      <c r="R40" s="130">
        <v>1</v>
      </c>
      <c r="S40" s="130">
        <v>0</v>
      </c>
      <c r="T40" s="130">
        <v>52</v>
      </c>
      <c r="U40" s="130">
        <v>2</v>
      </c>
      <c r="V40" s="130">
        <v>33</v>
      </c>
      <c r="W40" s="130">
        <v>18</v>
      </c>
      <c r="X40" s="130">
        <v>0</v>
      </c>
      <c r="Y40" s="130">
        <v>0</v>
      </c>
      <c r="Z40" s="130">
        <v>45</v>
      </c>
      <c r="AA40" s="130">
        <v>8</v>
      </c>
    </row>
    <row r="41" spans="1:27" x14ac:dyDescent="0.25">
      <c r="A41" s="55" t="s">
        <v>73</v>
      </c>
      <c r="B41" s="80"/>
      <c r="C41" s="1057" t="s">
        <v>74</v>
      </c>
      <c r="D41" s="1058"/>
      <c r="E41" s="1058"/>
      <c r="F41" s="222">
        <v>4</v>
      </c>
      <c r="G41" s="222">
        <v>6</v>
      </c>
      <c r="H41" s="222">
        <v>5</v>
      </c>
      <c r="I41" s="121">
        <v>1</v>
      </c>
      <c r="J41" s="121">
        <v>0</v>
      </c>
      <c r="K41" s="220">
        <v>3</v>
      </c>
      <c r="L41" s="122">
        <v>0</v>
      </c>
      <c r="M41" s="122">
        <v>0</v>
      </c>
      <c r="N41" s="122">
        <v>2</v>
      </c>
      <c r="O41" s="220">
        <v>1</v>
      </c>
      <c r="P41" s="122">
        <v>0</v>
      </c>
      <c r="Q41" s="122">
        <v>1</v>
      </c>
      <c r="R41" s="122">
        <v>0</v>
      </c>
      <c r="S41" s="107">
        <v>0</v>
      </c>
      <c r="T41" s="220">
        <v>3</v>
      </c>
      <c r="U41" s="107">
        <v>0</v>
      </c>
      <c r="V41" s="107">
        <v>1</v>
      </c>
      <c r="W41" s="107">
        <v>2</v>
      </c>
      <c r="X41" s="107">
        <v>0</v>
      </c>
      <c r="Y41" s="107">
        <v>0</v>
      </c>
      <c r="Z41" s="220">
        <v>6</v>
      </c>
      <c r="AA41" s="107">
        <v>0</v>
      </c>
    </row>
    <row r="42" spans="1:27" x14ac:dyDescent="0.25">
      <c r="A42" s="55" t="s">
        <v>75</v>
      </c>
      <c r="B42" s="80"/>
      <c r="C42" s="599" t="s">
        <v>76</v>
      </c>
      <c r="D42" s="599"/>
      <c r="E42" s="599"/>
      <c r="F42" s="200">
        <v>0</v>
      </c>
      <c r="G42" s="200">
        <v>0</v>
      </c>
      <c r="H42" s="121">
        <v>0</v>
      </c>
      <c r="I42" s="121">
        <v>0</v>
      </c>
      <c r="J42" s="121">
        <v>0</v>
      </c>
      <c r="K42" s="220">
        <v>0</v>
      </c>
      <c r="L42" s="122">
        <v>0</v>
      </c>
      <c r="M42" s="122">
        <v>0</v>
      </c>
      <c r="N42" s="122">
        <v>0</v>
      </c>
      <c r="O42" s="220">
        <v>0</v>
      </c>
      <c r="P42" s="122">
        <v>0</v>
      </c>
      <c r="Q42" s="122">
        <v>0</v>
      </c>
      <c r="R42" s="122">
        <v>0</v>
      </c>
      <c r="S42" s="107">
        <v>0</v>
      </c>
      <c r="T42" s="220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0</v>
      </c>
      <c r="Z42" s="220">
        <v>0</v>
      </c>
      <c r="AA42" s="107">
        <v>0</v>
      </c>
    </row>
    <row r="43" spans="1:27" x14ac:dyDescent="0.25">
      <c r="A43" s="55" t="s">
        <v>77</v>
      </c>
      <c r="B43" s="84"/>
      <c r="C43" s="625" t="s">
        <v>78</v>
      </c>
      <c r="D43" s="626"/>
      <c r="E43" s="627"/>
      <c r="F43" s="200">
        <v>0</v>
      </c>
      <c r="G43" s="200">
        <v>5</v>
      </c>
      <c r="H43" s="121">
        <v>5</v>
      </c>
      <c r="I43" s="121">
        <v>0</v>
      </c>
      <c r="J43" s="121">
        <v>0</v>
      </c>
      <c r="K43" s="220">
        <v>1</v>
      </c>
      <c r="L43" s="122">
        <v>1</v>
      </c>
      <c r="M43" s="122">
        <v>0</v>
      </c>
      <c r="N43" s="122">
        <v>0</v>
      </c>
      <c r="O43" s="220">
        <v>0</v>
      </c>
      <c r="P43" s="122">
        <v>0</v>
      </c>
      <c r="Q43" s="122">
        <v>0</v>
      </c>
      <c r="R43" s="122">
        <v>0</v>
      </c>
      <c r="S43" s="107">
        <v>0</v>
      </c>
      <c r="T43" s="220">
        <v>1</v>
      </c>
      <c r="U43" s="107">
        <v>0</v>
      </c>
      <c r="V43" s="107">
        <v>1</v>
      </c>
      <c r="W43" s="107">
        <v>1</v>
      </c>
      <c r="X43" s="107">
        <v>0</v>
      </c>
      <c r="Y43" s="107">
        <v>0</v>
      </c>
      <c r="Z43" s="220">
        <v>4</v>
      </c>
      <c r="AA43" s="107">
        <v>0</v>
      </c>
    </row>
    <row r="44" spans="1:27" x14ac:dyDescent="0.25">
      <c r="A44" s="57" t="s">
        <v>79</v>
      </c>
      <c r="B44" s="85"/>
      <c r="C44" s="628" t="s">
        <v>80</v>
      </c>
      <c r="D44" s="629"/>
      <c r="E44" s="630"/>
      <c r="F44" s="201">
        <v>2</v>
      </c>
      <c r="G44" s="201">
        <v>1</v>
      </c>
      <c r="H44" s="121">
        <v>1</v>
      </c>
      <c r="I44" s="121">
        <v>0</v>
      </c>
      <c r="J44" s="121">
        <v>0</v>
      </c>
      <c r="K44" s="220">
        <v>1</v>
      </c>
      <c r="L44" s="122">
        <v>1</v>
      </c>
      <c r="M44" s="122">
        <v>0</v>
      </c>
      <c r="N44" s="122">
        <v>0</v>
      </c>
      <c r="O44" s="220">
        <v>0</v>
      </c>
      <c r="P44" s="122">
        <v>0</v>
      </c>
      <c r="Q44" s="122">
        <v>0</v>
      </c>
      <c r="R44" s="122">
        <v>0</v>
      </c>
      <c r="S44" s="114">
        <v>0</v>
      </c>
      <c r="T44" s="220">
        <v>1</v>
      </c>
      <c r="U44" s="114">
        <v>0</v>
      </c>
      <c r="V44" s="114">
        <v>1</v>
      </c>
      <c r="W44" s="114">
        <v>0</v>
      </c>
      <c r="X44" s="114">
        <v>0</v>
      </c>
      <c r="Y44" s="114">
        <v>0</v>
      </c>
      <c r="Z44" s="220">
        <v>2</v>
      </c>
      <c r="AA44" s="114">
        <v>0</v>
      </c>
    </row>
    <row r="45" spans="1:27" x14ac:dyDescent="0.25">
      <c r="A45" s="57" t="s">
        <v>81</v>
      </c>
      <c r="B45" s="85"/>
      <c r="C45" s="628" t="s">
        <v>82</v>
      </c>
      <c r="D45" s="629"/>
      <c r="E45" s="630"/>
      <c r="F45" s="201">
        <v>0</v>
      </c>
      <c r="G45" s="201">
        <v>0</v>
      </c>
      <c r="H45" s="121">
        <v>0</v>
      </c>
      <c r="I45" s="121">
        <v>0</v>
      </c>
      <c r="J45" s="121">
        <v>0</v>
      </c>
      <c r="K45" s="220">
        <v>0</v>
      </c>
      <c r="L45" s="122">
        <v>0</v>
      </c>
      <c r="M45" s="122">
        <v>0</v>
      </c>
      <c r="N45" s="122">
        <v>0</v>
      </c>
      <c r="O45" s="220">
        <v>0</v>
      </c>
      <c r="P45" s="122">
        <v>0</v>
      </c>
      <c r="Q45" s="122">
        <v>0</v>
      </c>
      <c r="R45" s="122">
        <v>0</v>
      </c>
      <c r="S45" s="114">
        <v>0</v>
      </c>
      <c r="T45" s="220">
        <v>0</v>
      </c>
      <c r="U45" s="114">
        <v>0</v>
      </c>
      <c r="V45" s="114">
        <v>0</v>
      </c>
      <c r="W45" s="114">
        <v>0</v>
      </c>
      <c r="X45" s="114">
        <v>0</v>
      </c>
      <c r="Y45" s="114">
        <v>0</v>
      </c>
      <c r="Z45" s="220">
        <v>0</v>
      </c>
      <c r="AA45" s="114">
        <v>0</v>
      </c>
    </row>
    <row r="46" spans="1:27" x14ac:dyDescent="0.25">
      <c r="A46" s="55" t="s">
        <v>83</v>
      </c>
      <c r="B46" s="84"/>
      <c r="C46" s="628" t="s">
        <v>84</v>
      </c>
      <c r="D46" s="629"/>
      <c r="E46" s="630"/>
      <c r="F46" s="201">
        <v>11</v>
      </c>
      <c r="G46" s="201">
        <v>24</v>
      </c>
      <c r="H46" s="121">
        <v>24</v>
      </c>
      <c r="I46" s="121">
        <v>0</v>
      </c>
      <c r="J46" s="121">
        <v>0</v>
      </c>
      <c r="K46" s="220">
        <v>18</v>
      </c>
      <c r="L46" s="122">
        <v>3</v>
      </c>
      <c r="M46" s="122">
        <v>0</v>
      </c>
      <c r="N46" s="122">
        <v>11</v>
      </c>
      <c r="O46" s="220">
        <v>4</v>
      </c>
      <c r="P46" s="122">
        <v>0</v>
      </c>
      <c r="Q46" s="122">
        <v>3</v>
      </c>
      <c r="R46" s="122">
        <v>1</v>
      </c>
      <c r="S46" s="114">
        <v>0</v>
      </c>
      <c r="T46" s="220">
        <v>18</v>
      </c>
      <c r="U46" s="114">
        <v>0</v>
      </c>
      <c r="V46" s="114">
        <v>8</v>
      </c>
      <c r="W46" s="114">
        <v>7</v>
      </c>
      <c r="X46" s="114">
        <v>0</v>
      </c>
      <c r="Y46" s="114">
        <v>0</v>
      </c>
      <c r="Z46" s="220">
        <v>17</v>
      </c>
      <c r="AA46" s="114">
        <v>3</v>
      </c>
    </row>
    <row r="47" spans="1:27" x14ac:dyDescent="0.25">
      <c r="A47" s="55" t="s">
        <v>85</v>
      </c>
      <c r="B47" s="84"/>
      <c r="C47" s="628" t="s">
        <v>86</v>
      </c>
      <c r="D47" s="629"/>
      <c r="E47" s="630"/>
      <c r="F47" s="200">
        <v>1</v>
      </c>
      <c r="G47" s="200">
        <v>7</v>
      </c>
      <c r="H47" s="121">
        <v>6</v>
      </c>
      <c r="I47" s="121">
        <v>1</v>
      </c>
      <c r="J47" s="121">
        <v>0</v>
      </c>
      <c r="K47" s="220">
        <v>4</v>
      </c>
      <c r="L47" s="122">
        <v>1</v>
      </c>
      <c r="M47" s="122">
        <v>0</v>
      </c>
      <c r="N47" s="122">
        <v>2</v>
      </c>
      <c r="O47" s="220">
        <v>1</v>
      </c>
      <c r="P47" s="122">
        <v>0</v>
      </c>
      <c r="Q47" s="122">
        <v>1</v>
      </c>
      <c r="R47" s="122">
        <v>0</v>
      </c>
      <c r="S47" s="107">
        <v>0</v>
      </c>
      <c r="T47" s="220">
        <v>4</v>
      </c>
      <c r="U47" s="107">
        <v>0</v>
      </c>
      <c r="V47" s="107">
        <v>4</v>
      </c>
      <c r="W47" s="107">
        <v>0</v>
      </c>
      <c r="X47" s="107">
        <v>0</v>
      </c>
      <c r="Y47" s="107">
        <v>0</v>
      </c>
      <c r="Z47" s="220">
        <v>3</v>
      </c>
      <c r="AA47" s="107">
        <v>0</v>
      </c>
    </row>
    <row r="48" spans="1:27" ht="25.5" x14ac:dyDescent="0.25">
      <c r="A48" s="205" t="s">
        <v>87</v>
      </c>
      <c r="B48" s="208" t="s">
        <v>37</v>
      </c>
      <c r="C48" s="922" t="s">
        <v>88</v>
      </c>
      <c r="D48" s="923"/>
      <c r="E48" s="924"/>
      <c r="F48" s="200">
        <v>0</v>
      </c>
      <c r="G48" s="200">
        <v>0</v>
      </c>
      <c r="H48" s="121">
        <v>0</v>
      </c>
      <c r="I48" s="121">
        <v>0</v>
      </c>
      <c r="J48" s="121">
        <v>0</v>
      </c>
      <c r="K48" s="220">
        <v>0</v>
      </c>
      <c r="L48" s="122">
        <v>0</v>
      </c>
      <c r="M48" s="122">
        <v>0</v>
      </c>
      <c r="N48" s="122">
        <v>0</v>
      </c>
      <c r="O48" s="220">
        <v>0</v>
      </c>
      <c r="P48" s="122">
        <v>0</v>
      </c>
      <c r="Q48" s="122">
        <v>0</v>
      </c>
      <c r="R48" s="122">
        <v>0</v>
      </c>
      <c r="S48" s="107">
        <v>0</v>
      </c>
      <c r="T48" s="220">
        <v>0</v>
      </c>
      <c r="U48" s="107">
        <v>0</v>
      </c>
      <c r="V48" s="107">
        <v>0</v>
      </c>
      <c r="W48" s="107">
        <v>0</v>
      </c>
      <c r="X48" s="107">
        <v>0</v>
      </c>
      <c r="Y48" s="107">
        <v>0</v>
      </c>
      <c r="Z48" s="220">
        <v>0</v>
      </c>
      <c r="AA48" s="107">
        <v>0</v>
      </c>
    </row>
    <row r="49" spans="1:27" x14ac:dyDescent="0.25">
      <c r="A49" s="55" t="s">
        <v>89</v>
      </c>
      <c r="B49" s="84"/>
      <c r="C49" s="628" t="s">
        <v>90</v>
      </c>
      <c r="D49" s="629"/>
      <c r="E49" s="630"/>
      <c r="F49" s="200">
        <v>4</v>
      </c>
      <c r="G49" s="200">
        <v>12</v>
      </c>
      <c r="H49" s="121">
        <v>12</v>
      </c>
      <c r="I49" s="121">
        <v>0</v>
      </c>
      <c r="J49" s="121">
        <v>0</v>
      </c>
      <c r="K49" s="220">
        <v>8</v>
      </c>
      <c r="L49" s="122">
        <v>3</v>
      </c>
      <c r="M49" s="122">
        <v>2</v>
      </c>
      <c r="N49" s="122">
        <v>2</v>
      </c>
      <c r="O49" s="220">
        <v>1</v>
      </c>
      <c r="P49" s="122">
        <v>0</v>
      </c>
      <c r="Q49" s="122">
        <v>1</v>
      </c>
      <c r="R49" s="122">
        <v>0</v>
      </c>
      <c r="S49" s="107">
        <v>0</v>
      </c>
      <c r="T49" s="220">
        <v>8</v>
      </c>
      <c r="U49" s="107">
        <v>2</v>
      </c>
      <c r="V49" s="107">
        <v>6</v>
      </c>
      <c r="W49" s="107">
        <v>3</v>
      </c>
      <c r="X49" s="107">
        <v>0</v>
      </c>
      <c r="Y49" s="107">
        <v>0</v>
      </c>
      <c r="Z49" s="220">
        <v>6</v>
      </c>
      <c r="AA49" s="107">
        <v>0</v>
      </c>
    </row>
    <row r="50" spans="1:27" x14ac:dyDescent="0.25">
      <c r="A50" s="55" t="s">
        <v>91</v>
      </c>
      <c r="B50" s="84"/>
      <c r="C50" s="628" t="s">
        <v>92</v>
      </c>
      <c r="D50" s="629"/>
      <c r="E50" s="630"/>
      <c r="F50" s="200">
        <v>0</v>
      </c>
      <c r="G50" s="200">
        <v>0</v>
      </c>
      <c r="H50" s="121">
        <v>0</v>
      </c>
      <c r="I50" s="121">
        <v>0</v>
      </c>
      <c r="J50" s="121">
        <v>0</v>
      </c>
      <c r="K50" s="220">
        <v>0</v>
      </c>
      <c r="L50" s="122">
        <v>0</v>
      </c>
      <c r="M50" s="122">
        <v>0</v>
      </c>
      <c r="N50" s="122">
        <v>0</v>
      </c>
      <c r="O50" s="220">
        <v>0</v>
      </c>
      <c r="P50" s="122">
        <v>0</v>
      </c>
      <c r="Q50" s="122">
        <v>0</v>
      </c>
      <c r="R50" s="122">
        <v>0</v>
      </c>
      <c r="S50" s="107">
        <v>0</v>
      </c>
      <c r="T50" s="220">
        <v>0</v>
      </c>
      <c r="U50" s="107">
        <v>0</v>
      </c>
      <c r="V50" s="107">
        <v>0</v>
      </c>
      <c r="W50" s="107">
        <v>0</v>
      </c>
      <c r="X50" s="107">
        <v>0</v>
      </c>
      <c r="Y50" s="107">
        <v>0</v>
      </c>
      <c r="Z50" s="220">
        <v>0</v>
      </c>
      <c r="AA50" s="107">
        <v>0</v>
      </c>
    </row>
    <row r="51" spans="1:27" x14ac:dyDescent="0.25">
      <c r="A51" s="55" t="s">
        <v>93</v>
      </c>
      <c r="B51" s="84"/>
      <c r="C51" s="625" t="s">
        <v>70</v>
      </c>
      <c r="D51" s="626"/>
      <c r="E51" s="627"/>
      <c r="F51" s="200">
        <v>8</v>
      </c>
      <c r="G51" s="200">
        <v>16</v>
      </c>
      <c r="H51" s="121">
        <v>16</v>
      </c>
      <c r="I51" s="121">
        <v>0</v>
      </c>
      <c r="J51" s="121">
        <v>0</v>
      </c>
      <c r="K51" s="220">
        <v>17</v>
      </c>
      <c r="L51" s="122">
        <v>13</v>
      </c>
      <c r="M51" s="122">
        <v>0</v>
      </c>
      <c r="N51" s="122">
        <v>2</v>
      </c>
      <c r="O51" s="220">
        <v>2</v>
      </c>
      <c r="P51" s="122">
        <v>1</v>
      </c>
      <c r="Q51" s="122">
        <v>1</v>
      </c>
      <c r="R51" s="122">
        <v>0</v>
      </c>
      <c r="S51" s="107">
        <v>0</v>
      </c>
      <c r="T51" s="220">
        <v>17</v>
      </c>
      <c r="U51" s="107">
        <v>0</v>
      </c>
      <c r="V51" s="107">
        <v>12</v>
      </c>
      <c r="W51" s="107">
        <v>5</v>
      </c>
      <c r="X51" s="107">
        <v>0</v>
      </c>
      <c r="Y51" s="107">
        <v>0</v>
      </c>
      <c r="Z51" s="220">
        <v>7</v>
      </c>
      <c r="AA51" s="107">
        <v>5</v>
      </c>
    </row>
    <row r="52" spans="1:27" s="33" customFormat="1" ht="42.75" customHeight="1" x14ac:dyDescent="0.25">
      <c r="A52" s="215" t="s">
        <v>94</v>
      </c>
      <c r="B52" s="217"/>
      <c r="C52" s="1045" t="s">
        <v>95</v>
      </c>
      <c r="D52" s="1046"/>
      <c r="E52" s="1047"/>
      <c r="F52" s="74">
        <v>13</v>
      </c>
      <c r="G52" s="74">
        <v>40</v>
      </c>
      <c r="H52" s="74">
        <v>40</v>
      </c>
      <c r="I52" s="74">
        <v>0</v>
      </c>
      <c r="J52" s="74">
        <v>0</v>
      </c>
      <c r="K52" s="130">
        <v>33</v>
      </c>
      <c r="L52" s="130">
        <v>13</v>
      </c>
      <c r="M52" s="130">
        <v>4</v>
      </c>
      <c r="N52" s="130">
        <v>4</v>
      </c>
      <c r="O52" s="130">
        <v>12</v>
      </c>
      <c r="P52" s="130">
        <v>1</v>
      </c>
      <c r="Q52" s="130">
        <v>11</v>
      </c>
      <c r="R52" s="130">
        <v>0</v>
      </c>
      <c r="S52" s="130">
        <v>0</v>
      </c>
      <c r="T52" s="130">
        <v>33</v>
      </c>
      <c r="U52" s="130">
        <v>0</v>
      </c>
      <c r="V52" s="130">
        <v>24</v>
      </c>
      <c r="W52" s="130">
        <v>6</v>
      </c>
      <c r="X52" s="130">
        <v>0</v>
      </c>
      <c r="Y52" s="130">
        <v>0</v>
      </c>
      <c r="Z52" s="130">
        <v>20</v>
      </c>
      <c r="AA52" s="130">
        <v>2</v>
      </c>
    </row>
    <row r="53" spans="1:27" x14ac:dyDescent="0.25">
      <c r="A53" s="55" t="s">
        <v>96</v>
      </c>
      <c r="B53" s="84"/>
      <c r="C53" s="628" t="s">
        <v>97</v>
      </c>
      <c r="D53" s="629"/>
      <c r="E53" s="630"/>
      <c r="F53" s="200">
        <v>1</v>
      </c>
      <c r="G53" s="200">
        <v>0</v>
      </c>
      <c r="H53" s="121">
        <v>0</v>
      </c>
      <c r="I53" s="121">
        <v>0</v>
      </c>
      <c r="J53" s="121">
        <v>0</v>
      </c>
      <c r="K53" s="130">
        <v>1</v>
      </c>
      <c r="L53" s="122">
        <v>0</v>
      </c>
      <c r="M53" s="122">
        <v>0</v>
      </c>
      <c r="N53" s="122">
        <v>0</v>
      </c>
      <c r="O53" s="220">
        <v>1</v>
      </c>
      <c r="P53" s="122">
        <v>0</v>
      </c>
      <c r="Q53" s="122">
        <v>1</v>
      </c>
      <c r="R53" s="122">
        <v>0</v>
      </c>
      <c r="S53" s="107">
        <v>0</v>
      </c>
      <c r="T53" s="220">
        <v>1</v>
      </c>
      <c r="U53" s="107">
        <v>0</v>
      </c>
      <c r="V53" s="107">
        <v>1</v>
      </c>
      <c r="W53" s="107">
        <v>0</v>
      </c>
      <c r="X53" s="107">
        <v>0</v>
      </c>
      <c r="Y53" s="107">
        <v>0</v>
      </c>
      <c r="Z53" s="220">
        <v>0</v>
      </c>
      <c r="AA53" s="107">
        <v>0</v>
      </c>
    </row>
    <row r="54" spans="1:27" x14ac:dyDescent="0.25">
      <c r="A54" s="55" t="s">
        <v>98</v>
      </c>
      <c r="B54" s="84"/>
      <c r="C54" s="628" t="s">
        <v>99</v>
      </c>
      <c r="D54" s="629"/>
      <c r="E54" s="630"/>
      <c r="F54" s="200">
        <v>0</v>
      </c>
      <c r="G54" s="200">
        <v>0</v>
      </c>
      <c r="H54" s="121">
        <v>0</v>
      </c>
      <c r="I54" s="121">
        <v>0</v>
      </c>
      <c r="J54" s="121">
        <v>0</v>
      </c>
      <c r="K54" s="130">
        <v>0</v>
      </c>
      <c r="L54" s="122">
        <v>0</v>
      </c>
      <c r="M54" s="122">
        <v>0</v>
      </c>
      <c r="N54" s="122">
        <v>0</v>
      </c>
      <c r="O54" s="220">
        <v>0</v>
      </c>
      <c r="P54" s="122">
        <v>0</v>
      </c>
      <c r="Q54" s="122">
        <v>0</v>
      </c>
      <c r="R54" s="122">
        <v>0</v>
      </c>
      <c r="S54" s="107">
        <v>0</v>
      </c>
      <c r="T54" s="220">
        <v>0</v>
      </c>
      <c r="U54" s="107">
        <v>0</v>
      </c>
      <c r="V54" s="107">
        <v>0</v>
      </c>
      <c r="W54" s="107">
        <v>0</v>
      </c>
      <c r="X54" s="107">
        <v>0</v>
      </c>
      <c r="Y54" s="107">
        <v>0</v>
      </c>
      <c r="Z54" s="220">
        <v>0</v>
      </c>
      <c r="AA54" s="107">
        <v>0</v>
      </c>
    </row>
    <row r="55" spans="1:27" x14ac:dyDescent="0.25">
      <c r="A55" s="55" t="s">
        <v>100</v>
      </c>
      <c r="B55" s="84"/>
      <c r="C55" s="628" t="s">
        <v>101</v>
      </c>
      <c r="D55" s="629"/>
      <c r="E55" s="630"/>
      <c r="F55" s="200">
        <v>0</v>
      </c>
      <c r="G55" s="200">
        <v>0</v>
      </c>
      <c r="H55" s="121">
        <v>0</v>
      </c>
      <c r="I55" s="121">
        <v>0</v>
      </c>
      <c r="J55" s="121">
        <v>0</v>
      </c>
      <c r="K55" s="130">
        <v>0</v>
      </c>
      <c r="L55" s="122">
        <v>0</v>
      </c>
      <c r="M55" s="122">
        <v>0</v>
      </c>
      <c r="N55" s="122">
        <v>0</v>
      </c>
      <c r="O55" s="220">
        <v>0</v>
      </c>
      <c r="P55" s="122">
        <v>0</v>
      </c>
      <c r="Q55" s="122">
        <v>0</v>
      </c>
      <c r="R55" s="122">
        <v>0</v>
      </c>
      <c r="S55" s="107">
        <v>0</v>
      </c>
      <c r="T55" s="220">
        <v>0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220">
        <v>0</v>
      </c>
      <c r="AA55" s="107">
        <v>0</v>
      </c>
    </row>
    <row r="56" spans="1:27" x14ac:dyDescent="0.25">
      <c r="A56" s="57" t="s">
        <v>102</v>
      </c>
      <c r="B56" s="85"/>
      <c r="C56" s="628" t="s">
        <v>103</v>
      </c>
      <c r="D56" s="629"/>
      <c r="E56" s="630"/>
      <c r="F56" s="201">
        <v>0</v>
      </c>
      <c r="G56" s="201">
        <v>0</v>
      </c>
      <c r="H56" s="121">
        <v>0</v>
      </c>
      <c r="I56" s="121">
        <v>0</v>
      </c>
      <c r="J56" s="121">
        <v>0</v>
      </c>
      <c r="K56" s="220">
        <v>0</v>
      </c>
      <c r="L56" s="122">
        <v>0</v>
      </c>
      <c r="M56" s="122">
        <v>0</v>
      </c>
      <c r="N56" s="122">
        <v>0</v>
      </c>
      <c r="O56" s="220">
        <v>0</v>
      </c>
      <c r="P56" s="122">
        <v>0</v>
      </c>
      <c r="Q56" s="122">
        <v>0</v>
      </c>
      <c r="R56" s="122">
        <v>0</v>
      </c>
      <c r="S56" s="114">
        <v>0</v>
      </c>
      <c r="T56" s="220">
        <v>0</v>
      </c>
      <c r="U56" s="114">
        <v>0</v>
      </c>
      <c r="V56" s="114">
        <v>0</v>
      </c>
      <c r="W56" s="114">
        <v>0</v>
      </c>
      <c r="X56" s="114">
        <v>0</v>
      </c>
      <c r="Y56" s="114">
        <v>0</v>
      </c>
      <c r="Z56" s="220">
        <v>0</v>
      </c>
      <c r="AA56" s="114">
        <v>0</v>
      </c>
    </row>
    <row r="57" spans="1:27" ht="25.5" x14ac:dyDescent="0.25">
      <c r="A57" s="205" t="s">
        <v>104</v>
      </c>
      <c r="B57" s="208" t="s">
        <v>37</v>
      </c>
      <c r="C57" s="922" t="s">
        <v>105</v>
      </c>
      <c r="D57" s="923"/>
      <c r="E57" s="924"/>
      <c r="F57" s="201">
        <v>0</v>
      </c>
      <c r="G57" s="201">
        <v>0</v>
      </c>
      <c r="H57" s="121">
        <v>0</v>
      </c>
      <c r="I57" s="121">
        <v>0</v>
      </c>
      <c r="J57" s="121">
        <v>0</v>
      </c>
      <c r="K57" s="220">
        <v>0</v>
      </c>
      <c r="L57" s="122">
        <v>0</v>
      </c>
      <c r="M57" s="122">
        <v>0</v>
      </c>
      <c r="N57" s="122">
        <v>0</v>
      </c>
      <c r="O57" s="220">
        <v>0</v>
      </c>
      <c r="P57" s="122">
        <v>0</v>
      </c>
      <c r="Q57" s="122">
        <v>0</v>
      </c>
      <c r="R57" s="122">
        <v>0</v>
      </c>
      <c r="S57" s="114">
        <v>0</v>
      </c>
      <c r="T57" s="220">
        <v>0</v>
      </c>
      <c r="U57" s="114">
        <v>0</v>
      </c>
      <c r="V57" s="114">
        <v>0</v>
      </c>
      <c r="W57" s="114">
        <v>0</v>
      </c>
      <c r="X57" s="114">
        <v>0</v>
      </c>
      <c r="Y57" s="114">
        <v>0</v>
      </c>
      <c r="Z57" s="220">
        <v>0</v>
      </c>
      <c r="AA57" s="114">
        <v>0</v>
      </c>
    </row>
    <row r="58" spans="1:27" x14ac:dyDescent="0.25">
      <c r="A58" s="55" t="s">
        <v>106</v>
      </c>
      <c r="B58" s="84"/>
      <c r="C58" s="628" t="s">
        <v>107</v>
      </c>
      <c r="D58" s="629"/>
      <c r="E58" s="630"/>
      <c r="F58" s="200">
        <v>2</v>
      </c>
      <c r="G58" s="200">
        <v>12</v>
      </c>
      <c r="H58" s="121">
        <v>12</v>
      </c>
      <c r="I58" s="121">
        <v>0</v>
      </c>
      <c r="J58" s="121">
        <v>0</v>
      </c>
      <c r="K58" s="220">
        <v>10</v>
      </c>
      <c r="L58" s="122">
        <v>2</v>
      </c>
      <c r="M58" s="122">
        <v>0</v>
      </c>
      <c r="N58" s="122">
        <v>2</v>
      </c>
      <c r="O58" s="220">
        <v>6</v>
      </c>
      <c r="P58" s="122">
        <v>0</v>
      </c>
      <c r="Q58" s="122">
        <v>6</v>
      </c>
      <c r="R58" s="122">
        <v>0</v>
      </c>
      <c r="S58" s="107">
        <v>0</v>
      </c>
      <c r="T58" s="220">
        <v>10</v>
      </c>
      <c r="U58" s="107">
        <v>0</v>
      </c>
      <c r="V58" s="107">
        <v>6</v>
      </c>
      <c r="W58" s="107">
        <v>1</v>
      </c>
      <c r="X58" s="107">
        <v>0</v>
      </c>
      <c r="Y58" s="107">
        <v>0</v>
      </c>
      <c r="Z58" s="220">
        <v>4</v>
      </c>
      <c r="AA58" s="107">
        <v>0</v>
      </c>
    </row>
    <row r="59" spans="1:27" x14ac:dyDescent="0.25">
      <c r="A59" s="55" t="s">
        <v>108</v>
      </c>
      <c r="B59" s="84"/>
      <c r="C59" s="625" t="s">
        <v>70</v>
      </c>
      <c r="D59" s="626"/>
      <c r="E59" s="627"/>
      <c r="F59" s="200">
        <v>10</v>
      </c>
      <c r="G59" s="200">
        <v>28</v>
      </c>
      <c r="H59" s="121">
        <v>28</v>
      </c>
      <c r="I59" s="121">
        <v>0</v>
      </c>
      <c r="J59" s="121">
        <v>0</v>
      </c>
      <c r="K59" s="220">
        <v>22</v>
      </c>
      <c r="L59" s="122">
        <v>11</v>
      </c>
      <c r="M59" s="122">
        <v>4</v>
      </c>
      <c r="N59" s="122">
        <v>2</v>
      </c>
      <c r="O59" s="220">
        <v>5</v>
      </c>
      <c r="P59" s="122">
        <v>1</v>
      </c>
      <c r="Q59" s="122">
        <v>4</v>
      </c>
      <c r="R59" s="122">
        <v>0</v>
      </c>
      <c r="S59" s="107">
        <v>0</v>
      </c>
      <c r="T59" s="220">
        <v>22</v>
      </c>
      <c r="U59" s="107">
        <v>0</v>
      </c>
      <c r="V59" s="107">
        <v>17</v>
      </c>
      <c r="W59" s="107">
        <v>5</v>
      </c>
      <c r="X59" s="107">
        <v>0</v>
      </c>
      <c r="Y59" s="107">
        <v>0</v>
      </c>
      <c r="Z59" s="220">
        <v>16</v>
      </c>
      <c r="AA59" s="107">
        <v>2</v>
      </c>
    </row>
    <row r="60" spans="1:27" s="33" customFormat="1" ht="45" customHeight="1" x14ac:dyDescent="0.25">
      <c r="A60" s="215" t="s">
        <v>109</v>
      </c>
      <c r="B60" s="217"/>
      <c r="C60" s="1045" t="s">
        <v>110</v>
      </c>
      <c r="D60" s="1046"/>
      <c r="E60" s="1047"/>
      <c r="F60" s="74">
        <v>49</v>
      </c>
      <c r="G60" s="74">
        <v>207</v>
      </c>
      <c r="H60" s="74">
        <v>198</v>
      </c>
      <c r="I60" s="74">
        <v>8</v>
      </c>
      <c r="J60" s="74">
        <v>1</v>
      </c>
      <c r="K60" s="130">
        <v>168</v>
      </c>
      <c r="L60" s="130">
        <v>75</v>
      </c>
      <c r="M60" s="130">
        <v>42</v>
      </c>
      <c r="N60" s="130">
        <v>10</v>
      </c>
      <c r="O60" s="130">
        <v>41</v>
      </c>
      <c r="P60" s="130">
        <v>4</v>
      </c>
      <c r="Q60" s="130">
        <v>37</v>
      </c>
      <c r="R60" s="130">
        <v>0</v>
      </c>
      <c r="S60" s="130">
        <v>0</v>
      </c>
      <c r="T60" s="130">
        <v>168</v>
      </c>
      <c r="U60" s="130">
        <v>1</v>
      </c>
      <c r="V60" s="130">
        <v>122</v>
      </c>
      <c r="W60" s="130">
        <v>13</v>
      </c>
      <c r="X60" s="130">
        <v>0</v>
      </c>
      <c r="Y60" s="130">
        <v>0</v>
      </c>
      <c r="Z60" s="130">
        <v>78</v>
      </c>
      <c r="AA60" s="130">
        <v>2</v>
      </c>
    </row>
    <row r="61" spans="1:27" x14ac:dyDescent="0.25">
      <c r="A61" s="55" t="s">
        <v>111</v>
      </c>
      <c r="B61" s="84"/>
      <c r="C61" s="628" t="s">
        <v>112</v>
      </c>
      <c r="D61" s="629"/>
      <c r="E61" s="630"/>
      <c r="F61" s="200">
        <v>28</v>
      </c>
      <c r="G61" s="200">
        <v>116</v>
      </c>
      <c r="H61" s="121">
        <v>112</v>
      </c>
      <c r="I61" s="121">
        <v>3</v>
      </c>
      <c r="J61" s="121">
        <v>1</v>
      </c>
      <c r="K61" s="220">
        <v>96</v>
      </c>
      <c r="L61" s="122">
        <v>60</v>
      </c>
      <c r="M61" s="122">
        <v>10</v>
      </c>
      <c r="N61" s="122">
        <v>2</v>
      </c>
      <c r="O61" s="220">
        <v>24</v>
      </c>
      <c r="P61" s="122">
        <v>1</v>
      </c>
      <c r="Q61" s="122">
        <v>23</v>
      </c>
      <c r="R61" s="122">
        <v>0</v>
      </c>
      <c r="S61" s="107">
        <v>0</v>
      </c>
      <c r="T61" s="220">
        <v>96</v>
      </c>
      <c r="U61" s="107">
        <v>0</v>
      </c>
      <c r="V61" s="107">
        <v>65</v>
      </c>
      <c r="W61" s="107">
        <v>2</v>
      </c>
      <c r="X61" s="107">
        <v>0</v>
      </c>
      <c r="Y61" s="107">
        <v>0</v>
      </c>
      <c r="Z61" s="220">
        <v>44</v>
      </c>
      <c r="AA61" s="107">
        <v>0</v>
      </c>
    </row>
    <row r="62" spans="1:27" x14ac:dyDescent="0.25">
      <c r="A62" s="55" t="s">
        <v>113</v>
      </c>
      <c r="B62" s="84"/>
      <c r="C62" s="628" t="s">
        <v>114</v>
      </c>
      <c r="D62" s="629"/>
      <c r="E62" s="630"/>
      <c r="F62" s="200">
        <v>12</v>
      </c>
      <c r="G62" s="200">
        <v>38</v>
      </c>
      <c r="H62" s="121">
        <v>37</v>
      </c>
      <c r="I62" s="121">
        <v>1</v>
      </c>
      <c r="J62" s="121">
        <v>0</v>
      </c>
      <c r="K62" s="220">
        <v>37</v>
      </c>
      <c r="L62" s="122">
        <v>6</v>
      </c>
      <c r="M62" s="122">
        <v>22</v>
      </c>
      <c r="N62" s="122">
        <v>0</v>
      </c>
      <c r="O62" s="220">
        <v>9</v>
      </c>
      <c r="P62" s="122">
        <v>2</v>
      </c>
      <c r="Q62" s="122">
        <v>7</v>
      </c>
      <c r="R62" s="122">
        <v>0</v>
      </c>
      <c r="S62" s="107">
        <v>0</v>
      </c>
      <c r="T62" s="220">
        <v>37</v>
      </c>
      <c r="U62" s="107">
        <v>0</v>
      </c>
      <c r="V62" s="107">
        <v>26</v>
      </c>
      <c r="W62" s="107">
        <v>8</v>
      </c>
      <c r="X62" s="107">
        <v>0</v>
      </c>
      <c r="Y62" s="107">
        <v>0</v>
      </c>
      <c r="Z62" s="220">
        <v>12</v>
      </c>
      <c r="AA62" s="107">
        <v>0</v>
      </c>
    </row>
    <row r="63" spans="1:27" x14ac:dyDescent="0.25">
      <c r="A63" s="55" t="s">
        <v>115</v>
      </c>
      <c r="B63" s="84"/>
      <c r="C63" s="628" t="s">
        <v>116</v>
      </c>
      <c r="D63" s="629"/>
      <c r="E63" s="630"/>
      <c r="F63" s="200">
        <v>1</v>
      </c>
      <c r="G63" s="200">
        <v>6</v>
      </c>
      <c r="H63" s="121">
        <v>6</v>
      </c>
      <c r="I63" s="121">
        <v>0</v>
      </c>
      <c r="J63" s="121">
        <v>0</v>
      </c>
      <c r="K63" s="220">
        <v>6</v>
      </c>
      <c r="L63" s="122">
        <v>0</v>
      </c>
      <c r="M63" s="122">
        <v>2</v>
      </c>
      <c r="N63" s="122">
        <v>4</v>
      </c>
      <c r="O63" s="220">
        <v>0</v>
      </c>
      <c r="P63" s="122">
        <v>0</v>
      </c>
      <c r="Q63" s="122">
        <v>0</v>
      </c>
      <c r="R63" s="122">
        <v>0</v>
      </c>
      <c r="S63" s="107">
        <v>0</v>
      </c>
      <c r="T63" s="220">
        <v>6</v>
      </c>
      <c r="U63" s="107">
        <v>0</v>
      </c>
      <c r="V63" s="107">
        <v>5</v>
      </c>
      <c r="W63" s="107">
        <v>2</v>
      </c>
      <c r="X63" s="107">
        <v>0</v>
      </c>
      <c r="Y63" s="107">
        <v>0</v>
      </c>
      <c r="Z63" s="220">
        <v>1</v>
      </c>
      <c r="AA63" s="107">
        <v>0</v>
      </c>
    </row>
    <row r="64" spans="1:27" x14ac:dyDescent="0.25">
      <c r="A64" s="55" t="s">
        <v>117</v>
      </c>
      <c r="B64" s="84"/>
      <c r="C64" s="628" t="s">
        <v>118</v>
      </c>
      <c r="D64" s="629"/>
      <c r="E64" s="630"/>
      <c r="F64" s="200">
        <v>0</v>
      </c>
      <c r="G64" s="200">
        <v>8</v>
      </c>
      <c r="H64" s="121">
        <v>7</v>
      </c>
      <c r="I64" s="121">
        <v>1</v>
      </c>
      <c r="J64" s="121">
        <v>0</v>
      </c>
      <c r="K64" s="220">
        <v>2</v>
      </c>
      <c r="L64" s="122">
        <v>0</v>
      </c>
      <c r="M64" s="122">
        <v>0</v>
      </c>
      <c r="N64" s="122">
        <v>0</v>
      </c>
      <c r="O64" s="220">
        <v>2</v>
      </c>
      <c r="P64" s="122">
        <v>0</v>
      </c>
      <c r="Q64" s="122">
        <v>2</v>
      </c>
      <c r="R64" s="122">
        <v>0</v>
      </c>
      <c r="S64" s="107">
        <v>0</v>
      </c>
      <c r="T64" s="220">
        <v>2</v>
      </c>
      <c r="U64" s="107">
        <v>0</v>
      </c>
      <c r="V64" s="107">
        <v>0</v>
      </c>
      <c r="W64" s="107">
        <v>0</v>
      </c>
      <c r="X64" s="107">
        <v>0</v>
      </c>
      <c r="Y64" s="107">
        <v>0</v>
      </c>
      <c r="Z64" s="220">
        <v>5</v>
      </c>
      <c r="AA64" s="107">
        <v>1</v>
      </c>
    </row>
    <row r="65" spans="1:27" x14ac:dyDescent="0.25">
      <c r="A65" s="55" t="s">
        <v>119</v>
      </c>
      <c r="B65" s="84"/>
      <c r="C65" s="628" t="s">
        <v>120</v>
      </c>
      <c r="D65" s="629"/>
      <c r="E65" s="630"/>
      <c r="F65" s="200">
        <v>0</v>
      </c>
      <c r="G65" s="200">
        <v>0</v>
      </c>
      <c r="H65" s="121">
        <v>0</v>
      </c>
      <c r="I65" s="121">
        <v>0</v>
      </c>
      <c r="J65" s="121">
        <v>0</v>
      </c>
      <c r="K65" s="220">
        <v>0</v>
      </c>
      <c r="L65" s="122">
        <v>0</v>
      </c>
      <c r="M65" s="122">
        <v>0</v>
      </c>
      <c r="N65" s="122">
        <v>0</v>
      </c>
      <c r="O65" s="220">
        <v>0</v>
      </c>
      <c r="P65" s="122">
        <v>0</v>
      </c>
      <c r="Q65" s="122">
        <v>0</v>
      </c>
      <c r="R65" s="122">
        <v>0</v>
      </c>
      <c r="S65" s="107">
        <v>0</v>
      </c>
      <c r="T65" s="220">
        <v>0</v>
      </c>
      <c r="U65" s="107">
        <v>0</v>
      </c>
      <c r="V65" s="107">
        <v>0</v>
      </c>
      <c r="W65" s="107">
        <v>0</v>
      </c>
      <c r="X65" s="107">
        <v>0</v>
      </c>
      <c r="Y65" s="107">
        <v>0</v>
      </c>
      <c r="Z65" s="220">
        <v>0</v>
      </c>
      <c r="AA65" s="107">
        <v>0</v>
      </c>
    </row>
    <row r="66" spans="1:27" ht="33.75" customHeight="1" x14ac:dyDescent="0.25">
      <c r="A66" s="55" t="s">
        <v>121</v>
      </c>
      <c r="B66" s="84"/>
      <c r="C66" s="628" t="s">
        <v>122</v>
      </c>
      <c r="D66" s="629"/>
      <c r="E66" s="630"/>
      <c r="F66" s="200">
        <v>1</v>
      </c>
      <c r="G66" s="200">
        <v>4</v>
      </c>
      <c r="H66" s="121">
        <v>4</v>
      </c>
      <c r="I66" s="121">
        <v>0</v>
      </c>
      <c r="J66" s="121">
        <v>0</v>
      </c>
      <c r="K66" s="220">
        <v>2</v>
      </c>
      <c r="L66" s="122">
        <v>2</v>
      </c>
      <c r="M66" s="122">
        <v>0</v>
      </c>
      <c r="N66" s="122">
        <v>0</v>
      </c>
      <c r="O66" s="220">
        <v>0</v>
      </c>
      <c r="P66" s="122">
        <v>0</v>
      </c>
      <c r="Q66" s="122">
        <v>0</v>
      </c>
      <c r="R66" s="122">
        <v>0</v>
      </c>
      <c r="S66" s="107">
        <v>0</v>
      </c>
      <c r="T66" s="220">
        <v>2</v>
      </c>
      <c r="U66" s="107">
        <v>0</v>
      </c>
      <c r="V66" s="107">
        <v>2</v>
      </c>
      <c r="W66" s="107">
        <v>0</v>
      </c>
      <c r="X66" s="107">
        <v>0</v>
      </c>
      <c r="Y66" s="107">
        <v>0</v>
      </c>
      <c r="Z66" s="220">
        <v>3</v>
      </c>
      <c r="AA66" s="107">
        <v>0</v>
      </c>
    </row>
    <row r="67" spans="1:27" x14ac:dyDescent="0.25">
      <c r="A67" s="55" t="s">
        <v>123</v>
      </c>
      <c r="B67" s="84"/>
      <c r="C67" s="628" t="s">
        <v>124</v>
      </c>
      <c r="D67" s="629"/>
      <c r="E67" s="630"/>
      <c r="F67" s="200">
        <v>1</v>
      </c>
      <c r="G67" s="200">
        <v>0</v>
      </c>
      <c r="H67" s="121">
        <v>0</v>
      </c>
      <c r="I67" s="121">
        <v>0</v>
      </c>
      <c r="J67" s="121">
        <v>0</v>
      </c>
      <c r="K67" s="220">
        <v>1</v>
      </c>
      <c r="L67" s="122">
        <v>1</v>
      </c>
      <c r="M67" s="122">
        <v>0</v>
      </c>
      <c r="N67" s="122">
        <v>0</v>
      </c>
      <c r="O67" s="220">
        <v>0</v>
      </c>
      <c r="P67" s="122">
        <v>0</v>
      </c>
      <c r="Q67" s="122">
        <v>0</v>
      </c>
      <c r="R67" s="122">
        <v>0</v>
      </c>
      <c r="S67" s="107">
        <v>0</v>
      </c>
      <c r="T67" s="220">
        <v>1</v>
      </c>
      <c r="U67" s="107">
        <v>0</v>
      </c>
      <c r="V67" s="107">
        <v>1</v>
      </c>
      <c r="W67" s="107">
        <v>0</v>
      </c>
      <c r="X67" s="107">
        <v>0</v>
      </c>
      <c r="Y67" s="107">
        <v>0</v>
      </c>
      <c r="Z67" s="220">
        <v>0</v>
      </c>
      <c r="AA67" s="107">
        <v>0</v>
      </c>
    </row>
    <row r="68" spans="1:27" x14ac:dyDescent="0.25">
      <c r="A68" s="55" t="s">
        <v>125</v>
      </c>
      <c r="B68" s="84"/>
      <c r="C68" s="628" t="s">
        <v>126</v>
      </c>
      <c r="D68" s="629"/>
      <c r="E68" s="630"/>
      <c r="F68" s="200">
        <v>1</v>
      </c>
      <c r="G68" s="200">
        <v>7</v>
      </c>
      <c r="H68" s="121">
        <v>7</v>
      </c>
      <c r="I68" s="121">
        <v>0</v>
      </c>
      <c r="J68" s="121">
        <v>0</v>
      </c>
      <c r="K68" s="220">
        <v>7</v>
      </c>
      <c r="L68" s="122">
        <v>4</v>
      </c>
      <c r="M68" s="122">
        <v>1</v>
      </c>
      <c r="N68" s="122">
        <v>0</v>
      </c>
      <c r="O68" s="220">
        <v>2</v>
      </c>
      <c r="P68" s="122">
        <v>0</v>
      </c>
      <c r="Q68" s="122">
        <v>2</v>
      </c>
      <c r="R68" s="122">
        <v>0</v>
      </c>
      <c r="S68" s="107">
        <v>0</v>
      </c>
      <c r="T68" s="220">
        <v>7</v>
      </c>
      <c r="U68" s="107">
        <v>1</v>
      </c>
      <c r="V68" s="107">
        <v>7</v>
      </c>
      <c r="W68" s="107">
        <v>0</v>
      </c>
      <c r="X68" s="107">
        <v>0</v>
      </c>
      <c r="Y68" s="107">
        <v>0</v>
      </c>
      <c r="Z68" s="220">
        <v>0</v>
      </c>
      <c r="AA68" s="107">
        <v>0</v>
      </c>
    </row>
    <row r="69" spans="1:27" x14ac:dyDescent="0.25">
      <c r="A69" s="55" t="s">
        <v>127</v>
      </c>
      <c r="B69" s="84"/>
      <c r="C69" s="628" t="s">
        <v>128</v>
      </c>
      <c r="D69" s="629"/>
      <c r="E69" s="630"/>
      <c r="F69" s="200">
        <v>1</v>
      </c>
      <c r="G69" s="200">
        <v>6</v>
      </c>
      <c r="H69" s="121">
        <v>6</v>
      </c>
      <c r="I69" s="121">
        <v>0</v>
      </c>
      <c r="J69" s="121">
        <v>0</v>
      </c>
      <c r="K69" s="220">
        <v>2</v>
      </c>
      <c r="L69" s="122">
        <v>0</v>
      </c>
      <c r="M69" s="122">
        <v>1</v>
      </c>
      <c r="N69" s="122">
        <v>1</v>
      </c>
      <c r="O69" s="220">
        <v>0</v>
      </c>
      <c r="P69" s="122">
        <v>0</v>
      </c>
      <c r="Q69" s="122">
        <v>0</v>
      </c>
      <c r="R69" s="122">
        <v>0</v>
      </c>
      <c r="S69" s="107">
        <v>0</v>
      </c>
      <c r="T69" s="220">
        <v>2</v>
      </c>
      <c r="U69" s="107">
        <v>0</v>
      </c>
      <c r="V69" s="107">
        <v>2</v>
      </c>
      <c r="W69" s="107">
        <v>0</v>
      </c>
      <c r="X69" s="107">
        <v>0</v>
      </c>
      <c r="Y69" s="107">
        <v>0</v>
      </c>
      <c r="Z69" s="220">
        <v>5</v>
      </c>
      <c r="AA69" s="107">
        <v>0</v>
      </c>
    </row>
    <row r="70" spans="1:27" x14ac:dyDescent="0.25">
      <c r="A70" s="55" t="s">
        <v>129</v>
      </c>
      <c r="B70" s="84"/>
      <c r="C70" s="628" t="s">
        <v>130</v>
      </c>
      <c r="D70" s="629"/>
      <c r="E70" s="630"/>
      <c r="F70" s="200">
        <v>1</v>
      </c>
      <c r="G70" s="200">
        <v>10</v>
      </c>
      <c r="H70" s="121">
        <v>10</v>
      </c>
      <c r="I70" s="121">
        <v>0</v>
      </c>
      <c r="J70" s="121">
        <v>0</v>
      </c>
      <c r="K70" s="220">
        <v>8</v>
      </c>
      <c r="L70" s="122">
        <v>2</v>
      </c>
      <c r="M70" s="122">
        <v>4</v>
      </c>
      <c r="N70" s="122">
        <v>0</v>
      </c>
      <c r="O70" s="220">
        <v>2</v>
      </c>
      <c r="P70" s="122">
        <v>0</v>
      </c>
      <c r="Q70" s="122">
        <v>2</v>
      </c>
      <c r="R70" s="122">
        <v>0</v>
      </c>
      <c r="S70" s="107">
        <v>0</v>
      </c>
      <c r="T70" s="220">
        <v>8</v>
      </c>
      <c r="U70" s="107">
        <v>0</v>
      </c>
      <c r="V70" s="107">
        <v>7</v>
      </c>
      <c r="W70" s="107">
        <v>1</v>
      </c>
      <c r="X70" s="107">
        <v>0</v>
      </c>
      <c r="Y70" s="107">
        <v>0</v>
      </c>
      <c r="Z70" s="220">
        <v>3</v>
      </c>
      <c r="AA70" s="107">
        <v>1</v>
      </c>
    </row>
    <row r="71" spans="1:27" x14ac:dyDescent="0.25">
      <c r="A71" s="55" t="s">
        <v>131</v>
      </c>
      <c r="B71" s="84"/>
      <c r="C71" s="628" t="s">
        <v>132</v>
      </c>
      <c r="D71" s="629"/>
      <c r="E71" s="630"/>
      <c r="F71" s="200">
        <v>1</v>
      </c>
      <c r="G71" s="200">
        <v>4</v>
      </c>
      <c r="H71" s="121">
        <v>2</v>
      </c>
      <c r="I71" s="121">
        <v>2</v>
      </c>
      <c r="J71" s="121">
        <v>0</v>
      </c>
      <c r="K71" s="220">
        <v>1</v>
      </c>
      <c r="L71" s="122">
        <v>0</v>
      </c>
      <c r="M71" s="122">
        <v>1</v>
      </c>
      <c r="N71" s="122">
        <v>0</v>
      </c>
      <c r="O71" s="220">
        <v>0</v>
      </c>
      <c r="P71" s="122">
        <v>0</v>
      </c>
      <c r="Q71" s="122">
        <v>0</v>
      </c>
      <c r="R71" s="122">
        <v>0</v>
      </c>
      <c r="S71" s="107">
        <v>0</v>
      </c>
      <c r="T71" s="220">
        <v>1</v>
      </c>
      <c r="U71" s="107">
        <v>0</v>
      </c>
      <c r="V71" s="107">
        <v>1</v>
      </c>
      <c r="W71" s="107">
        <v>0</v>
      </c>
      <c r="X71" s="107">
        <v>0</v>
      </c>
      <c r="Y71" s="107">
        <v>0</v>
      </c>
      <c r="Z71" s="220">
        <v>2</v>
      </c>
      <c r="AA71" s="107">
        <v>0</v>
      </c>
    </row>
    <row r="72" spans="1:27" x14ac:dyDescent="0.25">
      <c r="A72" s="55" t="s">
        <v>133</v>
      </c>
      <c r="B72" s="84"/>
      <c r="C72" s="628" t="s">
        <v>134</v>
      </c>
      <c r="D72" s="629"/>
      <c r="E72" s="630"/>
      <c r="F72" s="200">
        <v>0</v>
      </c>
      <c r="G72" s="200">
        <v>0</v>
      </c>
      <c r="H72" s="121">
        <v>0</v>
      </c>
      <c r="I72" s="121">
        <v>0</v>
      </c>
      <c r="J72" s="121">
        <v>0</v>
      </c>
      <c r="K72" s="220">
        <v>0</v>
      </c>
      <c r="L72" s="122">
        <v>0</v>
      </c>
      <c r="M72" s="122">
        <v>0</v>
      </c>
      <c r="N72" s="122">
        <v>0</v>
      </c>
      <c r="O72" s="220">
        <v>0</v>
      </c>
      <c r="P72" s="122">
        <v>0</v>
      </c>
      <c r="Q72" s="122">
        <v>0</v>
      </c>
      <c r="R72" s="122">
        <v>0</v>
      </c>
      <c r="S72" s="107">
        <v>0</v>
      </c>
      <c r="T72" s="220">
        <v>0</v>
      </c>
      <c r="U72" s="107">
        <v>0</v>
      </c>
      <c r="V72" s="107">
        <v>0</v>
      </c>
      <c r="W72" s="107">
        <v>0</v>
      </c>
      <c r="X72" s="107">
        <v>0</v>
      </c>
      <c r="Y72" s="107">
        <v>0</v>
      </c>
      <c r="Z72" s="220">
        <v>0</v>
      </c>
      <c r="AA72" s="107">
        <v>0</v>
      </c>
    </row>
    <row r="73" spans="1:27" x14ac:dyDescent="0.25">
      <c r="A73" s="55" t="s">
        <v>135</v>
      </c>
      <c r="B73" s="84"/>
      <c r="C73" s="625" t="s">
        <v>70</v>
      </c>
      <c r="D73" s="626"/>
      <c r="E73" s="627"/>
      <c r="F73" s="200">
        <v>2</v>
      </c>
      <c r="G73" s="200">
        <v>8</v>
      </c>
      <c r="H73" s="121">
        <v>7</v>
      </c>
      <c r="I73" s="121">
        <v>1</v>
      </c>
      <c r="J73" s="121">
        <v>0</v>
      </c>
      <c r="K73" s="220">
        <v>6</v>
      </c>
      <c r="L73" s="122">
        <v>0</v>
      </c>
      <c r="M73" s="122">
        <v>1</v>
      </c>
      <c r="N73" s="122">
        <v>3</v>
      </c>
      <c r="O73" s="220">
        <v>2</v>
      </c>
      <c r="P73" s="122">
        <v>1</v>
      </c>
      <c r="Q73" s="122">
        <v>1</v>
      </c>
      <c r="R73" s="122">
        <v>0</v>
      </c>
      <c r="S73" s="107">
        <v>0</v>
      </c>
      <c r="T73" s="220">
        <v>6</v>
      </c>
      <c r="U73" s="107">
        <v>0</v>
      </c>
      <c r="V73" s="107">
        <v>6</v>
      </c>
      <c r="W73" s="107">
        <v>0</v>
      </c>
      <c r="X73" s="107">
        <v>0</v>
      </c>
      <c r="Y73" s="107">
        <v>0</v>
      </c>
      <c r="Z73" s="220">
        <v>3</v>
      </c>
      <c r="AA73" s="107">
        <v>0</v>
      </c>
    </row>
    <row r="74" spans="1:27" s="33" customFormat="1" ht="42.75" customHeight="1" x14ac:dyDescent="0.25">
      <c r="A74" s="215" t="s">
        <v>136</v>
      </c>
      <c r="B74" s="217"/>
      <c r="C74" s="1045" t="s">
        <v>137</v>
      </c>
      <c r="D74" s="1046"/>
      <c r="E74" s="1047"/>
      <c r="F74" s="74">
        <v>0</v>
      </c>
      <c r="G74" s="74">
        <v>0</v>
      </c>
      <c r="H74" s="74">
        <v>0</v>
      </c>
      <c r="I74" s="74">
        <v>0</v>
      </c>
      <c r="J74" s="74">
        <v>0</v>
      </c>
      <c r="K74" s="130">
        <v>0</v>
      </c>
      <c r="L74" s="130">
        <v>0</v>
      </c>
      <c r="M74" s="130">
        <v>0</v>
      </c>
      <c r="N74" s="130">
        <v>0</v>
      </c>
      <c r="O74" s="130">
        <v>0</v>
      </c>
      <c r="P74" s="130">
        <v>0</v>
      </c>
      <c r="Q74" s="130">
        <v>0</v>
      </c>
      <c r="R74" s="130">
        <v>0</v>
      </c>
      <c r="S74" s="130">
        <v>0</v>
      </c>
      <c r="T74" s="130">
        <v>0</v>
      </c>
      <c r="U74" s="130">
        <v>0</v>
      </c>
      <c r="V74" s="130">
        <v>0</v>
      </c>
      <c r="W74" s="130">
        <v>0</v>
      </c>
      <c r="X74" s="130">
        <v>0</v>
      </c>
      <c r="Y74" s="130">
        <v>0</v>
      </c>
      <c r="Z74" s="130">
        <v>0</v>
      </c>
      <c r="AA74" s="130">
        <v>0</v>
      </c>
    </row>
    <row r="75" spans="1:27" x14ac:dyDescent="0.25">
      <c r="A75" s="55" t="s">
        <v>138</v>
      </c>
      <c r="B75" s="84"/>
      <c r="C75" s="628" t="s">
        <v>139</v>
      </c>
      <c r="D75" s="629"/>
      <c r="E75" s="630"/>
      <c r="F75" s="200">
        <v>0</v>
      </c>
      <c r="G75" s="200">
        <v>0</v>
      </c>
      <c r="H75" s="121">
        <v>0</v>
      </c>
      <c r="I75" s="121">
        <v>0</v>
      </c>
      <c r="J75" s="121">
        <v>0</v>
      </c>
      <c r="K75" s="220">
        <v>0</v>
      </c>
      <c r="L75" s="122">
        <v>0</v>
      </c>
      <c r="M75" s="122">
        <v>0</v>
      </c>
      <c r="N75" s="122">
        <v>0</v>
      </c>
      <c r="O75" s="220">
        <v>0</v>
      </c>
      <c r="P75" s="122">
        <v>0</v>
      </c>
      <c r="Q75" s="122">
        <v>0</v>
      </c>
      <c r="R75" s="122">
        <v>0</v>
      </c>
      <c r="S75" s="107">
        <v>0</v>
      </c>
      <c r="T75" s="220">
        <v>0</v>
      </c>
      <c r="U75" s="107">
        <v>0</v>
      </c>
      <c r="V75" s="107">
        <v>0</v>
      </c>
      <c r="W75" s="107">
        <v>0</v>
      </c>
      <c r="X75" s="107">
        <v>0</v>
      </c>
      <c r="Y75" s="107">
        <v>0</v>
      </c>
      <c r="Z75" s="220">
        <v>0</v>
      </c>
      <c r="AA75" s="107">
        <v>0</v>
      </c>
    </row>
    <row r="76" spans="1:27" x14ac:dyDescent="0.25">
      <c r="A76" s="55" t="s">
        <v>140</v>
      </c>
      <c r="B76" s="84"/>
      <c r="C76" s="628" t="s">
        <v>141</v>
      </c>
      <c r="D76" s="629"/>
      <c r="E76" s="630"/>
      <c r="F76" s="200">
        <v>0</v>
      </c>
      <c r="G76" s="200">
        <v>0</v>
      </c>
      <c r="H76" s="121">
        <v>0</v>
      </c>
      <c r="I76" s="121">
        <v>0</v>
      </c>
      <c r="J76" s="121">
        <v>0</v>
      </c>
      <c r="K76" s="220">
        <v>0</v>
      </c>
      <c r="L76" s="122">
        <v>0</v>
      </c>
      <c r="M76" s="122">
        <v>0</v>
      </c>
      <c r="N76" s="122">
        <v>0</v>
      </c>
      <c r="O76" s="220">
        <v>0</v>
      </c>
      <c r="P76" s="122">
        <v>0</v>
      </c>
      <c r="Q76" s="122">
        <v>0</v>
      </c>
      <c r="R76" s="122">
        <v>0</v>
      </c>
      <c r="S76" s="107">
        <v>0</v>
      </c>
      <c r="T76" s="220">
        <v>0</v>
      </c>
      <c r="U76" s="107">
        <v>0</v>
      </c>
      <c r="V76" s="107">
        <v>0</v>
      </c>
      <c r="W76" s="107">
        <v>0</v>
      </c>
      <c r="X76" s="107">
        <v>0</v>
      </c>
      <c r="Y76" s="107">
        <v>0</v>
      </c>
      <c r="Z76" s="220">
        <v>0</v>
      </c>
      <c r="AA76" s="107">
        <v>0</v>
      </c>
    </row>
    <row r="77" spans="1:27" x14ac:dyDescent="0.25">
      <c r="A77" s="55" t="s">
        <v>142</v>
      </c>
      <c r="B77" s="84"/>
      <c r="C77" s="628" t="s">
        <v>143</v>
      </c>
      <c r="D77" s="629"/>
      <c r="E77" s="630"/>
      <c r="F77" s="200">
        <v>0</v>
      </c>
      <c r="G77" s="200">
        <v>0</v>
      </c>
      <c r="H77" s="121">
        <v>0</v>
      </c>
      <c r="I77" s="121">
        <v>0</v>
      </c>
      <c r="J77" s="121">
        <v>0</v>
      </c>
      <c r="K77" s="220">
        <v>0</v>
      </c>
      <c r="L77" s="122">
        <v>0</v>
      </c>
      <c r="M77" s="122">
        <v>0</v>
      </c>
      <c r="N77" s="122">
        <v>0</v>
      </c>
      <c r="O77" s="220">
        <v>0</v>
      </c>
      <c r="P77" s="122">
        <v>0</v>
      </c>
      <c r="Q77" s="122">
        <v>0</v>
      </c>
      <c r="R77" s="122">
        <v>0</v>
      </c>
      <c r="S77" s="107">
        <v>0</v>
      </c>
      <c r="T77" s="220">
        <v>0</v>
      </c>
      <c r="U77" s="107">
        <v>0</v>
      </c>
      <c r="V77" s="107">
        <v>0</v>
      </c>
      <c r="W77" s="107">
        <v>0</v>
      </c>
      <c r="X77" s="107">
        <v>0</v>
      </c>
      <c r="Y77" s="107">
        <v>0</v>
      </c>
      <c r="Z77" s="220">
        <v>0</v>
      </c>
      <c r="AA77" s="107">
        <v>0</v>
      </c>
    </row>
    <row r="78" spans="1:27" x14ac:dyDescent="0.25">
      <c r="A78" s="55" t="s">
        <v>144</v>
      </c>
      <c r="B78" s="84"/>
      <c r="C78" s="628" t="s">
        <v>145</v>
      </c>
      <c r="D78" s="629"/>
      <c r="E78" s="630"/>
      <c r="F78" s="200">
        <v>0</v>
      </c>
      <c r="G78" s="200">
        <v>0</v>
      </c>
      <c r="H78" s="121">
        <v>0</v>
      </c>
      <c r="I78" s="121">
        <v>0</v>
      </c>
      <c r="J78" s="121">
        <v>0</v>
      </c>
      <c r="K78" s="220">
        <v>0</v>
      </c>
      <c r="L78" s="122">
        <v>0</v>
      </c>
      <c r="M78" s="122">
        <v>0</v>
      </c>
      <c r="N78" s="122">
        <v>0</v>
      </c>
      <c r="O78" s="220">
        <v>0</v>
      </c>
      <c r="P78" s="122">
        <v>0</v>
      </c>
      <c r="Q78" s="122">
        <v>0</v>
      </c>
      <c r="R78" s="122">
        <v>0</v>
      </c>
      <c r="S78" s="107">
        <v>0</v>
      </c>
      <c r="T78" s="220">
        <v>0</v>
      </c>
      <c r="U78" s="107">
        <v>0</v>
      </c>
      <c r="V78" s="107">
        <v>0</v>
      </c>
      <c r="W78" s="107">
        <v>0</v>
      </c>
      <c r="X78" s="107">
        <v>0</v>
      </c>
      <c r="Y78" s="107">
        <v>0</v>
      </c>
      <c r="Z78" s="220">
        <v>0</v>
      </c>
      <c r="AA78" s="107">
        <v>0</v>
      </c>
    </row>
    <row r="79" spans="1:27" x14ac:dyDescent="0.25">
      <c r="A79" s="55" t="s">
        <v>146</v>
      </c>
      <c r="B79" s="84"/>
      <c r="C79" s="628" t="s">
        <v>147</v>
      </c>
      <c r="D79" s="629"/>
      <c r="E79" s="630"/>
      <c r="F79" s="200">
        <v>0</v>
      </c>
      <c r="G79" s="200">
        <v>0</v>
      </c>
      <c r="H79" s="121">
        <v>0</v>
      </c>
      <c r="I79" s="121">
        <v>0</v>
      </c>
      <c r="J79" s="121">
        <v>0</v>
      </c>
      <c r="K79" s="220">
        <v>0</v>
      </c>
      <c r="L79" s="122">
        <v>0</v>
      </c>
      <c r="M79" s="122">
        <v>0</v>
      </c>
      <c r="N79" s="122">
        <v>0</v>
      </c>
      <c r="O79" s="220">
        <v>0</v>
      </c>
      <c r="P79" s="122">
        <v>0</v>
      </c>
      <c r="Q79" s="122">
        <v>0</v>
      </c>
      <c r="R79" s="122">
        <v>0</v>
      </c>
      <c r="S79" s="107">
        <v>0</v>
      </c>
      <c r="T79" s="220">
        <v>0</v>
      </c>
      <c r="U79" s="107">
        <v>0</v>
      </c>
      <c r="V79" s="107">
        <v>0</v>
      </c>
      <c r="W79" s="107">
        <v>0</v>
      </c>
      <c r="X79" s="107">
        <v>0</v>
      </c>
      <c r="Y79" s="107">
        <v>0</v>
      </c>
      <c r="Z79" s="220">
        <v>0</v>
      </c>
      <c r="AA79" s="107">
        <v>0</v>
      </c>
    </row>
    <row r="80" spans="1:27" x14ac:dyDescent="0.25">
      <c r="A80" s="55" t="s">
        <v>148</v>
      </c>
      <c r="B80" s="84"/>
      <c r="C80" s="625" t="s">
        <v>70</v>
      </c>
      <c r="D80" s="626"/>
      <c r="E80" s="627"/>
      <c r="F80" s="200">
        <v>0</v>
      </c>
      <c r="G80" s="200">
        <v>0</v>
      </c>
      <c r="H80" s="121">
        <v>0</v>
      </c>
      <c r="I80" s="121">
        <v>0</v>
      </c>
      <c r="J80" s="121">
        <v>0</v>
      </c>
      <c r="K80" s="220">
        <v>0</v>
      </c>
      <c r="L80" s="122">
        <v>0</v>
      </c>
      <c r="M80" s="122">
        <v>0</v>
      </c>
      <c r="N80" s="122">
        <v>0</v>
      </c>
      <c r="O80" s="220">
        <v>0</v>
      </c>
      <c r="P80" s="122">
        <v>0</v>
      </c>
      <c r="Q80" s="122">
        <v>0</v>
      </c>
      <c r="R80" s="122">
        <v>0</v>
      </c>
      <c r="S80" s="107">
        <v>0</v>
      </c>
      <c r="T80" s="220">
        <v>0</v>
      </c>
      <c r="U80" s="107">
        <v>0</v>
      </c>
      <c r="V80" s="107">
        <v>0</v>
      </c>
      <c r="W80" s="107">
        <v>0</v>
      </c>
      <c r="X80" s="107">
        <v>0</v>
      </c>
      <c r="Y80" s="107">
        <v>0</v>
      </c>
      <c r="Z80" s="220">
        <v>0</v>
      </c>
      <c r="AA80" s="107">
        <v>0</v>
      </c>
    </row>
    <row r="81" spans="1:27" s="33" customFormat="1" ht="43.5" customHeight="1" x14ac:dyDescent="0.25">
      <c r="A81" s="218" t="s">
        <v>149</v>
      </c>
      <c r="B81" s="219"/>
      <c r="C81" s="1045" t="s">
        <v>150</v>
      </c>
      <c r="D81" s="1046"/>
      <c r="E81" s="1047"/>
      <c r="F81" s="74">
        <v>6</v>
      </c>
      <c r="G81" s="74">
        <v>27</v>
      </c>
      <c r="H81" s="74">
        <v>26</v>
      </c>
      <c r="I81" s="74">
        <v>0</v>
      </c>
      <c r="J81" s="74">
        <v>1</v>
      </c>
      <c r="K81" s="130">
        <v>26</v>
      </c>
      <c r="L81" s="130">
        <v>5</v>
      </c>
      <c r="M81" s="130">
        <v>10</v>
      </c>
      <c r="N81" s="130">
        <v>5</v>
      </c>
      <c r="O81" s="130">
        <v>6</v>
      </c>
      <c r="P81" s="130">
        <v>1</v>
      </c>
      <c r="Q81" s="130">
        <v>4</v>
      </c>
      <c r="R81" s="130">
        <v>1</v>
      </c>
      <c r="S81" s="130">
        <v>0</v>
      </c>
      <c r="T81" s="130">
        <v>26</v>
      </c>
      <c r="U81" s="130">
        <v>1</v>
      </c>
      <c r="V81" s="130">
        <v>14</v>
      </c>
      <c r="W81" s="130">
        <v>8</v>
      </c>
      <c r="X81" s="130">
        <v>0</v>
      </c>
      <c r="Y81" s="130">
        <v>0</v>
      </c>
      <c r="Z81" s="130">
        <v>5</v>
      </c>
      <c r="AA81" s="130">
        <v>0</v>
      </c>
    </row>
    <row r="82" spans="1:27" x14ac:dyDescent="0.25">
      <c r="A82" s="55" t="s">
        <v>151</v>
      </c>
      <c r="B82" s="84"/>
      <c r="C82" s="628" t="s">
        <v>152</v>
      </c>
      <c r="D82" s="629"/>
      <c r="E82" s="630"/>
      <c r="F82" s="200">
        <v>0</v>
      </c>
      <c r="G82" s="200">
        <v>2</v>
      </c>
      <c r="H82" s="122">
        <v>2</v>
      </c>
      <c r="I82" s="122">
        <v>0</v>
      </c>
      <c r="J82" s="121">
        <v>0</v>
      </c>
      <c r="K82" s="220">
        <v>1</v>
      </c>
      <c r="L82" s="122">
        <v>0</v>
      </c>
      <c r="M82" s="122">
        <v>0</v>
      </c>
      <c r="N82" s="122">
        <v>0</v>
      </c>
      <c r="O82" s="220">
        <v>1</v>
      </c>
      <c r="P82" s="122">
        <v>0</v>
      </c>
      <c r="Q82" s="122">
        <v>1</v>
      </c>
      <c r="R82" s="122">
        <v>0</v>
      </c>
      <c r="S82" s="107">
        <v>0</v>
      </c>
      <c r="T82" s="220">
        <v>1</v>
      </c>
      <c r="U82" s="107">
        <v>0</v>
      </c>
      <c r="V82" s="107">
        <v>1</v>
      </c>
      <c r="W82" s="107">
        <v>0</v>
      </c>
      <c r="X82" s="107">
        <v>0</v>
      </c>
      <c r="Y82" s="107">
        <v>0</v>
      </c>
      <c r="Z82" s="220">
        <v>1</v>
      </c>
      <c r="AA82" s="107">
        <v>0</v>
      </c>
    </row>
    <row r="83" spans="1:27" x14ac:dyDescent="0.25">
      <c r="A83" s="55" t="s">
        <v>153</v>
      </c>
      <c r="B83" s="84"/>
      <c r="C83" s="628" t="s">
        <v>154</v>
      </c>
      <c r="D83" s="629"/>
      <c r="E83" s="630"/>
      <c r="F83" s="200">
        <v>0</v>
      </c>
      <c r="G83" s="200">
        <v>3</v>
      </c>
      <c r="H83" s="121">
        <v>3</v>
      </c>
      <c r="I83" s="121">
        <v>0</v>
      </c>
      <c r="J83" s="121">
        <v>0</v>
      </c>
      <c r="K83" s="220">
        <v>3</v>
      </c>
      <c r="L83" s="122">
        <v>1</v>
      </c>
      <c r="M83" s="122">
        <v>0</v>
      </c>
      <c r="N83" s="122">
        <v>1</v>
      </c>
      <c r="O83" s="220">
        <v>1</v>
      </c>
      <c r="P83" s="122">
        <v>0</v>
      </c>
      <c r="Q83" s="122">
        <v>1</v>
      </c>
      <c r="R83" s="122">
        <v>0</v>
      </c>
      <c r="S83" s="107">
        <v>0</v>
      </c>
      <c r="T83" s="220">
        <v>3</v>
      </c>
      <c r="U83" s="107">
        <v>0</v>
      </c>
      <c r="V83" s="107">
        <v>1</v>
      </c>
      <c r="W83" s="107">
        <v>2</v>
      </c>
      <c r="X83" s="107">
        <v>0</v>
      </c>
      <c r="Y83" s="107">
        <v>0</v>
      </c>
      <c r="Z83" s="220">
        <v>0</v>
      </c>
      <c r="AA83" s="107">
        <v>0</v>
      </c>
    </row>
    <row r="84" spans="1:27" x14ac:dyDescent="0.25">
      <c r="A84" s="55" t="s">
        <v>155</v>
      </c>
      <c r="B84" s="84"/>
      <c r="C84" s="628" t="s">
        <v>156</v>
      </c>
      <c r="D84" s="629"/>
      <c r="E84" s="630"/>
      <c r="F84" s="200">
        <v>0</v>
      </c>
      <c r="G84" s="200">
        <v>0</v>
      </c>
      <c r="H84" s="121">
        <v>0</v>
      </c>
      <c r="I84" s="121">
        <v>0</v>
      </c>
      <c r="J84" s="121">
        <v>0</v>
      </c>
      <c r="K84" s="220">
        <v>0</v>
      </c>
      <c r="L84" s="122">
        <v>0</v>
      </c>
      <c r="M84" s="122">
        <v>0</v>
      </c>
      <c r="N84" s="122">
        <v>0</v>
      </c>
      <c r="O84" s="220">
        <v>0</v>
      </c>
      <c r="P84" s="122">
        <v>0</v>
      </c>
      <c r="Q84" s="122">
        <v>0</v>
      </c>
      <c r="R84" s="122">
        <v>0</v>
      </c>
      <c r="S84" s="107">
        <v>0</v>
      </c>
      <c r="T84" s="220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220">
        <v>0</v>
      </c>
      <c r="AA84" s="107">
        <v>0</v>
      </c>
    </row>
    <row r="85" spans="1:27" x14ac:dyDescent="0.25">
      <c r="A85" s="57" t="s">
        <v>157</v>
      </c>
      <c r="B85" s="85"/>
      <c r="C85" s="647" t="s">
        <v>158</v>
      </c>
      <c r="D85" s="648"/>
      <c r="E85" s="649"/>
      <c r="F85" s="201">
        <v>0</v>
      </c>
      <c r="G85" s="201">
        <v>0</v>
      </c>
      <c r="H85" s="121">
        <v>0</v>
      </c>
      <c r="I85" s="121">
        <v>0</v>
      </c>
      <c r="J85" s="121">
        <v>0</v>
      </c>
      <c r="K85" s="220">
        <v>0</v>
      </c>
      <c r="L85" s="122">
        <v>0</v>
      </c>
      <c r="M85" s="122">
        <v>0</v>
      </c>
      <c r="N85" s="122">
        <v>0</v>
      </c>
      <c r="O85" s="220">
        <v>0</v>
      </c>
      <c r="P85" s="122">
        <v>0</v>
      </c>
      <c r="Q85" s="122">
        <v>0</v>
      </c>
      <c r="R85" s="122">
        <v>0</v>
      </c>
      <c r="S85" s="114">
        <v>0</v>
      </c>
      <c r="T85" s="220">
        <v>0</v>
      </c>
      <c r="U85" s="114">
        <v>0</v>
      </c>
      <c r="V85" s="114">
        <v>0</v>
      </c>
      <c r="W85" s="114">
        <v>0</v>
      </c>
      <c r="X85" s="114">
        <v>0</v>
      </c>
      <c r="Y85" s="114">
        <v>0</v>
      </c>
      <c r="Z85" s="220">
        <v>0</v>
      </c>
      <c r="AA85" s="114">
        <v>0</v>
      </c>
    </row>
    <row r="86" spans="1:27" x14ac:dyDescent="0.25">
      <c r="A86" s="55" t="s">
        <v>159</v>
      </c>
      <c r="B86" s="84"/>
      <c r="C86" s="647" t="s">
        <v>160</v>
      </c>
      <c r="D86" s="648"/>
      <c r="E86" s="649"/>
      <c r="F86" s="200">
        <v>6</v>
      </c>
      <c r="G86" s="200">
        <v>18</v>
      </c>
      <c r="H86" s="121">
        <v>18</v>
      </c>
      <c r="I86" s="121">
        <v>0</v>
      </c>
      <c r="J86" s="121">
        <v>0</v>
      </c>
      <c r="K86" s="220">
        <v>20</v>
      </c>
      <c r="L86" s="122">
        <v>4</v>
      </c>
      <c r="M86" s="122">
        <v>10</v>
      </c>
      <c r="N86" s="122">
        <v>3</v>
      </c>
      <c r="O86" s="220">
        <v>3</v>
      </c>
      <c r="P86" s="122">
        <v>1</v>
      </c>
      <c r="Q86" s="122">
        <v>2</v>
      </c>
      <c r="R86" s="122">
        <v>0</v>
      </c>
      <c r="S86" s="107">
        <v>0</v>
      </c>
      <c r="T86" s="220">
        <v>20</v>
      </c>
      <c r="U86" s="107">
        <v>1</v>
      </c>
      <c r="V86" s="107">
        <v>11</v>
      </c>
      <c r="W86" s="107">
        <v>4</v>
      </c>
      <c r="X86" s="107">
        <v>0</v>
      </c>
      <c r="Y86" s="107">
        <v>0</v>
      </c>
      <c r="Z86" s="220">
        <v>3</v>
      </c>
      <c r="AA86" s="107">
        <v>0</v>
      </c>
    </row>
    <row r="87" spans="1:27" x14ac:dyDescent="0.25">
      <c r="A87" s="55" t="s">
        <v>161</v>
      </c>
      <c r="B87" s="84"/>
      <c r="C87" s="625" t="s">
        <v>70</v>
      </c>
      <c r="D87" s="626"/>
      <c r="E87" s="627"/>
      <c r="F87" s="200">
        <v>0</v>
      </c>
      <c r="G87" s="200">
        <v>4</v>
      </c>
      <c r="H87" s="121">
        <v>3</v>
      </c>
      <c r="I87" s="121">
        <v>0</v>
      </c>
      <c r="J87" s="121">
        <v>1</v>
      </c>
      <c r="K87" s="220">
        <v>2</v>
      </c>
      <c r="L87" s="122">
        <v>0</v>
      </c>
      <c r="M87" s="122">
        <v>0</v>
      </c>
      <c r="N87" s="122">
        <v>1</v>
      </c>
      <c r="O87" s="220">
        <v>1</v>
      </c>
      <c r="P87" s="122">
        <v>0</v>
      </c>
      <c r="Q87" s="122">
        <v>0</v>
      </c>
      <c r="R87" s="122">
        <v>1</v>
      </c>
      <c r="S87" s="107">
        <v>0</v>
      </c>
      <c r="T87" s="220">
        <v>2</v>
      </c>
      <c r="U87" s="107">
        <v>0</v>
      </c>
      <c r="V87" s="107">
        <v>1</v>
      </c>
      <c r="W87" s="107">
        <v>2</v>
      </c>
      <c r="X87" s="107">
        <v>0</v>
      </c>
      <c r="Y87" s="107">
        <v>0</v>
      </c>
      <c r="Z87" s="220">
        <v>1</v>
      </c>
      <c r="AA87" s="107">
        <v>0</v>
      </c>
    </row>
    <row r="88" spans="1:27" s="33" customFormat="1" ht="25.5" customHeight="1" x14ac:dyDescent="0.25">
      <c r="A88" s="218" t="s">
        <v>162</v>
      </c>
      <c r="B88" s="219"/>
      <c r="C88" s="1045" t="s">
        <v>163</v>
      </c>
      <c r="D88" s="1053"/>
      <c r="E88" s="1054"/>
      <c r="F88" s="74">
        <v>0</v>
      </c>
      <c r="G88" s="74">
        <v>0</v>
      </c>
      <c r="H88" s="74">
        <v>0</v>
      </c>
      <c r="I88" s="74">
        <v>0</v>
      </c>
      <c r="J88" s="74">
        <v>0</v>
      </c>
      <c r="K88" s="130">
        <v>0</v>
      </c>
      <c r="L88" s="130">
        <v>0</v>
      </c>
      <c r="M88" s="130">
        <v>0</v>
      </c>
      <c r="N88" s="130">
        <v>0</v>
      </c>
      <c r="O88" s="130">
        <v>0</v>
      </c>
      <c r="P88" s="130">
        <v>0</v>
      </c>
      <c r="Q88" s="130">
        <v>0</v>
      </c>
      <c r="R88" s="130">
        <v>0</v>
      </c>
      <c r="S88" s="130">
        <v>0</v>
      </c>
      <c r="T88" s="130">
        <v>0</v>
      </c>
      <c r="U88" s="130">
        <v>0</v>
      </c>
      <c r="V88" s="130">
        <v>0</v>
      </c>
      <c r="W88" s="130">
        <v>0</v>
      </c>
      <c r="X88" s="130">
        <v>0</v>
      </c>
      <c r="Y88" s="130">
        <v>0</v>
      </c>
      <c r="Z88" s="130">
        <v>0</v>
      </c>
      <c r="AA88" s="130">
        <v>0</v>
      </c>
    </row>
    <row r="89" spans="1:27" x14ac:dyDescent="0.25">
      <c r="A89" s="55" t="s">
        <v>164</v>
      </c>
      <c r="B89" s="84"/>
      <c r="C89" s="628" t="s">
        <v>165</v>
      </c>
      <c r="D89" s="629"/>
      <c r="E89" s="630"/>
      <c r="F89" s="200">
        <v>0</v>
      </c>
      <c r="G89" s="200">
        <v>0</v>
      </c>
      <c r="H89" s="121">
        <v>0</v>
      </c>
      <c r="I89" s="121">
        <v>0</v>
      </c>
      <c r="J89" s="121">
        <v>0</v>
      </c>
      <c r="K89" s="220">
        <v>0</v>
      </c>
      <c r="L89" s="122">
        <v>0</v>
      </c>
      <c r="M89" s="122">
        <v>0</v>
      </c>
      <c r="N89" s="122">
        <v>0</v>
      </c>
      <c r="O89" s="220">
        <v>0</v>
      </c>
      <c r="P89" s="122">
        <v>0</v>
      </c>
      <c r="Q89" s="122">
        <v>0</v>
      </c>
      <c r="R89" s="122">
        <v>0</v>
      </c>
      <c r="S89" s="107">
        <v>0</v>
      </c>
      <c r="T89" s="220">
        <v>0</v>
      </c>
      <c r="U89" s="107">
        <v>0</v>
      </c>
      <c r="V89" s="107">
        <v>0</v>
      </c>
      <c r="W89" s="107">
        <v>0</v>
      </c>
      <c r="X89" s="107">
        <v>0</v>
      </c>
      <c r="Y89" s="107">
        <v>0</v>
      </c>
      <c r="Z89" s="220">
        <v>0</v>
      </c>
      <c r="AA89" s="107">
        <v>0</v>
      </c>
    </row>
    <row r="90" spans="1:27" x14ac:dyDescent="0.25">
      <c r="A90" s="55" t="s">
        <v>166</v>
      </c>
      <c r="B90" s="84"/>
      <c r="C90" s="625" t="s">
        <v>70</v>
      </c>
      <c r="D90" s="626"/>
      <c r="E90" s="627"/>
      <c r="F90" s="200">
        <v>0</v>
      </c>
      <c r="G90" s="200">
        <v>0</v>
      </c>
      <c r="H90" s="121">
        <v>0</v>
      </c>
      <c r="I90" s="121">
        <v>0</v>
      </c>
      <c r="J90" s="121">
        <v>0</v>
      </c>
      <c r="K90" s="220">
        <v>0</v>
      </c>
      <c r="L90" s="122">
        <v>0</v>
      </c>
      <c r="M90" s="122">
        <v>0</v>
      </c>
      <c r="N90" s="122">
        <v>0</v>
      </c>
      <c r="O90" s="220">
        <v>0</v>
      </c>
      <c r="P90" s="122">
        <v>0</v>
      </c>
      <c r="Q90" s="122">
        <v>0</v>
      </c>
      <c r="R90" s="122">
        <v>0</v>
      </c>
      <c r="S90" s="107">
        <v>0</v>
      </c>
      <c r="T90" s="220">
        <v>0</v>
      </c>
      <c r="U90" s="107">
        <v>0</v>
      </c>
      <c r="V90" s="107">
        <v>0</v>
      </c>
      <c r="W90" s="107">
        <v>0</v>
      </c>
      <c r="X90" s="107">
        <v>0</v>
      </c>
      <c r="Y90" s="107">
        <v>0</v>
      </c>
      <c r="Z90" s="220">
        <v>0</v>
      </c>
      <c r="AA90" s="107">
        <v>0</v>
      </c>
    </row>
    <row r="91" spans="1:27" s="33" customFormat="1" ht="35.25" customHeight="1" x14ac:dyDescent="0.25">
      <c r="A91" s="215" t="s">
        <v>167</v>
      </c>
      <c r="B91" s="217"/>
      <c r="C91" s="1045" t="s">
        <v>168</v>
      </c>
      <c r="D91" s="1053"/>
      <c r="E91" s="1054"/>
      <c r="F91" s="74">
        <v>30</v>
      </c>
      <c r="G91" s="74">
        <v>169</v>
      </c>
      <c r="H91" s="74">
        <v>161</v>
      </c>
      <c r="I91" s="74">
        <v>7</v>
      </c>
      <c r="J91" s="74">
        <v>1</v>
      </c>
      <c r="K91" s="130">
        <v>145</v>
      </c>
      <c r="L91" s="130">
        <v>97</v>
      </c>
      <c r="M91" s="130">
        <v>3</v>
      </c>
      <c r="N91" s="130">
        <v>18</v>
      </c>
      <c r="O91" s="130">
        <v>27</v>
      </c>
      <c r="P91" s="130">
        <v>0</v>
      </c>
      <c r="Q91" s="130">
        <v>24</v>
      </c>
      <c r="R91" s="130">
        <v>3</v>
      </c>
      <c r="S91" s="130">
        <v>0</v>
      </c>
      <c r="T91" s="130">
        <v>145</v>
      </c>
      <c r="U91" s="130">
        <v>0</v>
      </c>
      <c r="V91" s="130">
        <v>124</v>
      </c>
      <c r="W91" s="130">
        <v>10</v>
      </c>
      <c r="X91" s="130">
        <v>0</v>
      </c>
      <c r="Y91" s="130">
        <v>0</v>
      </c>
      <c r="Z91" s="130">
        <v>46</v>
      </c>
      <c r="AA91" s="130">
        <v>2</v>
      </c>
    </row>
    <row r="92" spans="1:27" x14ac:dyDescent="0.25">
      <c r="A92" s="57" t="s">
        <v>169</v>
      </c>
      <c r="B92" s="85"/>
      <c r="C92" s="628" t="s">
        <v>170</v>
      </c>
      <c r="D92" s="629"/>
      <c r="E92" s="630"/>
      <c r="F92" s="200">
        <v>0</v>
      </c>
      <c r="G92" s="200">
        <v>0</v>
      </c>
      <c r="H92" s="121">
        <v>0</v>
      </c>
      <c r="I92" s="121">
        <v>0</v>
      </c>
      <c r="J92" s="121">
        <v>0</v>
      </c>
      <c r="K92" s="220">
        <v>0</v>
      </c>
      <c r="L92" s="122">
        <v>0</v>
      </c>
      <c r="M92" s="122">
        <v>0</v>
      </c>
      <c r="N92" s="122">
        <v>0</v>
      </c>
      <c r="O92" s="220">
        <v>0</v>
      </c>
      <c r="P92" s="122">
        <v>0</v>
      </c>
      <c r="Q92" s="122">
        <v>0</v>
      </c>
      <c r="R92" s="122">
        <v>0</v>
      </c>
      <c r="S92" s="107">
        <v>0</v>
      </c>
      <c r="T92" s="220">
        <v>0</v>
      </c>
      <c r="U92" s="107">
        <v>0</v>
      </c>
      <c r="V92" s="107">
        <v>0</v>
      </c>
      <c r="W92" s="107">
        <v>0</v>
      </c>
      <c r="X92" s="107">
        <v>0</v>
      </c>
      <c r="Y92" s="107">
        <v>0</v>
      </c>
      <c r="Z92" s="220">
        <v>0</v>
      </c>
      <c r="AA92" s="107">
        <v>0</v>
      </c>
    </row>
    <row r="93" spans="1:27" x14ac:dyDescent="0.25">
      <c r="A93" s="57" t="s">
        <v>171</v>
      </c>
      <c r="B93" s="85"/>
      <c r="C93" s="628" t="s">
        <v>172</v>
      </c>
      <c r="D93" s="629"/>
      <c r="E93" s="630"/>
      <c r="F93" s="200">
        <v>3</v>
      </c>
      <c r="G93" s="200">
        <v>21</v>
      </c>
      <c r="H93" s="121">
        <v>21</v>
      </c>
      <c r="I93" s="121">
        <v>0</v>
      </c>
      <c r="J93" s="121">
        <v>0</v>
      </c>
      <c r="K93" s="220">
        <v>20</v>
      </c>
      <c r="L93" s="122">
        <v>18</v>
      </c>
      <c r="M93" s="122">
        <v>0</v>
      </c>
      <c r="N93" s="122">
        <v>0</v>
      </c>
      <c r="O93" s="220">
        <v>2</v>
      </c>
      <c r="P93" s="122">
        <v>0</v>
      </c>
      <c r="Q93" s="122">
        <v>1</v>
      </c>
      <c r="R93" s="122">
        <v>1</v>
      </c>
      <c r="S93" s="107">
        <v>0</v>
      </c>
      <c r="T93" s="220">
        <v>20</v>
      </c>
      <c r="U93" s="107">
        <v>0</v>
      </c>
      <c r="V93" s="107">
        <v>17</v>
      </c>
      <c r="W93" s="107">
        <v>0</v>
      </c>
      <c r="X93" s="107">
        <v>0</v>
      </c>
      <c r="Y93" s="107">
        <v>0</v>
      </c>
      <c r="Z93" s="220">
        <v>4</v>
      </c>
      <c r="AA93" s="107">
        <v>2</v>
      </c>
    </row>
    <row r="94" spans="1:27" x14ac:dyDescent="0.25">
      <c r="A94" s="57" t="s">
        <v>173</v>
      </c>
      <c r="B94" s="85"/>
      <c r="C94" s="628" t="s">
        <v>174</v>
      </c>
      <c r="D94" s="629"/>
      <c r="E94" s="630"/>
      <c r="F94" s="200">
        <v>0</v>
      </c>
      <c r="G94" s="200">
        <v>0</v>
      </c>
      <c r="H94" s="121">
        <v>0</v>
      </c>
      <c r="I94" s="121">
        <v>0</v>
      </c>
      <c r="J94" s="121">
        <v>0</v>
      </c>
      <c r="K94" s="220">
        <v>0</v>
      </c>
      <c r="L94" s="122">
        <v>0</v>
      </c>
      <c r="M94" s="122">
        <v>0</v>
      </c>
      <c r="N94" s="122">
        <v>0</v>
      </c>
      <c r="O94" s="220">
        <v>0</v>
      </c>
      <c r="P94" s="122">
        <v>0</v>
      </c>
      <c r="Q94" s="122">
        <v>0</v>
      </c>
      <c r="R94" s="122">
        <v>0</v>
      </c>
      <c r="S94" s="107">
        <v>0</v>
      </c>
      <c r="T94" s="220">
        <v>0</v>
      </c>
      <c r="U94" s="107">
        <v>0</v>
      </c>
      <c r="V94" s="107">
        <v>0</v>
      </c>
      <c r="W94" s="107">
        <v>0</v>
      </c>
      <c r="X94" s="107">
        <v>0</v>
      </c>
      <c r="Y94" s="107">
        <v>0</v>
      </c>
      <c r="Z94" s="220">
        <v>0</v>
      </c>
      <c r="AA94" s="107">
        <v>0</v>
      </c>
    </row>
    <row r="95" spans="1:27" x14ac:dyDescent="0.25">
      <c r="A95" s="55" t="s">
        <v>175</v>
      </c>
      <c r="B95" s="84"/>
      <c r="C95" s="628" t="s">
        <v>176</v>
      </c>
      <c r="D95" s="629"/>
      <c r="E95" s="630"/>
      <c r="F95" s="200">
        <v>8</v>
      </c>
      <c r="G95" s="200">
        <v>32</v>
      </c>
      <c r="H95" s="121">
        <v>30</v>
      </c>
      <c r="I95" s="121">
        <v>1</v>
      </c>
      <c r="J95" s="121">
        <v>1</v>
      </c>
      <c r="K95" s="220">
        <v>27</v>
      </c>
      <c r="L95" s="122">
        <v>17</v>
      </c>
      <c r="M95" s="122">
        <v>0</v>
      </c>
      <c r="N95" s="122">
        <v>2</v>
      </c>
      <c r="O95" s="220">
        <v>8</v>
      </c>
      <c r="P95" s="122">
        <v>0</v>
      </c>
      <c r="Q95" s="122">
        <v>8</v>
      </c>
      <c r="R95" s="122">
        <v>0</v>
      </c>
      <c r="S95" s="107">
        <v>0</v>
      </c>
      <c r="T95" s="220">
        <v>27</v>
      </c>
      <c r="U95" s="107">
        <v>0</v>
      </c>
      <c r="V95" s="107">
        <v>25</v>
      </c>
      <c r="W95" s="107">
        <v>0</v>
      </c>
      <c r="X95" s="107">
        <v>0</v>
      </c>
      <c r="Y95" s="107">
        <v>0</v>
      </c>
      <c r="Z95" s="220">
        <v>11</v>
      </c>
      <c r="AA95" s="107">
        <v>0</v>
      </c>
    </row>
    <row r="96" spans="1:27" x14ac:dyDescent="0.25">
      <c r="A96" s="55" t="s">
        <v>177</v>
      </c>
      <c r="B96" s="84"/>
      <c r="C96" s="628" t="s">
        <v>178</v>
      </c>
      <c r="D96" s="629"/>
      <c r="E96" s="630"/>
      <c r="F96" s="200">
        <v>0</v>
      </c>
      <c r="G96" s="200">
        <v>0</v>
      </c>
      <c r="H96" s="121">
        <v>0</v>
      </c>
      <c r="I96" s="121">
        <v>0</v>
      </c>
      <c r="J96" s="121">
        <v>0</v>
      </c>
      <c r="K96" s="220">
        <v>0</v>
      </c>
      <c r="L96" s="122">
        <v>0</v>
      </c>
      <c r="M96" s="122">
        <v>0</v>
      </c>
      <c r="N96" s="122">
        <v>0</v>
      </c>
      <c r="O96" s="220">
        <v>0</v>
      </c>
      <c r="P96" s="122">
        <v>0</v>
      </c>
      <c r="Q96" s="122">
        <v>0</v>
      </c>
      <c r="R96" s="122">
        <v>0</v>
      </c>
      <c r="S96" s="107">
        <v>0</v>
      </c>
      <c r="T96" s="220">
        <v>0</v>
      </c>
      <c r="U96" s="107">
        <v>0</v>
      </c>
      <c r="V96" s="107">
        <v>0</v>
      </c>
      <c r="W96" s="107">
        <v>0</v>
      </c>
      <c r="X96" s="107">
        <v>0</v>
      </c>
      <c r="Y96" s="107">
        <v>0</v>
      </c>
      <c r="Z96" s="220">
        <v>0</v>
      </c>
      <c r="AA96" s="107">
        <v>0</v>
      </c>
    </row>
    <row r="97" spans="1:27" x14ac:dyDescent="0.25">
      <c r="A97" s="55" t="s">
        <v>179</v>
      </c>
      <c r="B97" s="84"/>
      <c r="C97" s="628" t="s">
        <v>180</v>
      </c>
      <c r="D97" s="629"/>
      <c r="E97" s="630"/>
      <c r="F97" s="200">
        <v>1</v>
      </c>
      <c r="G97" s="200">
        <v>5</v>
      </c>
      <c r="H97" s="121">
        <v>5</v>
      </c>
      <c r="I97" s="121">
        <v>0</v>
      </c>
      <c r="J97" s="121">
        <v>0</v>
      </c>
      <c r="K97" s="220">
        <v>6</v>
      </c>
      <c r="L97" s="122">
        <v>4</v>
      </c>
      <c r="M97" s="122">
        <v>0</v>
      </c>
      <c r="N97" s="122">
        <v>1</v>
      </c>
      <c r="O97" s="220">
        <v>1</v>
      </c>
      <c r="P97" s="122">
        <v>0</v>
      </c>
      <c r="Q97" s="122">
        <v>1</v>
      </c>
      <c r="R97" s="122">
        <v>0</v>
      </c>
      <c r="S97" s="107">
        <v>0</v>
      </c>
      <c r="T97" s="220">
        <v>6</v>
      </c>
      <c r="U97" s="107">
        <v>0</v>
      </c>
      <c r="V97" s="107">
        <v>5</v>
      </c>
      <c r="W97" s="107">
        <v>1</v>
      </c>
      <c r="X97" s="107">
        <v>0</v>
      </c>
      <c r="Y97" s="107">
        <v>0</v>
      </c>
      <c r="Z97" s="220">
        <v>0</v>
      </c>
      <c r="AA97" s="107">
        <v>0</v>
      </c>
    </row>
    <row r="98" spans="1:27" x14ac:dyDescent="0.25">
      <c r="A98" s="55" t="s">
        <v>181</v>
      </c>
      <c r="B98" s="84"/>
      <c r="C98" s="625" t="s">
        <v>182</v>
      </c>
      <c r="D98" s="626"/>
      <c r="E98" s="627"/>
      <c r="F98" s="200">
        <v>0</v>
      </c>
      <c r="G98" s="200">
        <v>0</v>
      </c>
      <c r="H98" s="121">
        <v>0</v>
      </c>
      <c r="I98" s="121">
        <v>0</v>
      </c>
      <c r="J98" s="121">
        <v>0</v>
      </c>
      <c r="K98" s="220">
        <v>0</v>
      </c>
      <c r="L98" s="122">
        <v>0</v>
      </c>
      <c r="M98" s="122">
        <v>0</v>
      </c>
      <c r="N98" s="122">
        <v>0</v>
      </c>
      <c r="O98" s="220">
        <v>0</v>
      </c>
      <c r="P98" s="122">
        <v>0</v>
      </c>
      <c r="Q98" s="122">
        <v>0</v>
      </c>
      <c r="R98" s="122">
        <v>0</v>
      </c>
      <c r="S98" s="107">
        <v>0</v>
      </c>
      <c r="T98" s="220">
        <v>0</v>
      </c>
      <c r="U98" s="107">
        <v>0</v>
      </c>
      <c r="V98" s="107">
        <v>0</v>
      </c>
      <c r="W98" s="107">
        <v>0</v>
      </c>
      <c r="X98" s="107">
        <v>0</v>
      </c>
      <c r="Y98" s="107">
        <v>0</v>
      </c>
      <c r="Z98" s="220">
        <v>0</v>
      </c>
      <c r="AA98" s="107">
        <v>0</v>
      </c>
    </row>
    <row r="99" spans="1:27" x14ac:dyDescent="0.25">
      <c r="A99" s="55" t="s">
        <v>183</v>
      </c>
      <c r="B99" s="84"/>
      <c r="C99" s="625" t="s">
        <v>184</v>
      </c>
      <c r="D99" s="626"/>
      <c r="E99" s="627"/>
      <c r="F99" s="200">
        <v>0</v>
      </c>
      <c r="G99" s="200">
        <v>0</v>
      </c>
      <c r="H99" s="121">
        <v>0</v>
      </c>
      <c r="I99" s="121">
        <v>0</v>
      </c>
      <c r="J99" s="121">
        <v>0</v>
      </c>
      <c r="K99" s="220">
        <v>0</v>
      </c>
      <c r="L99" s="122">
        <v>0</v>
      </c>
      <c r="M99" s="122">
        <v>0</v>
      </c>
      <c r="N99" s="122">
        <v>0</v>
      </c>
      <c r="O99" s="220">
        <v>0</v>
      </c>
      <c r="P99" s="122">
        <v>0</v>
      </c>
      <c r="Q99" s="122">
        <v>0</v>
      </c>
      <c r="R99" s="122">
        <v>0</v>
      </c>
      <c r="S99" s="107">
        <v>0</v>
      </c>
      <c r="T99" s="220">
        <v>0</v>
      </c>
      <c r="U99" s="107">
        <v>0</v>
      </c>
      <c r="V99" s="107">
        <v>0</v>
      </c>
      <c r="W99" s="107">
        <v>0</v>
      </c>
      <c r="X99" s="107">
        <v>0</v>
      </c>
      <c r="Y99" s="107">
        <v>0</v>
      </c>
      <c r="Z99" s="220">
        <v>0</v>
      </c>
      <c r="AA99" s="107">
        <v>0</v>
      </c>
    </row>
    <row r="100" spans="1:27" x14ac:dyDescent="0.25">
      <c r="A100" s="55" t="s">
        <v>185</v>
      </c>
      <c r="B100" s="84"/>
      <c r="C100" s="628" t="s">
        <v>186</v>
      </c>
      <c r="D100" s="629"/>
      <c r="E100" s="630"/>
      <c r="F100" s="200">
        <v>14</v>
      </c>
      <c r="G100" s="200">
        <v>80</v>
      </c>
      <c r="H100" s="121">
        <v>74</v>
      </c>
      <c r="I100" s="121">
        <v>6</v>
      </c>
      <c r="J100" s="121">
        <v>0</v>
      </c>
      <c r="K100" s="220">
        <v>73</v>
      </c>
      <c r="L100" s="122">
        <v>46</v>
      </c>
      <c r="M100" s="122">
        <v>2</v>
      </c>
      <c r="N100" s="122">
        <v>13</v>
      </c>
      <c r="O100" s="220">
        <v>12</v>
      </c>
      <c r="P100" s="122">
        <v>0</v>
      </c>
      <c r="Q100" s="122">
        <v>10</v>
      </c>
      <c r="R100" s="122">
        <v>2</v>
      </c>
      <c r="S100" s="107">
        <v>0</v>
      </c>
      <c r="T100" s="220">
        <v>73</v>
      </c>
      <c r="U100" s="107">
        <v>0</v>
      </c>
      <c r="V100" s="107">
        <v>62</v>
      </c>
      <c r="W100" s="107">
        <v>7</v>
      </c>
      <c r="X100" s="107">
        <v>0</v>
      </c>
      <c r="Y100" s="107">
        <v>0</v>
      </c>
      <c r="Z100" s="220">
        <v>15</v>
      </c>
      <c r="AA100" s="107">
        <v>0</v>
      </c>
    </row>
    <row r="101" spans="1:27" x14ac:dyDescent="0.25">
      <c r="A101" s="55" t="s">
        <v>187</v>
      </c>
      <c r="B101" s="84"/>
      <c r="C101" s="625" t="s">
        <v>188</v>
      </c>
      <c r="D101" s="626"/>
      <c r="E101" s="627"/>
      <c r="F101" s="200">
        <v>2</v>
      </c>
      <c r="G101" s="200">
        <v>7</v>
      </c>
      <c r="H101" s="121">
        <v>7</v>
      </c>
      <c r="I101" s="121">
        <v>0</v>
      </c>
      <c r="J101" s="121">
        <v>0</v>
      </c>
      <c r="K101" s="220">
        <v>7</v>
      </c>
      <c r="L101" s="122">
        <v>6</v>
      </c>
      <c r="M101" s="122">
        <v>1</v>
      </c>
      <c r="N101" s="122">
        <v>0</v>
      </c>
      <c r="O101" s="220">
        <v>0</v>
      </c>
      <c r="P101" s="122">
        <v>0</v>
      </c>
      <c r="Q101" s="122">
        <v>0</v>
      </c>
      <c r="R101" s="122">
        <v>0</v>
      </c>
      <c r="S101" s="107">
        <v>0</v>
      </c>
      <c r="T101" s="220">
        <v>7</v>
      </c>
      <c r="U101" s="107">
        <v>0</v>
      </c>
      <c r="V101" s="107">
        <v>7</v>
      </c>
      <c r="W101" s="107">
        <v>0</v>
      </c>
      <c r="X101" s="107">
        <v>0</v>
      </c>
      <c r="Y101" s="107">
        <v>0</v>
      </c>
      <c r="Z101" s="220">
        <v>2</v>
      </c>
      <c r="AA101" s="107">
        <v>0</v>
      </c>
    </row>
    <row r="102" spans="1:27" x14ac:dyDescent="0.25">
      <c r="A102" s="55" t="s">
        <v>189</v>
      </c>
      <c r="B102" s="84"/>
      <c r="C102" s="625" t="s">
        <v>190</v>
      </c>
      <c r="D102" s="626"/>
      <c r="E102" s="627"/>
      <c r="F102" s="200">
        <v>0</v>
      </c>
      <c r="G102" s="200">
        <v>0</v>
      </c>
      <c r="H102" s="121">
        <v>0</v>
      </c>
      <c r="I102" s="121">
        <v>0</v>
      </c>
      <c r="J102" s="121">
        <v>0</v>
      </c>
      <c r="K102" s="220">
        <v>0</v>
      </c>
      <c r="L102" s="122">
        <v>0</v>
      </c>
      <c r="M102" s="122">
        <v>0</v>
      </c>
      <c r="N102" s="122">
        <v>0</v>
      </c>
      <c r="O102" s="220">
        <v>0</v>
      </c>
      <c r="P102" s="122">
        <v>0</v>
      </c>
      <c r="Q102" s="122">
        <v>0</v>
      </c>
      <c r="R102" s="122">
        <v>0</v>
      </c>
      <c r="S102" s="107">
        <v>0</v>
      </c>
      <c r="T102" s="220">
        <v>0</v>
      </c>
      <c r="U102" s="107">
        <v>0</v>
      </c>
      <c r="V102" s="107">
        <v>0</v>
      </c>
      <c r="W102" s="107">
        <v>0</v>
      </c>
      <c r="X102" s="107">
        <v>0</v>
      </c>
      <c r="Y102" s="107">
        <v>0</v>
      </c>
      <c r="Z102" s="220">
        <v>0</v>
      </c>
      <c r="AA102" s="107">
        <v>0</v>
      </c>
    </row>
    <row r="103" spans="1:27" x14ac:dyDescent="0.25">
      <c r="A103" s="55" t="s">
        <v>191</v>
      </c>
      <c r="B103" s="84"/>
      <c r="C103" s="625" t="s">
        <v>192</v>
      </c>
      <c r="D103" s="626"/>
      <c r="E103" s="627"/>
      <c r="F103" s="200">
        <v>0</v>
      </c>
      <c r="G103" s="200">
        <v>2</v>
      </c>
      <c r="H103" s="121">
        <v>2</v>
      </c>
      <c r="I103" s="121">
        <v>0</v>
      </c>
      <c r="J103" s="121">
        <v>0</v>
      </c>
      <c r="K103" s="220">
        <v>1</v>
      </c>
      <c r="L103" s="122">
        <v>1</v>
      </c>
      <c r="M103" s="122">
        <v>0</v>
      </c>
      <c r="N103" s="122">
        <v>0</v>
      </c>
      <c r="O103" s="220">
        <v>0</v>
      </c>
      <c r="P103" s="122">
        <v>0</v>
      </c>
      <c r="Q103" s="122">
        <v>0</v>
      </c>
      <c r="R103" s="122">
        <v>0</v>
      </c>
      <c r="S103" s="107">
        <v>0</v>
      </c>
      <c r="T103" s="220">
        <v>1</v>
      </c>
      <c r="U103" s="107">
        <v>0</v>
      </c>
      <c r="V103" s="107">
        <v>1</v>
      </c>
      <c r="W103" s="107">
        <v>0</v>
      </c>
      <c r="X103" s="107">
        <v>0</v>
      </c>
      <c r="Y103" s="107">
        <v>0</v>
      </c>
      <c r="Z103" s="220">
        <v>1</v>
      </c>
      <c r="AA103" s="107">
        <v>0</v>
      </c>
    </row>
    <row r="104" spans="1:27" x14ac:dyDescent="0.25">
      <c r="A104" s="55" t="s">
        <v>193</v>
      </c>
      <c r="B104" s="84"/>
      <c r="C104" s="625" t="s">
        <v>194</v>
      </c>
      <c r="D104" s="626"/>
      <c r="E104" s="627"/>
      <c r="F104" s="200">
        <v>0</v>
      </c>
      <c r="G104" s="200">
        <v>1</v>
      </c>
      <c r="H104" s="121">
        <v>1</v>
      </c>
      <c r="I104" s="121">
        <v>0</v>
      </c>
      <c r="J104" s="121">
        <v>0</v>
      </c>
      <c r="K104" s="220">
        <v>0</v>
      </c>
      <c r="L104" s="122">
        <v>0</v>
      </c>
      <c r="M104" s="122">
        <v>0</v>
      </c>
      <c r="N104" s="122">
        <v>0</v>
      </c>
      <c r="O104" s="220">
        <v>0</v>
      </c>
      <c r="P104" s="122">
        <v>0</v>
      </c>
      <c r="Q104" s="122">
        <v>0</v>
      </c>
      <c r="R104" s="122">
        <v>0</v>
      </c>
      <c r="S104" s="107">
        <v>0</v>
      </c>
      <c r="T104" s="220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220">
        <v>1</v>
      </c>
      <c r="AA104" s="107">
        <v>0</v>
      </c>
    </row>
    <row r="105" spans="1:27" x14ac:dyDescent="0.25">
      <c r="A105" s="55" t="s">
        <v>195</v>
      </c>
      <c r="B105" s="84"/>
      <c r="C105" s="625" t="s">
        <v>196</v>
      </c>
      <c r="D105" s="626"/>
      <c r="E105" s="627"/>
      <c r="F105" s="200">
        <v>0</v>
      </c>
      <c r="G105" s="200">
        <v>3</v>
      </c>
      <c r="H105" s="121">
        <v>3</v>
      </c>
      <c r="I105" s="121">
        <v>0</v>
      </c>
      <c r="J105" s="121">
        <v>0</v>
      </c>
      <c r="K105" s="220">
        <v>1</v>
      </c>
      <c r="L105" s="122">
        <v>0</v>
      </c>
      <c r="M105" s="122">
        <v>0</v>
      </c>
      <c r="N105" s="122">
        <v>0</v>
      </c>
      <c r="O105" s="220">
        <v>1</v>
      </c>
      <c r="P105" s="122">
        <v>0</v>
      </c>
      <c r="Q105" s="122">
        <v>1</v>
      </c>
      <c r="R105" s="122">
        <v>0</v>
      </c>
      <c r="S105" s="107">
        <v>0</v>
      </c>
      <c r="T105" s="220">
        <v>1</v>
      </c>
      <c r="U105" s="107">
        <v>0</v>
      </c>
      <c r="V105" s="107">
        <v>1</v>
      </c>
      <c r="W105" s="107">
        <v>0</v>
      </c>
      <c r="X105" s="107">
        <v>0</v>
      </c>
      <c r="Y105" s="107">
        <v>0</v>
      </c>
      <c r="Z105" s="220">
        <v>2</v>
      </c>
      <c r="AA105" s="107">
        <v>0</v>
      </c>
    </row>
    <row r="106" spans="1:27" x14ac:dyDescent="0.25">
      <c r="A106" s="55" t="s">
        <v>197</v>
      </c>
      <c r="B106" s="84"/>
      <c r="C106" s="625" t="s">
        <v>198</v>
      </c>
      <c r="D106" s="626"/>
      <c r="E106" s="627"/>
      <c r="F106" s="200">
        <v>0</v>
      </c>
      <c r="G106" s="200">
        <v>0</v>
      </c>
      <c r="H106" s="121">
        <v>0</v>
      </c>
      <c r="I106" s="121">
        <v>0</v>
      </c>
      <c r="J106" s="121">
        <v>0</v>
      </c>
      <c r="K106" s="220">
        <v>0</v>
      </c>
      <c r="L106" s="122">
        <v>0</v>
      </c>
      <c r="M106" s="122">
        <v>0</v>
      </c>
      <c r="N106" s="122">
        <v>0</v>
      </c>
      <c r="O106" s="220">
        <v>0</v>
      </c>
      <c r="P106" s="122">
        <v>0</v>
      </c>
      <c r="Q106" s="122">
        <v>0</v>
      </c>
      <c r="R106" s="122">
        <v>0</v>
      </c>
      <c r="S106" s="107">
        <v>0</v>
      </c>
      <c r="T106" s="220">
        <v>0</v>
      </c>
      <c r="U106" s="107">
        <v>0</v>
      </c>
      <c r="V106" s="107">
        <v>0</v>
      </c>
      <c r="W106" s="107">
        <v>0</v>
      </c>
      <c r="X106" s="107">
        <v>0</v>
      </c>
      <c r="Y106" s="107">
        <v>0</v>
      </c>
      <c r="Z106" s="220">
        <v>0</v>
      </c>
      <c r="AA106" s="107">
        <v>0</v>
      </c>
    </row>
    <row r="107" spans="1:27" x14ac:dyDescent="0.25">
      <c r="A107" s="55" t="s">
        <v>199</v>
      </c>
      <c r="B107" s="84"/>
      <c r="C107" s="625" t="s">
        <v>200</v>
      </c>
      <c r="D107" s="626"/>
      <c r="E107" s="627"/>
      <c r="F107" s="200">
        <v>1</v>
      </c>
      <c r="G107" s="200">
        <v>10</v>
      </c>
      <c r="H107" s="121">
        <v>10</v>
      </c>
      <c r="I107" s="121">
        <v>0</v>
      </c>
      <c r="J107" s="121">
        <v>0</v>
      </c>
      <c r="K107" s="220">
        <v>7</v>
      </c>
      <c r="L107" s="122">
        <v>4</v>
      </c>
      <c r="M107" s="122">
        <v>0</v>
      </c>
      <c r="N107" s="122">
        <v>1</v>
      </c>
      <c r="O107" s="220">
        <v>2</v>
      </c>
      <c r="P107" s="122">
        <v>0</v>
      </c>
      <c r="Q107" s="122">
        <v>2</v>
      </c>
      <c r="R107" s="122">
        <v>0</v>
      </c>
      <c r="S107" s="107">
        <v>0</v>
      </c>
      <c r="T107" s="220">
        <v>7</v>
      </c>
      <c r="U107" s="107">
        <v>0</v>
      </c>
      <c r="V107" s="107">
        <v>4</v>
      </c>
      <c r="W107" s="107">
        <v>1</v>
      </c>
      <c r="X107" s="107">
        <v>0</v>
      </c>
      <c r="Y107" s="107">
        <v>0</v>
      </c>
      <c r="Z107" s="220">
        <v>4</v>
      </c>
      <c r="AA107" s="107">
        <v>0</v>
      </c>
    </row>
    <row r="108" spans="1:27" x14ac:dyDescent="0.25">
      <c r="A108" s="55" t="s">
        <v>201</v>
      </c>
      <c r="B108" s="84"/>
      <c r="C108" s="625" t="s">
        <v>202</v>
      </c>
      <c r="D108" s="626"/>
      <c r="E108" s="627"/>
      <c r="F108" s="200">
        <v>1</v>
      </c>
      <c r="G108" s="200">
        <v>7</v>
      </c>
      <c r="H108" s="121">
        <v>7</v>
      </c>
      <c r="I108" s="121">
        <v>0</v>
      </c>
      <c r="J108" s="121">
        <v>0</v>
      </c>
      <c r="K108" s="220">
        <v>3</v>
      </c>
      <c r="L108" s="122">
        <v>1</v>
      </c>
      <c r="M108" s="122">
        <v>0</v>
      </c>
      <c r="N108" s="122">
        <v>1</v>
      </c>
      <c r="O108" s="220">
        <v>1</v>
      </c>
      <c r="P108" s="122">
        <v>0</v>
      </c>
      <c r="Q108" s="122">
        <v>1</v>
      </c>
      <c r="R108" s="122">
        <v>0</v>
      </c>
      <c r="S108" s="107">
        <v>0</v>
      </c>
      <c r="T108" s="220">
        <v>3</v>
      </c>
      <c r="U108" s="107">
        <v>0</v>
      </c>
      <c r="V108" s="107">
        <v>2</v>
      </c>
      <c r="W108" s="107">
        <v>1</v>
      </c>
      <c r="X108" s="107">
        <v>0</v>
      </c>
      <c r="Y108" s="107">
        <v>0</v>
      </c>
      <c r="Z108" s="220">
        <v>5</v>
      </c>
      <c r="AA108" s="107">
        <v>0</v>
      </c>
    </row>
    <row r="109" spans="1:27" x14ac:dyDescent="0.25">
      <c r="A109" s="55" t="s">
        <v>203</v>
      </c>
      <c r="B109" s="84"/>
      <c r="C109" s="625" t="s">
        <v>204</v>
      </c>
      <c r="D109" s="626"/>
      <c r="E109" s="627"/>
      <c r="F109" s="200">
        <v>0</v>
      </c>
      <c r="G109" s="200">
        <v>0</v>
      </c>
      <c r="H109" s="121">
        <v>0</v>
      </c>
      <c r="I109" s="121">
        <v>0</v>
      </c>
      <c r="J109" s="121">
        <v>0</v>
      </c>
      <c r="K109" s="220">
        <v>0</v>
      </c>
      <c r="L109" s="122">
        <v>0</v>
      </c>
      <c r="M109" s="122">
        <v>0</v>
      </c>
      <c r="N109" s="122">
        <v>0</v>
      </c>
      <c r="O109" s="220">
        <v>0</v>
      </c>
      <c r="P109" s="122">
        <v>0</v>
      </c>
      <c r="Q109" s="122">
        <v>0</v>
      </c>
      <c r="R109" s="122">
        <v>0</v>
      </c>
      <c r="S109" s="107">
        <v>0</v>
      </c>
      <c r="T109" s="220">
        <v>0</v>
      </c>
      <c r="U109" s="107">
        <v>0</v>
      </c>
      <c r="V109" s="107">
        <v>0</v>
      </c>
      <c r="W109" s="107">
        <v>0</v>
      </c>
      <c r="X109" s="107">
        <v>0</v>
      </c>
      <c r="Y109" s="107">
        <v>0</v>
      </c>
      <c r="Z109" s="220">
        <v>0</v>
      </c>
      <c r="AA109" s="107">
        <v>0</v>
      </c>
    </row>
    <row r="110" spans="1:27" x14ac:dyDescent="0.25">
      <c r="A110" s="206" t="s">
        <v>205</v>
      </c>
      <c r="B110" s="209" t="s">
        <v>206</v>
      </c>
      <c r="C110" s="1051" t="s">
        <v>207</v>
      </c>
      <c r="D110" s="1052"/>
      <c r="E110" s="1052"/>
      <c r="F110" s="222">
        <v>0</v>
      </c>
      <c r="G110" s="222">
        <v>0</v>
      </c>
      <c r="H110" s="222">
        <v>0</v>
      </c>
      <c r="I110" s="222">
        <v>0</v>
      </c>
      <c r="J110" s="222">
        <v>0</v>
      </c>
      <c r="K110" s="223">
        <v>0</v>
      </c>
      <c r="L110" s="222">
        <v>0</v>
      </c>
      <c r="M110" s="224">
        <v>0</v>
      </c>
      <c r="N110" s="224">
        <v>0</v>
      </c>
      <c r="O110" s="225">
        <v>0</v>
      </c>
      <c r="P110" s="224">
        <v>0</v>
      </c>
      <c r="Q110" s="224">
        <v>0</v>
      </c>
      <c r="R110" s="224">
        <v>0</v>
      </c>
      <c r="S110" s="163">
        <v>0</v>
      </c>
      <c r="T110" s="225">
        <v>0</v>
      </c>
      <c r="U110" s="163">
        <v>0</v>
      </c>
      <c r="V110" s="163">
        <v>0</v>
      </c>
      <c r="W110" s="163">
        <v>0</v>
      </c>
      <c r="X110" s="163">
        <v>0</v>
      </c>
      <c r="Y110" s="163">
        <v>0</v>
      </c>
      <c r="Z110" s="225">
        <v>0</v>
      </c>
      <c r="AA110" s="163">
        <v>0</v>
      </c>
    </row>
    <row r="111" spans="1:27" x14ac:dyDescent="0.25">
      <c r="A111" s="55" t="s">
        <v>208</v>
      </c>
      <c r="B111" s="84"/>
      <c r="C111" s="628" t="s">
        <v>209</v>
      </c>
      <c r="D111" s="629"/>
      <c r="E111" s="630"/>
      <c r="F111" s="200">
        <v>0</v>
      </c>
      <c r="G111" s="200">
        <v>0</v>
      </c>
      <c r="H111" s="121">
        <v>0</v>
      </c>
      <c r="I111" s="121">
        <v>0</v>
      </c>
      <c r="J111" s="121">
        <v>0</v>
      </c>
      <c r="K111" s="220">
        <v>0</v>
      </c>
      <c r="L111" s="122">
        <v>0</v>
      </c>
      <c r="M111" s="122">
        <v>0</v>
      </c>
      <c r="N111" s="122">
        <v>0</v>
      </c>
      <c r="O111" s="220">
        <v>0</v>
      </c>
      <c r="P111" s="122">
        <v>0</v>
      </c>
      <c r="Q111" s="122">
        <v>0</v>
      </c>
      <c r="R111" s="122">
        <v>0</v>
      </c>
      <c r="S111" s="107">
        <v>0</v>
      </c>
      <c r="T111" s="220">
        <v>0</v>
      </c>
      <c r="U111" s="107">
        <v>0</v>
      </c>
      <c r="V111" s="107">
        <v>0</v>
      </c>
      <c r="W111" s="107">
        <v>0</v>
      </c>
      <c r="X111" s="107">
        <v>0</v>
      </c>
      <c r="Y111" s="107">
        <v>0</v>
      </c>
      <c r="Z111" s="220">
        <v>0</v>
      </c>
      <c r="AA111" s="107">
        <v>0</v>
      </c>
    </row>
    <row r="112" spans="1:27" ht="25.5" x14ac:dyDescent="0.25">
      <c r="A112" s="205" t="s">
        <v>210</v>
      </c>
      <c r="B112" s="208" t="s">
        <v>37</v>
      </c>
      <c r="C112" s="922" t="s">
        <v>211</v>
      </c>
      <c r="D112" s="923"/>
      <c r="E112" s="924"/>
      <c r="F112" s="200">
        <v>0</v>
      </c>
      <c r="G112" s="200">
        <v>0</v>
      </c>
      <c r="H112" s="121">
        <v>0</v>
      </c>
      <c r="I112" s="121">
        <v>0</v>
      </c>
      <c r="J112" s="121">
        <v>0</v>
      </c>
      <c r="K112" s="220">
        <v>0</v>
      </c>
      <c r="L112" s="122">
        <v>0</v>
      </c>
      <c r="M112" s="122">
        <v>0</v>
      </c>
      <c r="N112" s="122">
        <v>0</v>
      </c>
      <c r="O112" s="220">
        <v>0</v>
      </c>
      <c r="P112" s="122">
        <v>0</v>
      </c>
      <c r="Q112" s="122">
        <v>0</v>
      </c>
      <c r="R112" s="122">
        <v>0</v>
      </c>
      <c r="S112" s="107">
        <v>0</v>
      </c>
      <c r="T112" s="220">
        <v>0</v>
      </c>
      <c r="U112" s="107">
        <v>0</v>
      </c>
      <c r="V112" s="107">
        <v>0</v>
      </c>
      <c r="W112" s="107">
        <v>0</v>
      </c>
      <c r="X112" s="107">
        <v>0</v>
      </c>
      <c r="Y112" s="107">
        <v>0</v>
      </c>
      <c r="Z112" s="220">
        <v>0</v>
      </c>
      <c r="AA112" s="107">
        <v>0</v>
      </c>
    </row>
    <row r="113" spans="1:27" x14ac:dyDescent="0.25">
      <c r="A113" s="55" t="s">
        <v>212</v>
      </c>
      <c r="B113" s="84"/>
      <c r="C113" s="625" t="s">
        <v>70</v>
      </c>
      <c r="D113" s="626"/>
      <c r="E113" s="627"/>
      <c r="F113" s="200">
        <v>0</v>
      </c>
      <c r="G113" s="200">
        <v>1</v>
      </c>
      <c r="H113" s="121">
        <v>1</v>
      </c>
      <c r="I113" s="121">
        <v>0</v>
      </c>
      <c r="J113" s="121">
        <v>0</v>
      </c>
      <c r="K113" s="220">
        <v>0</v>
      </c>
      <c r="L113" s="122">
        <v>0</v>
      </c>
      <c r="M113" s="122">
        <v>0</v>
      </c>
      <c r="N113" s="122">
        <v>0</v>
      </c>
      <c r="O113" s="220">
        <v>0</v>
      </c>
      <c r="P113" s="122">
        <v>0</v>
      </c>
      <c r="Q113" s="122">
        <v>0</v>
      </c>
      <c r="R113" s="122">
        <v>0</v>
      </c>
      <c r="S113" s="107">
        <v>0</v>
      </c>
      <c r="T113" s="220">
        <v>0</v>
      </c>
      <c r="U113" s="107">
        <v>0</v>
      </c>
      <c r="V113" s="107">
        <v>0</v>
      </c>
      <c r="W113" s="107">
        <v>0</v>
      </c>
      <c r="X113" s="107">
        <v>0</v>
      </c>
      <c r="Y113" s="107">
        <v>0</v>
      </c>
      <c r="Z113" s="220">
        <v>1</v>
      </c>
      <c r="AA113" s="107">
        <v>0</v>
      </c>
    </row>
    <row r="114" spans="1:27" s="33" customFormat="1" ht="29.25" customHeight="1" x14ac:dyDescent="0.25">
      <c r="A114" s="215" t="s">
        <v>213</v>
      </c>
      <c r="B114" s="217"/>
      <c r="C114" s="1045" t="s">
        <v>214</v>
      </c>
      <c r="D114" s="1046"/>
      <c r="E114" s="1047"/>
      <c r="F114" s="74">
        <v>0</v>
      </c>
      <c r="G114" s="74">
        <v>0</v>
      </c>
      <c r="H114" s="74">
        <v>0</v>
      </c>
      <c r="I114" s="74">
        <v>0</v>
      </c>
      <c r="J114" s="74">
        <v>0</v>
      </c>
      <c r="K114" s="130">
        <v>0</v>
      </c>
      <c r="L114" s="130">
        <v>0</v>
      </c>
      <c r="M114" s="130">
        <v>0</v>
      </c>
      <c r="N114" s="130">
        <v>0</v>
      </c>
      <c r="O114" s="130">
        <v>0</v>
      </c>
      <c r="P114" s="130">
        <v>0</v>
      </c>
      <c r="Q114" s="130">
        <v>0</v>
      </c>
      <c r="R114" s="130">
        <v>0</v>
      </c>
      <c r="S114" s="130">
        <v>0</v>
      </c>
      <c r="T114" s="130">
        <v>0</v>
      </c>
      <c r="U114" s="130">
        <v>0</v>
      </c>
      <c r="V114" s="130">
        <v>0</v>
      </c>
      <c r="W114" s="130">
        <v>0</v>
      </c>
      <c r="X114" s="130">
        <v>0</v>
      </c>
      <c r="Y114" s="130">
        <v>0</v>
      </c>
      <c r="Z114" s="130">
        <v>0</v>
      </c>
      <c r="AA114" s="130">
        <v>0</v>
      </c>
    </row>
    <row r="115" spans="1:27" x14ac:dyDescent="0.25">
      <c r="A115" s="55" t="s">
        <v>215</v>
      </c>
      <c r="B115" s="84"/>
      <c r="C115" s="628" t="s">
        <v>216</v>
      </c>
      <c r="D115" s="629"/>
      <c r="E115" s="630"/>
      <c r="F115" s="200">
        <v>0</v>
      </c>
      <c r="G115" s="200">
        <v>0</v>
      </c>
      <c r="H115" s="121">
        <v>0</v>
      </c>
      <c r="I115" s="121">
        <v>0</v>
      </c>
      <c r="J115" s="121">
        <v>0</v>
      </c>
      <c r="K115" s="220">
        <v>0</v>
      </c>
      <c r="L115" s="122">
        <v>0</v>
      </c>
      <c r="M115" s="122">
        <v>0</v>
      </c>
      <c r="N115" s="122">
        <v>0</v>
      </c>
      <c r="O115" s="220">
        <v>0</v>
      </c>
      <c r="P115" s="122">
        <v>0</v>
      </c>
      <c r="Q115" s="122">
        <v>0</v>
      </c>
      <c r="R115" s="122">
        <v>0</v>
      </c>
      <c r="S115" s="107">
        <v>0</v>
      </c>
      <c r="T115" s="220">
        <v>0</v>
      </c>
      <c r="U115" s="107">
        <v>0</v>
      </c>
      <c r="V115" s="107">
        <v>0</v>
      </c>
      <c r="W115" s="107">
        <v>0</v>
      </c>
      <c r="X115" s="107">
        <v>0</v>
      </c>
      <c r="Y115" s="107">
        <v>0</v>
      </c>
      <c r="Z115" s="220">
        <v>0</v>
      </c>
      <c r="AA115" s="107">
        <v>0</v>
      </c>
    </row>
    <row r="116" spans="1:27" x14ac:dyDescent="0.25">
      <c r="A116" s="55" t="s">
        <v>217</v>
      </c>
      <c r="B116" s="84"/>
      <c r="C116" s="628" t="s">
        <v>218</v>
      </c>
      <c r="D116" s="629"/>
      <c r="E116" s="630"/>
      <c r="F116" s="200">
        <v>0</v>
      </c>
      <c r="G116" s="200">
        <v>0</v>
      </c>
      <c r="H116" s="121">
        <v>0</v>
      </c>
      <c r="I116" s="121">
        <v>0</v>
      </c>
      <c r="J116" s="121">
        <v>0</v>
      </c>
      <c r="K116" s="220">
        <v>0</v>
      </c>
      <c r="L116" s="122">
        <v>0</v>
      </c>
      <c r="M116" s="122">
        <v>0</v>
      </c>
      <c r="N116" s="122">
        <v>0</v>
      </c>
      <c r="O116" s="220">
        <v>0</v>
      </c>
      <c r="P116" s="122">
        <v>0</v>
      </c>
      <c r="Q116" s="122">
        <v>0</v>
      </c>
      <c r="R116" s="122">
        <v>0</v>
      </c>
      <c r="S116" s="107">
        <v>0</v>
      </c>
      <c r="T116" s="220">
        <v>0</v>
      </c>
      <c r="U116" s="107">
        <v>0</v>
      </c>
      <c r="V116" s="107">
        <v>0</v>
      </c>
      <c r="W116" s="107">
        <v>0</v>
      </c>
      <c r="X116" s="107">
        <v>0</v>
      </c>
      <c r="Y116" s="107">
        <v>0</v>
      </c>
      <c r="Z116" s="220">
        <v>0</v>
      </c>
      <c r="AA116" s="107">
        <v>0</v>
      </c>
    </row>
    <row r="117" spans="1:27" x14ac:dyDescent="0.25">
      <c r="A117" s="55" t="s">
        <v>219</v>
      </c>
      <c r="B117" s="84"/>
      <c r="C117" s="625" t="s">
        <v>70</v>
      </c>
      <c r="D117" s="626"/>
      <c r="E117" s="627"/>
      <c r="F117" s="200">
        <v>0</v>
      </c>
      <c r="G117" s="200">
        <v>0</v>
      </c>
      <c r="H117" s="121">
        <v>0</v>
      </c>
      <c r="I117" s="121">
        <v>0</v>
      </c>
      <c r="J117" s="121">
        <v>0</v>
      </c>
      <c r="K117" s="220">
        <v>0</v>
      </c>
      <c r="L117" s="122">
        <v>0</v>
      </c>
      <c r="M117" s="122">
        <v>0</v>
      </c>
      <c r="N117" s="122">
        <v>0</v>
      </c>
      <c r="O117" s="220">
        <v>0</v>
      </c>
      <c r="P117" s="122">
        <v>0</v>
      </c>
      <c r="Q117" s="122">
        <v>0</v>
      </c>
      <c r="R117" s="122">
        <v>0</v>
      </c>
      <c r="S117" s="107">
        <v>0</v>
      </c>
      <c r="T117" s="220">
        <v>0</v>
      </c>
      <c r="U117" s="107">
        <v>0</v>
      </c>
      <c r="V117" s="107">
        <v>0</v>
      </c>
      <c r="W117" s="107">
        <v>0</v>
      </c>
      <c r="X117" s="107">
        <v>0</v>
      </c>
      <c r="Y117" s="107">
        <v>0</v>
      </c>
      <c r="Z117" s="220">
        <v>0</v>
      </c>
      <c r="AA117" s="107">
        <v>0</v>
      </c>
    </row>
    <row r="118" spans="1:27" s="33" customFormat="1" ht="33" customHeight="1" x14ac:dyDescent="0.25">
      <c r="A118" s="215" t="s">
        <v>220</v>
      </c>
      <c r="B118" s="217"/>
      <c r="C118" s="1045" t="s">
        <v>221</v>
      </c>
      <c r="D118" s="1046"/>
      <c r="E118" s="1047"/>
      <c r="F118" s="74">
        <v>0</v>
      </c>
      <c r="G118" s="74">
        <v>0</v>
      </c>
      <c r="H118" s="74">
        <v>0</v>
      </c>
      <c r="I118" s="74">
        <v>0</v>
      </c>
      <c r="J118" s="74">
        <v>0</v>
      </c>
      <c r="K118" s="130">
        <v>0</v>
      </c>
      <c r="L118" s="130">
        <v>0</v>
      </c>
      <c r="M118" s="130">
        <v>0</v>
      </c>
      <c r="N118" s="130">
        <v>0</v>
      </c>
      <c r="O118" s="130">
        <v>0</v>
      </c>
      <c r="P118" s="130">
        <v>0</v>
      </c>
      <c r="Q118" s="130">
        <v>0</v>
      </c>
      <c r="R118" s="130">
        <v>0</v>
      </c>
      <c r="S118" s="130">
        <v>0</v>
      </c>
      <c r="T118" s="130">
        <v>0</v>
      </c>
      <c r="U118" s="130">
        <v>0</v>
      </c>
      <c r="V118" s="130">
        <v>0</v>
      </c>
      <c r="W118" s="130">
        <v>0</v>
      </c>
      <c r="X118" s="130">
        <v>0</v>
      </c>
      <c r="Y118" s="130">
        <v>0</v>
      </c>
      <c r="Z118" s="130">
        <v>0</v>
      </c>
      <c r="AA118" s="130">
        <v>0</v>
      </c>
    </row>
    <row r="119" spans="1:27" x14ac:dyDescent="0.25">
      <c r="A119" s="205" t="s">
        <v>222</v>
      </c>
      <c r="B119" s="1050" t="s">
        <v>37</v>
      </c>
      <c r="C119" s="922" t="s">
        <v>223</v>
      </c>
      <c r="D119" s="923"/>
      <c r="E119" s="924"/>
      <c r="F119" s="73">
        <v>0</v>
      </c>
      <c r="G119" s="73">
        <v>0</v>
      </c>
      <c r="H119" s="121">
        <v>0</v>
      </c>
      <c r="I119" s="121">
        <v>0</v>
      </c>
      <c r="J119" s="121">
        <v>0</v>
      </c>
      <c r="K119" s="220">
        <v>0</v>
      </c>
      <c r="L119" s="122">
        <v>0</v>
      </c>
      <c r="M119" s="122">
        <v>0</v>
      </c>
      <c r="N119" s="122">
        <v>0</v>
      </c>
      <c r="O119" s="220">
        <v>0</v>
      </c>
      <c r="P119" s="122">
        <v>0</v>
      </c>
      <c r="Q119" s="122">
        <v>0</v>
      </c>
      <c r="R119" s="122">
        <v>0</v>
      </c>
      <c r="S119" s="109">
        <v>0</v>
      </c>
      <c r="T119" s="220">
        <v>0</v>
      </c>
      <c r="U119" s="109">
        <v>0</v>
      </c>
      <c r="V119" s="109">
        <v>0</v>
      </c>
      <c r="W119" s="109">
        <v>0</v>
      </c>
      <c r="X119" s="109">
        <v>0</v>
      </c>
      <c r="Y119" s="109">
        <v>0</v>
      </c>
      <c r="Z119" s="220">
        <v>0</v>
      </c>
      <c r="AA119" s="109">
        <v>0</v>
      </c>
    </row>
    <row r="120" spans="1:27" x14ac:dyDescent="0.25">
      <c r="A120" s="205" t="s">
        <v>224</v>
      </c>
      <c r="B120" s="920"/>
      <c r="C120" s="922" t="s">
        <v>225</v>
      </c>
      <c r="D120" s="923"/>
      <c r="E120" s="924"/>
      <c r="F120" s="73">
        <v>0</v>
      </c>
      <c r="G120" s="73">
        <v>0</v>
      </c>
      <c r="H120" s="121">
        <v>0</v>
      </c>
      <c r="I120" s="121">
        <v>0</v>
      </c>
      <c r="J120" s="121">
        <v>0</v>
      </c>
      <c r="K120" s="220">
        <v>0</v>
      </c>
      <c r="L120" s="122">
        <v>0</v>
      </c>
      <c r="M120" s="122">
        <v>0</v>
      </c>
      <c r="N120" s="122">
        <v>0</v>
      </c>
      <c r="O120" s="220">
        <v>0</v>
      </c>
      <c r="P120" s="122">
        <v>0</v>
      </c>
      <c r="Q120" s="122">
        <v>0</v>
      </c>
      <c r="R120" s="122">
        <v>0</v>
      </c>
      <c r="S120" s="109">
        <v>0</v>
      </c>
      <c r="T120" s="220">
        <v>0</v>
      </c>
      <c r="U120" s="109">
        <v>0</v>
      </c>
      <c r="V120" s="109">
        <v>0</v>
      </c>
      <c r="W120" s="109">
        <v>0</v>
      </c>
      <c r="X120" s="109">
        <v>0</v>
      </c>
      <c r="Y120" s="109">
        <v>0</v>
      </c>
      <c r="Z120" s="220">
        <v>0</v>
      </c>
      <c r="AA120" s="109">
        <v>0</v>
      </c>
    </row>
    <row r="121" spans="1:27" x14ac:dyDescent="0.25">
      <c r="A121" s="205" t="s">
        <v>226</v>
      </c>
      <c r="B121" s="920"/>
      <c r="C121" s="922" t="s">
        <v>227</v>
      </c>
      <c r="D121" s="923"/>
      <c r="E121" s="924"/>
      <c r="F121" s="73">
        <v>0</v>
      </c>
      <c r="G121" s="73">
        <v>0</v>
      </c>
      <c r="H121" s="121">
        <v>0</v>
      </c>
      <c r="I121" s="121">
        <v>0</v>
      </c>
      <c r="J121" s="121">
        <v>0</v>
      </c>
      <c r="K121" s="220">
        <v>0</v>
      </c>
      <c r="L121" s="122">
        <v>0</v>
      </c>
      <c r="M121" s="122">
        <v>0</v>
      </c>
      <c r="N121" s="122">
        <v>0</v>
      </c>
      <c r="O121" s="220">
        <v>0</v>
      </c>
      <c r="P121" s="122">
        <v>0</v>
      </c>
      <c r="Q121" s="122">
        <v>0</v>
      </c>
      <c r="R121" s="122">
        <v>0</v>
      </c>
      <c r="S121" s="109">
        <v>0</v>
      </c>
      <c r="T121" s="220">
        <v>0</v>
      </c>
      <c r="U121" s="109">
        <v>0</v>
      </c>
      <c r="V121" s="109">
        <v>0</v>
      </c>
      <c r="W121" s="109">
        <v>0</v>
      </c>
      <c r="X121" s="109">
        <v>0</v>
      </c>
      <c r="Y121" s="109">
        <v>0</v>
      </c>
      <c r="Z121" s="220">
        <v>0</v>
      </c>
      <c r="AA121" s="109">
        <v>0</v>
      </c>
    </row>
    <row r="122" spans="1:27" x14ac:dyDescent="0.25">
      <c r="A122" s="205" t="s">
        <v>228</v>
      </c>
      <c r="B122" s="920"/>
      <c r="C122" s="922" t="s">
        <v>229</v>
      </c>
      <c r="D122" s="923"/>
      <c r="E122" s="924"/>
      <c r="F122" s="73">
        <v>0</v>
      </c>
      <c r="G122" s="73">
        <v>0</v>
      </c>
      <c r="H122" s="121">
        <v>0</v>
      </c>
      <c r="I122" s="121">
        <v>0</v>
      </c>
      <c r="J122" s="121">
        <v>0</v>
      </c>
      <c r="K122" s="220">
        <v>0</v>
      </c>
      <c r="L122" s="122">
        <v>0</v>
      </c>
      <c r="M122" s="122">
        <v>0</v>
      </c>
      <c r="N122" s="122">
        <v>0</v>
      </c>
      <c r="O122" s="220">
        <v>0</v>
      </c>
      <c r="P122" s="122">
        <v>0</v>
      </c>
      <c r="Q122" s="122">
        <v>0</v>
      </c>
      <c r="R122" s="122">
        <v>0</v>
      </c>
      <c r="S122" s="109">
        <v>0</v>
      </c>
      <c r="T122" s="220">
        <v>0</v>
      </c>
      <c r="U122" s="109">
        <v>0</v>
      </c>
      <c r="V122" s="109">
        <v>0</v>
      </c>
      <c r="W122" s="109">
        <v>0</v>
      </c>
      <c r="X122" s="109">
        <v>0</v>
      </c>
      <c r="Y122" s="109">
        <v>0</v>
      </c>
      <c r="Z122" s="220">
        <v>0</v>
      </c>
      <c r="AA122" s="109">
        <v>0</v>
      </c>
    </row>
    <row r="123" spans="1:27" ht="13.5" customHeight="1" x14ac:dyDescent="0.25">
      <c r="A123" s="205" t="s">
        <v>230</v>
      </c>
      <c r="B123" s="920"/>
      <c r="C123" s="922" t="s">
        <v>231</v>
      </c>
      <c r="D123" s="923"/>
      <c r="E123" s="924"/>
      <c r="F123" s="73">
        <v>0</v>
      </c>
      <c r="G123" s="73">
        <v>0</v>
      </c>
      <c r="H123" s="121">
        <v>0</v>
      </c>
      <c r="I123" s="121">
        <v>0</v>
      </c>
      <c r="J123" s="121">
        <v>0</v>
      </c>
      <c r="K123" s="220">
        <v>0</v>
      </c>
      <c r="L123" s="122">
        <v>0</v>
      </c>
      <c r="M123" s="122">
        <v>0</v>
      </c>
      <c r="N123" s="122">
        <v>0</v>
      </c>
      <c r="O123" s="220">
        <v>0</v>
      </c>
      <c r="P123" s="122">
        <v>0</v>
      </c>
      <c r="Q123" s="122">
        <v>0</v>
      </c>
      <c r="R123" s="122">
        <v>0</v>
      </c>
      <c r="S123" s="109">
        <v>0</v>
      </c>
      <c r="T123" s="220">
        <v>0</v>
      </c>
      <c r="U123" s="109">
        <v>0</v>
      </c>
      <c r="V123" s="109">
        <v>0</v>
      </c>
      <c r="W123" s="109">
        <v>0</v>
      </c>
      <c r="X123" s="109">
        <v>0</v>
      </c>
      <c r="Y123" s="109">
        <v>0</v>
      </c>
      <c r="Z123" s="220">
        <v>0</v>
      </c>
      <c r="AA123" s="109">
        <v>0</v>
      </c>
    </row>
    <row r="124" spans="1:27" hidden="1" x14ac:dyDescent="0.25">
      <c r="A124" s="205" t="s">
        <v>232</v>
      </c>
      <c r="B124" s="921"/>
      <c r="C124" s="925" t="s">
        <v>70</v>
      </c>
      <c r="D124" s="926"/>
      <c r="E124" s="927"/>
      <c r="F124" s="73">
        <v>0</v>
      </c>
      <c r="G124" s="73">
        <v>0</v>
      </c>
      <c r="H124" s="121">
        <v>0</v>
      </c>
      <c r="I124" s="121">
        <v>0</v>
      </c>
      <c r="J124" s="121">
        <v>0</v>
      </c>
      <c r="K124" s="220">
        <v>0</v>
      </c>
      <c r="L124" s="122">
        <v>0</v>
      </c>
      <c r="M124" s="122">
        <v>0</v>
      </c>
      <c r="N124" s="122">
        <v>0</v>
      </c>
      <c r="O124" s="220">
        <v>0</v>
      </c>
      <c r="P124" s="122">
        <v>0</v>
      </c>
      <c r="Q124" s="122">
        <v>0</v>
      </c>
      <c r="R124" s="122">
        <v>0</v>
      </c>
      <c r="S124" s="109">
        <v>0</v>
      </c>
      <c r="T124" s="220">
        <v>0</v>
      </c>
      <c r="U124" s="109">
        <v>0</v>
      </c>
      <c r="V124" s="109">
        <v>0</v>
      </c>
      <c r="W124" s="109">
        <v>0</v>
      </c>
      <c r="X124" s="109">
        <v>0</v>
      </c>
      <c r="Y124" s="109">
        <v>0</v>
      </c>
      <c r="Z124" s="220">
        <v>0</v>
      </c>
      <c r="AA124" s="109">
        <v>0</v>
      </c>
    </row>
    <row r="125" spans="1:27" s="33" customFormat="1" ht="41.25" customHeight="1" x14ac:dyDescent="0.25">
      <c r="A125" s="215" t="s">
        <v>233</v>
      </c>
      <c r="B125" s="217"/>
      <c r="C125" s="1045" t="s">
        <v>234</v>
      </c>
      <c r="D125" s="1046"/>
      <c r="E125" s="1047"/>
      <c r="F125" s="74">
        <v>188</v>
      </c>
      <c r="G125" s="74">
        <v>716</v>
      </c>
      <c r="H125" s="74">
        <v>712</v>
      </c>
      <c r="I125" s="74">
        <v>3</v>
      </c>
      <c r="J125" s="74">
        <v>1</v>
      </c>
      <c r="K125" s="130">
        <v>623</v>
      </c>
      <c r="L125" s="130">
        <v>415</v>
      </c>
      <c r="M125" s="130">
        <v>57</v>
      </c>
      <c r="N125" s="130">
        <v>36</v>
      </c>
      <c r="O125" s="130">
        <v>115</v>
      </c>
      <c r="P125" s="130">
        <v>19</v>
      </c>
      <c r="Q125" s="130">
        <v>93</v>
      </c>
      <c r="R125" s="130">
        <v>3</v>
      </c>
      <c r="S125" s="130">
        <v>0</v>
      </c>
      <c r="T125" s="130">
        <v>623</v>
      </c>
      <c r="U125" s="130">
        <v>9</v>
      </c>
      <c r="V125" s="130">
        <v>521</v>
      </c>
      <c r="W125" s="130">
        <v>41</v>
      </c>
      <c r="X125" s="130">
        <v>0</v>
      </c>
      <c r="Y125" s="130">
        <v>0</v>
      </c>
      <c r="Z125" s="130">
        <v>268</v>
      </c>
      <c r="AA125" s="130">
        <v>30</v>
      </c>
    </row>
    <row r="126" spans="1:27" x14ac:dyDescent="0.25">
      <c r="A126" s="57" t="s">
        <v>235</v>
      </c>
      <c r="B126" s="85"/>
      <c r="C126" s="658" t="s">
        <v>236</v>
      </c>
      <c r="D126" s="659"/>
      <c r="E126" s="660"/>
      <c r="F126" s="201">
        <v>177</v>
      </c>
      <c r="G126" s="201">
        <v>684</v>
      </c>
      <c r="H126" s="74">
        <v>680</v>
      </c>
      <c r="I126" s="74">
        <v>3</v>
      </c>
      <c r="J126" s="74">
        <v>1</v>
      </c>
      <c r="K126" s="220">
        <v>594</v>
      </c>
      <c r="L126" s="122">
        <v>405</v>
      </c>
      <c r="M126" s="122">
        <v>52</v>
      </c>
      <c r="N126" s="122">
        <v>26</v>
      </c>
      <c r="O126" s="220">
        <v>111</v>
      </c>
      <c r="P126" s="122">
        <v>18</v>
      </c>
      <c r="Q126" s="122">
        <v>90</v>
      </c>
      <c r="R126" s="122">
        <v>3</v>
      </c>
      <c r="S126" s="114">
        <v>0</v>
      </c>
      <c r="T126" s="220">
        <v>594</v>
      </c>
      <c r="U126" s="114">
        <v>9</v>
      </c>
      <c r="V126" s="114">
        <v>505</v>
      </c>
      <c r="W126" s="114">
        <v>31</v>
      </c>
      <c r="X126" s="114">
        <v>0</v>
      </c>
      <c r="Y126" s="114">
        <v>0</v>
      </c>
      <c r="Z126" s="220">
        <v>254</v>
      </c>
      <c r="AA126" s="114">
        <v>27</v>
      </c>
    </row>
    <row r="127" spans="1:27" x14ac:dyDescent="0.25">
      <c r="A127" s="57" t="s">
        <v>237</v>
      </c>
      <c r="B127" s="85"/>
      <c r="C127" s="658" t="s">
        <v>238</v>
      </c>
      <c r="D127" s="659"/>
      <c r="E127" s="660"/>
      <c r="F127" s="201">
        <v>0</v>
      </c>
      <c r="G127" s="201">
        <v>0</v>
      </c>
      <c r="H127" s="121">
        <v>0</v>
      </c>
      <c r="I127" s="121">
        <v>0</v>
      </c>
      <c r="J127" s="121">
        <v>0</v>
      </c>
      <c r="K127" s="220">
        <v>0</v>
      </c>
      <c r="L127" s="122">
        <v>0</v>
      </c>
      <c r="M127" s="122">
        <v>0</v>
      </c>
      <c r="N127" s="122">
        <v>0</v>
      </c>
      <c r="O127" s="220">
        <v>0</v>
      </c>
      <c r="P127" s="122">
        <v>0</v>
      </c>
      <c r="Q127" s="122">
        <v>0</v>
      </c>
      <c r="R127" s="122">
        <v>0</v>
      </c>
      <c r="S127" s="114">
        <v>0</v>
      </c>
      <c r="T127" s="220">
        <v>0</v>
      </c>
      <c r="U127" s="114">
        <v>0</v>
      </c>
      <c r="V127" s="114">
        <v>0</v>
      </c>
      <c r="W127" s="114">
        <v>0</v>
      </c>
      <c r="X127" s="114">
        <v>0</v>
      </c>
      <c r="Y127" s="114">
        <v>0</v>
      </c>
      <c r="Z127" s="220">
        <v>0</v>
      </c>
      <c r="AA127" s="114">
        <v>0</v>
      </c>
    </row>
    <row r="128" spans="1:27" x14ac:dyDescent="0.25">
      <c r="A128" s="57" t="s">
        <v>239</v>
      </c>
      <c r="B128" s="85"/>
      <c r="C128" s="658" t="s">
        <v>240</v>
      </c>
      <c r="D128" s="661"/>
      <c r="E128" s="662"/>
      <c r="F128" s="201">
        <v>4</v>
      </c>
      <c r="G128" s="201">
        <v>20</v>
      </c>
      <c r="H128" s="121">
        <v>20</v>
      </c>
      <c r="I128" s="121">
        <v>0</v>
      </c>
      <c r="J128" s="121">
        <v>0</v>
      </c>
      <c r="K128" s="220">
        <v>18</v>
      </c>
      <c r="L128" s="122">
        <v>7</v>
      </c>
      <c r="M128" s="122">
        <v>2</v>
      </c>
      <c r="N128" s="122">
        <v>8</v>
      </c>
      <c r="O128" s="220">
        <v>1</v>
      </c>
      <c r="P128" s="122">
        <v>1</v>
      </c>
      <c r="Q128" s="122">
        <v>0</v>
      </c>
      <c r="R128" s="122">
        <v>0</v>
      </c>
      <c r="S128" s="114">
        <v>0</v>
      </c>
      <c r="T128" s="220">
        <v>18</v>
      </c>
      <c r="U128" s="114">
        <v>0</v>
      </c>
      <c r="V128" s="114">
        <v>11</v>
      </c>
      <c r="W128" s="114">
        <v>8</v>
      </c>
      <c r="X128" s="114">
        <v>0</v>
      </c>
      <c r="Y128" s="114">
        <v>0</v>
      </c>
      <c r="Z128" s="220">
        <v>6</v>
      </c>
      <c r="AA128" s="114">
        <v>1</v>
      </c>
    </row>
    <row r="129" spans="1:27" x14ac:dyDescent="0.25">
      <c r="A129" s="57" t="s">
        <v>241</v>
      </c>
      <c r="B129" s="85"/>
      <c r="C129" s="658" t="s">
        <v>242</v>
      </c>
      <c r="D129" s="661"/>
      <c r="E129" s="662"/>
      <c r="F129" s="201">
        <v>1</v>
      </c>
      <c r="G129" s="201">
        <v>1</v>
      </c>
      <c r="H129" s="121">
        <v>1</v>
      </c>
      <c r="I129" s="121">
        <v>0</v>
      </c>
      <c r="J129" s="121">
        <v>0</v>
      </c>
      <c r="K129" s="220">
        <v>1</v>
      </c>
      <c r="L129" s="122">
        <v>0</v>
      </c>
      <c r="M129" s="122">
        <v>0</v>
      </c>
      <c r="N129" s="122">
        <v>0</v>
      </c>
      <c r="O129" s="220">
        <v>1</v>
      </c>
      <c r="P129" s="122">
        <v>0</v>
      </c>
      <c r="Q129" s="122">
        <v>1</v>
      </c>
      <c r="R129" s="122">
        <v>0</v>
      </c>
      <c r="S129" s="114">
        <v>0</v>
      </c>
      <c r="T129" s="220">
        <v>1</v>
      </c>
      <c r="U129" s="114">
        <v>0</v>
      </c>
      <c r="V129" s="114">
        <v>0</v>
      </c>
      <c r="W129" s="114">
        <v>0</v>
      </c>
      <c r="X129" s="114">
        <v>0</v>
      </c>
      <c r="Y129" s="114">
        <v>0</v>
      </c>
      <c r="Z129" s="220">
        <v>1</v>
      </c>
      <c r="AA129" s="114">
        <v>0</v>
      </c>
    </row>
    <row r="130" spans="1:27" x14ac:dyDescent="0.25">
      <c r="A130" s="57" t="s">
        <v>243</v>
      </c>
      <c r="B130" s="85"/>
      <c r="C130" s="658" t="s">
        <v>244</v>
      </c>
      <c r="D130" s="659"/>
      <c r="E130" s="660"/>
      <c r="F130" s="201">
        <v>1</v>
      </c>
      <c r="G130" s="201">
        <v>0</v>
      </c>
      <c r="H130" s="121">
        <v>0</v>
      </c>
      <c r="I130" s="121">
        <v>0</v>
      </c>
      <c r="J130" s="121">
        <v>0</v>
      </c>
      <c r="K130" s="220">
        <v>1</v>
      </c>
      <c r="L130" s="122">
        <v>0</v>
      </c>
      <c r="M130" s="122">
        <v>0</v>
      </c>
      <c r="N130" s="122">
        <v>0</v>
      </c>
      <c r="O130" s="220">
        <v>1</v>
      </c>
      <c r="P130" s="122">
        <v>0</v>
      </c>
      <c r="Q130" s="122">
        <v>1</v>
      </c>
      <c r="R130" s="122">
        <v>0</v>
      </c>
      <c r="S130" s="114">
        <v>0</v>
      </c>
      <c r="T130" s="220">
        <v>1</v>
      </c>
      <c r="U130" s="114">
        <v>0</v>
      </c>
      <c r="V130" s="114">
        <v>1</v>
      </c>
      <c r="W130" s="114">
        <v>0</v>
      </c>
      <c r="X130" s="114">
        <v>0</v>
      </c>
      <c r="Y130" s="114">
        <v>0</v>
      </c>
      <c r="Z130" s="220">
        <v>0</v>
      </c>
      <c r="AA130" s="114">
        <v>0</v>
      </c>
    </row>
    <row r="131" spans="1:27" x14ac:dyDescent="0.25">
      <c r="A131" s="57" t="s">
        <v>245</v>
      </c>
      <c r="B131" s="85"/>
      <c r="C131" s="658" t="s">
        <v>246</v>
      </c>
      <c r="D131" s="659"/>
      <c r="E131" s="660"/>
      <c r="F131" s="201">
        <v>0</v>
      </c>
      <c r="G131" s="201">
        <v>3</v>
      </c>
      <c r="H131" s="121">
        <v>3</v>
      </c>
      <c r="I131" s="121">
        <v>0</v>
      </c>
      <c r="J131" s="121">
        <v>0</v>
      </c>
      <c r="K131" s="220">
        <v>2</v>
      </c>
      <c r="L131" s="122">
        <v>1</v>
      </c>
      <c r="M131" s="122">
        <v>0</v>
      </c>
      <c r="N131" s="122">
        <v>0</v>
      </c>
      <c r="O131" s="220">
        <v>1</v>
      </c>
      <c r="P131" s="122">
        <v>0</v>
      </c>
      <c r="Q131" s="122">
        <v>1</v>
      </c>
      <c r="R131" s="122">
        <v>0</v>
      </c>
      <c r="S131" s="114">
        <v>0</v>
      </c>
      <c r="T131" s="220">
        <v>2</v>
      </c>
      <c r="U131" s="114">
        <v>0</v>
      </c>
      <c r="V131" s="114">
        <v>1</v>
      </c>
      <c r="W131" s="114">
        <v>0</v>
      </c>
      <c r="X131" s="114">
        <v>0</v>
      </c>
      <c r="Y131" s="114">
        <v>0</v>
      </c>
      <c r="Z131" s="220">
        <v>1</v>
      </c>
      <c r="AA131" s="114">
        <v>0</v>
      </c>
    </row>
    <row r="132" spans="1:27" x14ac:dyDescent="0.25">
      <c r="A132" s="57" t="s">
        <v>247</v>
      </c>
      <c r="B132" s="85"/>
      <c r="C132" s="658" t="s">
        <v>248</v>
      </c>
      <c r="D132" s="659"/>
      <c r="E132" s="660"/>
      <c r="F132" s="201">
        <v>0</v>
      </c>
      <c r="G132" s="201">
        <v>0</v>
      </c>
      <c r="H132" s="121">
        <v>0</v>
      </c>
      <c r="I132" s="121">
        <v>0</v>
      </c>
      <c r="J132" s="121">
        <v>0</v>
      </c>
      <c r="K132" s="220">
        <v>0</v>
      </c>
      <c r="L132" s="122">
        <v>0</v>
      </c>
      <c r="M132" s="122">
        <v>0</v>
      </c>
      <c r="N132" s="122">
        <v>0</v>
      </c>
      <c r="O132" s="220">
        <v>0</v>
      </c>
      <c r="P132" s="122">
        <v>0</v>
      </c>
      <c r="Q132" s="122">
        <v>0</v>
      </c>
      <c r="R132" s="122">
        <v>0</v>
      </c>
      <c r="S132" s="114">
        <v>0</v>
      </c>
      <c r="T132" s="220">
        <v>0</v>
      </c>
      <c r="U132" s="114">
        <v>0</v>
      </c>
      <c r="V132" s="114">
        <v>0</v>
      </c>
      <c r="W132" s="114">
        <v>0</v>
      </c>
      <c r="X132" s="114">
        <v>0</v>
      </c>
      <c r="Y132" s="114">
        <v>0</v>
      </c>
      <c r="Z132" s="220">
        <v>0</v>
      </c>
      <c r="AA132" s="114">
        <v>0</v>
      </c>
    </row>
    <row r="133" spans="1:27" x14ac:dyDescent="0.25">
      <c r="A133" s="57" t="s">
        <v>249</v>
      </c>
      <c r="B133" s="85"/>
      <c r="C133" s="663" t="s">
        <v>70</v>
      </c>
      <c r="D133" s="664"/>
      <c r="E133" s="665"/>
      <c r="F133" s="201">
        <v>5</v>
      </c>
      <c r="G133" s="201">
        <v>8</v>
      </c>
      <c r="H133" s="121">
        <v>8</v>
      </c>
      <c r="I133" s="121">
        <v>0</v>
      </c>
      <c r="J133" s="121">
        <v>0</v>
      </c>
      <c r="K133" s="220">
        <v>7</v>
      </c>
      <c r="L133" s="122">
        <v>2</v>
      </c>
      <c r="M133" s="122">
        <v>3</v>
      </c>
      <c r="N133" s="122">
        <v>2</v>
      </c>
      <c r="O133" s="220">
        <v>0</v>
      </c>
      <c r="P133" s="122">
        <v>0</v>
      </c>
      <c r="Q133" s="122">
        <v>0</v>
      </c>
      <c r="R133" s="122">
        <v>0</v>
      </c>
      <c r="S133" s="114">
        <v>0</v>
      </c>
      <c r="T133" s="220">
        <v>7</v>
      </c>
      <c r="U133" s="114">
        <v>0</v>
      </c>
      <c r="V133" s="114">
        <v>3</v>
      </c>
      <c r="W133" s="114">
        <v>2</v>
      </c>
      <c r="X133" s="114">
        <v>0</v>
      </c>
      <c r="Y133" s="114">
        <v>0</v>
      </c>
      <c r="Z133" s="220">
        <v>6</v>
      </c>
      <c r="AA133" s="114">
        <v>2</v>
      </c>
    </row>
    <row r="134" spans="1:27" s="33" customFormat="1" ht="28.5" customHeight="1" x14ac:dyDescent="0.25">
      <c r="A134" s="218" t="s">
        <v>250</v>
      </c>
      <c r="B134" s="219"/>
      <c r="C134" s="1045" t="s">
        <v>251</v>
      </c>
      <c r="D134" s="1048"/>
      <c r="E134" s="1049"/>
      <c r="F134" s="74">
        <v>1</v>
      </c>
      <c r="G134" s="74">
        <v>2</v>
      </c>
      <c r="H134" s="74">
        <v>2</v>
      </c>
      <c r="I134" s="74">
        <v>0</v>
      </c>
      <c r="J134" s="74">
        <v>0</v>
      </c>
      <c r="K134" s="130">
        <v>1</v>
      </c>
      <c r="L134" s="130">
        <v>0</v>
      </c>
      <c r="M134" s="130">
        <v>0</v>
      </c>
      <c r="N134" s="130">
        <v>1</v>
      </c>
      <c r="O134" s="130">
        <v>0</v>
      </c>
      <c r="P134" s="130">
        <v>0</v>
      </c>
      <c r="Q134" s="130">
        <v>0</v>
      </c>
      <c r="R134" s="130">
        <v>0</v>
      </c>
      <c r="S134" s="130">
        <v>0</v>
      </c>
      <c r="T134" s="130">
        <v>1</v>
      </c>
      <c r="U134" s="130">
        <v>0</v>
      </c>
      <c r="V134" s="130">
        <v>0</v>
      </c>
      <c r="W134" s="130">
        <v>0</v>
      </c>
      <c r="X134" s="130">
        <v>0</v>
      </c>
      <c r="Y134" s="130">
        <v>1</v>
      </c>
      <c r="Z134" s="130">
        <v>2</v>
      </c>
      <c r="AA134" s="130">
        <v>1</v>
      </c>
    </row>
    <row r="135" spans="1:27" x14ac:dyDescent="0.25">
      <c r="A135" s="57" t="s">
        <v>252</v>
      </c>
      <c r="B135" s="85"/>
      <c r="C135" s="647" t="s">
        <v>253</v>
      </c>
      <c r="D135" s="810"/>
      <c r="E135" s="811"/>
      <c r="F135" s="201">
        <v>0</v>
      </c>
      <c r="G135" s="201">
        <v>2</v>
      </c>
      <c r="H135" s="121">
        <v>2</v>
      </c>
      <c r="I135" s="121">
        <v>0</v>
      </c>
      <c r="J135" s="121">
        <v>0</v>
      </c>
      <c r="K135" s="220">
        <v>1</v>
      </c>
      <c r="L135" s="122">
        <v>0</v>
      </c>
      <c r="M135" s="122">
        <v>0</v>
      </c>
      <c r="N135" s="122">
        <v>1</v>
      </c>
      <c r="O135" s="220">
        <v>0</v>
      </c>
      <c r="P135" s="122">
        <v>0</v>
      </c>
      <c r="Q135" s="122">
        <v>0</v>
      </c>
      <c r="R135" s="122">
        <v>0</v>
      </c>
      <c r="S135" s="114">
        <v>0</v>
      </c>
      <c r="T135" s="220">
        <v>1</v>
      </c>
      <c r="U135" s="114">
        <v>0</v>
      </c>
      <c r="V135" s="114">
        <v>0</v>
      </c>
      <c r="W135" s="114">
        <v>0</v>
      </c>
      <c r="X135" s="114">
        <v>0</v>
      </c>
      <c r="Y135" s="114">
        <v>0</v>
      </c>
      <c r="Z135" s="220">
        <v>1</v>
      </c>
      <c r="AA135" s="114">
        <v>0</v>
      </c>
    </row>
    <row r="136" spans="1:27" x14ac:dyDescent="0.25">
      <c r="A136" s="57" t="s">
        <v>254</v>
      </c>
      <c r="B136" s="85"/>
      <c r="C136" s="647" t="s">
        <v>255</v>
      </c>
      <c r="D136" s="648"/>
      <c r="E136" s="649"/>
      <c r="F136" s="201">
        <v>0</v>
      </c>
      <c r="G136" s="201">
        <v>0</v>
      </c>
      <c r="H136" s="121">
        <v>0</v>
      </c>
      <c r="I136" s="121">
        <v>0</v>
      </c>
      <c r="J136" s="121">
        <v>0</v>
      </c>
      <c r="K136" s="220">
        <v>0</v>
      </c>
      <c r="L136" s="122">
        <v>0</v>
      </c>
      <c r="M136" s="122">
        <v>0</v>
      </c>
      <c r="N136" s="122">
        <v>0</v>
      </c>
      <c r="O136" s="220">
        <v>0</v>
      </c>
      <c r="P136" s="122">
        <v>0</v>
      </c>
      <c r="Q136" s="122">
        <v>0</v>
      </c>
      <c r="R136" s="122">
        <v>0</v>
      </c>
      <c r="S136" s="114">
        <v>0</v>
      </c>
      <c r="T136" s="220">
        <v>0</v>
      </c>
      <c r="U136" s="114">
        <v>0</v>
      </c>
      <c r="V136" s="114">
        <v>0</v>
      </c>
      <c r="W136" s="114">
        <v>0</v>
      </c>
      <c r="X136" s="114">
        <v>0</v>
      </c>
      <c r="Y136" s="114">
        <v>0</v>
      </c>
      <c r="Z136" s="220">
        <v>0</v>
      </c>
      <c r="AA136" s="114">
        <v>0</v>
      </c>
    </row>
    <row r="137" spans="1:27" x14ac:dyDescent="0.25">
      <c r="A137" s="57" t="s">
        <v>256</v>
      </c>
      <c r="B137" s="85"/>
      <c r="C137" s="908" t="s">
        <v>70</v>
      </c>
      <c r="D137" s="909"/>
      <c r="E137" s="910"/>
      <c r="F137" s="201">
        <v>1</v>
      </c>
      <c r="G137" s="201">
        <v>0</v>
      </c>
      <c r="H137" s="121">
        <v>0</v>
      </c>
      <c r="I137" s="121">
        <v>0</v>
      </c>
      <c r="J137" s="121">
        <v>0</v>
      </c>
      <c r="K137" s="220">
        <v>0</v>
      </c>
      <c r="L137" s="122">
        <v>0</v>
      </c>
      <c r="M137" s="122">
        <v>0</v>
      </c>
      <c r="N137" s="122">
        <v>0</v>
      </c>
      <c r="O137" s="220">
        <v>0</v>
      </c>
      <c r="P137" s="122">
        <v>0</v>
      </c>
      <c r="Q137" s="122">
        <v>0</v>
      </c>
      <c r="R137" s="122">
        <v>0</v>
      </c>
      <c r="S137" s="114">
        <v>0</v>
      </c>
      <c r="T137" s="220">
        <v>0</v>
      </c>
      <c r="U137" s="114">
        <v>0</v>
      </c>
      <c r="V137" s="114">
        <v>0</v>
      </c>
      <c r="W137" s="114">
        <v>0</v>
      </c>
      <c r="X137" s="114">
        <v>0</v>
      </c>
      <c r="Y137" s="114">
        <v>1</v>
      </c>
      <c r="Z137" s="220">
        <v>1</v>
      </c>
      <c r="AA137" s="114">
        <v>1</v>
      </c>
    </row>
    <row r="138" spans="1:27" s="33" customFormat="1" ht="41.25" customHeight="1" x14ac:dyDescent="0.25">
      <c r="A138" s="218" t="s">
        <v>257</v>
      </c>
      <c r="B138" s="219"/>
      <c r="C138" s="1045" t="s">
        <v>70</v>
      </c>
      <c r="D138" s="1046"/>
      <c r="E138" s="1047"/>
      <c r="F138" s="74">
        <v>14</v>
      </c>
      <c r="G138" s="74">
        <v>37</v>
      </c>
      <c r="H138" s="74">
        <v>29</v>
      </c>
      <c r="I138" s="74">
        <v>6</v>
      </c>
      <c r="J138" s="74">
        <v>2</v>
      </c>
      <c r="K138" s="130">
        <v>32</v>
      </c>
      <c r="L138" s="130">
        <v>14</v>
      </c>
      <c r="M138" s="130">
        <v>0</v>
      </c>
      <c r="N138" s="130">
        <v>8</v>
      </c>
      <c r="O138" s="130">
        <v>10</v>
      </c>
      <c r="P138" s="130">
        <v>0</v>
      </c>
      <c r="Q138" s="130">
        <v>10</v>
      </c>
      <c r="R138" s="130">
        <v>0</v>
      </c>
      <c r="S138" s="130">
        <v>0</v>
      </c>
      <c r="T138" s="130">
        <v>32</v>
      </c>
      <c r="U138" s="130">
        <v>0</v>
      </c>
      <c r="V138" s="130">
        <v>25</v>
      </c>
      <c r="W138" s="130">
        <v>10</v>
      </c>
      <c r="X138" s="130">
        <v>0</v>
      </c>
      <c r="Y138" s="130">
        <v>0</v>
      </c>
      <c r="Z138" s="130">
        <v>11</v>
      </c>
      <c r="AA138" s="130">
        <v>1</v>
      </c>
    </row>
    <row r="139" spans="1:27" s="70" customFormat="1" ht="51.75" customHeight="1" x14ac:dyDescent="0.25">
      <c r="A139" s="72" t="s">
        <v>258</v>
      </c>
      <c r="B139" s="143"/>
      <c r="C139" s="642" t="s">
        <v>12</v>
      </c>
      <c r="D139" s="643"/>
      <c r="E139" s="644"/>
      <c r="F139" s="68">
        <f t="shared" ref="F139:W139" si="0">SUM(F20+F40+F52+F60+F74+F81+F88+F91+F114+F118+F125+F134+F138)</f>
        <v>453</v>
      </c>
      <c r="G139" s="68">
        <f t="shared" si="0"/>
        <v>1524</v>
      </c>
      <c r="H139" s="68">
        <f t="shared" si="0"/>
        <v>1482</v>
      </c>
      <c r="I139" s="68">
        <f t="shared" si="0"/>
        <v>34</v>
      </c>
      <c r="J139" s="68">
        <f t="shared" si="0"/>
        <v>8</v>
      </c>
      <c r="K139" s="213">
        <f t="shared" si="0"/>
        <v>1265</v>
      </c>
      <c r="L139" s="68">
        <f t="shared" si="0"/>
        <v>705</v>
      </c>
      <c r="M139" s="68">
        <f t="shared" si="0"/>
        <v>124</v>
      </c>
      <c r="N139" s="68">
        <f t="shared" si="0"/>
        <v>143</v>
      </c>
      <c r="O139" s="213">
        <f t="shared" si="0"/>
        <v>293</v>
      </c>
      <c r="P139" s="68">
        <f t="shared" si="0"/>
        <v>41</v>
      </c>
      <c r="Q139" s="68">
        <f t="shared" si="0"/>
        <v>240</v>
      </c>
      <c r="R139" s="68">
        <f t="shared" si="0"/>
        <v>12</v>
      </c>
      <c r="S139" s="68">
        <f t="shared" si="0"/>
        <v>0</v>
      </c>
      <c r="T139" s="213">
        <f t="shared" si="0"/>
        <v>1265</v>
      </c>
      <c r="U139" s="68">
        <f t="shared" si="0"/>
        <v>14</v>
      </c>
      <c r="V139" s="68">
        <f t="shared" si="0"/>
        <v>995</v>
      </c>
      <c r="W139" s="68">
        <f t="shared" si="0"/>
        <v>143</v>
      </c>
      <c r="X139" s="68">
        <f>SUM(X134+X138)</f>
        <v>0</v>
      </c>
      <c r="Y139" s="68">
        <f>SUM(Y20+Y40+Y52+Y60+Y74+Y81+Y88+Y91+Y114+Y118+Y125+Y134+Y138)</f>
        <v>2</v>
      </c>
      <c r="Z139" s="213">
        <f>SUM(Z20+Z40+Z52+Z60+Z74+Z81+Z88+Z91+Z114+Z118+Z125+Z134+Z138)</f>
        <v>656</v>
      </c>
      <c r="AA139" s="68">
        <f>SUM(AA20+AA40+AA52+AA60+AA74+AA81+AA88+AA91+AA114+AA118+AA125+AA134+AA138)</f>
        <v>107</v>
      </c>
    </row>
    <row r="140" spans="1:27" ht="42" customHeight="1" x14ac:dyDescent="0.25">
      <c r="B140" s="500"/>
      <c r="F140" s="43"/>
      <c r="G140" s="43"/>
      <c r="H140" s="43"/>
      <c r="I140" s="43"/>
      <c r="J140" s="43"/>
      <c r="K140" s="228"/>
      <c r="L140" s="43"/>
      <c r="M140" s="43"/>
      <c r="N140" s="43"/>
      <c r="O140" s="228"/>
      <c r="P140" s="43"/>
      <c r="Q140" s="43"/>
      <c r="R140" s="43"/>
      <c r="S140" s="43"/>
      <c r="T140" s="228"/>
      <c r="U140" s="43"/>
      <c r="V140" s="43"/>
      <c r="W140" s="43"/>
      <c r="X140" s="43"/>
      <c r="Y140" s="43"/>
      <c r="Z140" s="228"/>
      <c r="AA140" s="43"/>
    </row>
    <row r="141" spans="1:27" ht="44.25" customHeight="1" x14ac:dyDescent="0.25">
      <c r="B141" s="500"/>
    </row>
    <row r="142" spans="1:27" ht="45.75" customHeight="1" x14ac:dyDescent="0.25">
      <c r="B142" s="500"/>
    </row>
    <row r="143" spans="1:27" ht="69" customHeight="1" x14ac:dyDescent="0.35">
      <c r="B143" s="500"/>
      <c r="F143" s="229"/>
      <c r="G143" s="230"/>
      <c r="H143" s="230"/>
      <c r="I143" s="230"/>
      <c r="J143" s="230"/>
      <c r="K143" s="231"/>
      <c r="L143" s="230"/>
      <c r="M143" s="230"/>
      <c r="N143" s="230"/>
      <c r="O143" s="231"/>
      <c r="P143" s="230"/>
      <c r="Q143" s="230"/>
      <c r="R143" s="230"/>
      <c r="S143" s="230"/>
      <c r="T143" s="231"/>
      <c r="U143" s="230"/>
      <c r="V143" s="230"/>
      <c r="W143" s="230"/>
      <c r="X143" s="230"/>
      <c r="Y143" s="230"/>
      <c r="Z143" s="231"/>
      <c r="AA143" s="230"/>
    </row>
  </sheetData>
  <mergeCells count="152"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W8:W18"/>
    <mergeCell ref="X8:X18"/>
    <mergeCell ref="Y8:Y18"/>
    <mergeCell ref="O11:O18"/>
    <mergeCell ref="P11:P18"/>
    <mergeCell ref="Q11:Q18"/>
    <mergeCell ref="R11:R18"/>
    <mergeCell ref="Z5:Z18"/>
    <mergeCell ref="AA5:AA18"/>
    <mergeCell ref="A19:E19"/>
    <mergeCell ref="C20:E20"/>
    <mergeCell ref="C21:E21"/>
    <mergeCell ref="C22:E22"/>
    <mergeCell ref="C23:E23"/>
    <mergeCell ref="C24:E24"/>
    <mergeCell ref="O8:R10"/>
    <mergeCell ref="S8:S18"/>
    <mergeCell ref="T8:T18"/>
    <mergeCell ref="G8:G18"/>
    <mergeCell ref="H8:H18"/>
    <mergeCell ref="I8:I18"/>
    <mergeCell ref="J8:J18"/>
    <mergeCell ref="K8:K18"/>
    <mergeCell ref="L8:L18"/>
    <mergeCell ref="M8:M18"/>
    <mergeCell ref="N8:N18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55:E55"/>
    <mergeCell ref="C56:E56"/>
    <mergeCell ref="C57:E57"/>
    <mergeCell ref="C58:E58"/>
    <mergeCell ref="C59:E59"/>
    <mergeCell ref="C60:E60"/>
    <mergeCell ref="C49:E49"/>
    <mergeCell ref="C50:E50"/>
    <mergeCell ref="C51:E51"/>
    <mergeCell ref="C52:E52"/>
    <mergeCell ref="C53:E53"/>
    <mergeCell ref="C54:E54"/>
    <mergeCell ref="C67:E67"/>
    <mergeCell ref="C68:E68"/>
    <mergeCell ref="C69:E69"/>
    <mergeCell ref="C70:E70"/>
    <mergeCell ref="C71:E71"/>
    <mergeCell ref="C72:E72"/>
    <mergeCell ref="C61:E61"/>
    <mergeCell ref="C62:E62"/>
    <mergeCell ref="C63:E63"/>
    <mergeCell ref="C64:E64"/>
    <mergeCell ref="C65:E65"/>
    <mergeCell ref="C66:E66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91:E91"/>
    <mergeCell ref="C92:E92"/>
    <mergeCell ref="C93:E93"/>
    <mergeCell ref="C94:E94"/>
    <mergeCell ref="C95:E95"/>
    <mergeCell ref="C96:E96"/>
    <mergeCell ref="C85:E85"/>
    <mergeCell ref="C86:E86"/>
    <mergeCell ref="C87:E87"/>
    <mergeCell ref="C88:E88"/>
    <mergeCell ref="C89:E89"/>
    <mergeCell ref="C90:E90"/>
    <mergeCell ref="C103:E103"/>
    <mergeCell ref="C104:E104"/>
    <mergeCell ref="C105:E105"/>
    <mergeCell ref="C106:E106"/>
    <mergeCell ref="C107:E107"/>
    <mergeCell ref="C108:E108"/>
    <mergeCell ref="C97:E97"/>
    <mergeCell ref="C98:E98"/>
    <mergeCell ref="C99:E99"/>
    <mergeCell ref="C100:E100"/>
    <mergeCell ref="C101:E101"/>
    <mergeCell ref="C102:E102"/>
    <mergeCell ref="B119:B124"/>
    <mergeCell ref="C119:E119"/>
    <mergeCell ref="C120:E120"/>
    <mergeCell ref="C121:E121"/>
    <mergeCell ref="C122:E122"/>
    <mergeCell ref="C123:E123"/>
    <mergeCell ref="C109:E109"/>
    <mergeCell ref="C110:E110"/>
    <mergeCell ref="C111:E111"/>
    <mergeCell ref="C112:E112"/>
    <mergeCell ref="C113:E113"/>
    <mergeCell ref="C114:E114"/>
    <mergeCell ref="C124:E124"/>
    <mergeCell ref="C125:E125"/>
    <mergeCell ref="C126:E126"/>
    <mergeCell ref="C127:E127"/>
    <mergeCell ref="C128:E128"/>
    <mergeCell ref="C129:E129"/>
    <mergeCell ref="C115:E115"/>
    <mergeCell ref="C116:E116"/>
    <mergeCell ref="C117:E117"/>
    <mergeCell ref="C118:E118"/>
    <mergeCell ref="C136:E136"/>
    <mergeCell ref="C137:E137"/>
    <mergeCell ref="C138:E138"/>
    <mergeCell ref="C139:E139"/>
    <mergeCell ref="C130:E130"/>
    <mergeCell ref="C131:E131"/>
    <mergeCell ref="C132:E132"/>
    <mergeCell ref="C133:E133"/>
    <mergeCell ref="C134:E134"/>
    <mergeCell ref="C135:E13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4"/>
  <sheetViews>
    <sheetView tabSelected="1" zoomScale="91" zoomScaleNormal="91" workbookViewId="0">
      <selection activeCell="K5" sqref="K5:T7"/>
    </sheetView>
  </sheetViews>
  <sheetFormatPr defaultRowHeight="15" x14ac:dyDescent="0.25"/>
  <cols>
    <col min="6" max="6" width="11.85546875" customWidth="1"/>
    <col min="7" max="8" width="10" customWidth="1"/>
    <col min="10" max="10" width="9.42578125" bestFit="1" customWidth="1"/>
    <col min="11" max="11" width="9.140625" style="322"/>
    <col min="15" max="15" width="9.140625" style="322"/>
    <col min="20" max="20" width="9.140625" style="322"/>
    <col min="21" max="21" width="9.140625" style="185"/>
    <col min="26" max="26" width="9.140625" style="322"/>
  </cols>
  <sheetData>
    <row r="1" spans="1:27" ht="18" x14ac:dyDescent="0.25">
      <c r="A1" s="592" t="s">
        <v>316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</row>
    <row r="2" spans="1:27" ht="15.75" x14ac:dyDescent="0.25">
      <c r="A2" s="593" t="s">
        <v>1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</row>
    <row r="3" spans="1:27" x14ac:dyDescent="0.25">
      <c r="A3" s="594" t="s">
        <v>275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  <c r="Z3" s="594"/>
      <c r="AA3" s="594"/>
    </row>
    <row r="4" spans="1:27" x14ac:dyDescent="0.25">
      <c r="A4" s="595"/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595"/>
      <c r="U4" s="595"/>
      <c r="V4" s="595"/>
      <c r="W4" s="595"/>
      <c r="X4" s="595"/>
      <c r="Y4" s="595"/>
      <c r="Z4" s="595"/>
      <c r="AA4" s="595"/>
    </row>
    <row r="5" spans="1:27" x14ac:dyDescent="0.25">
      <c r="A5" s="596" t="s">
        <v>3</v>
      </c>
      <c r="B5" s="596"/>
      <c r="C5" s="596"/>
      <c r="D5" s="596"/>
      <c r="E5" s="596"/>
      <c r="F5" s="597" t="s">
        <v>4</v>
      </c>
      <c r="G5" s="600" t="s">
        <v>5</v>
      </c>
      <c r="H5" s="601"/>
      <c r="I5" s="601"/>
      <c r="J5" s="601"/>
      <c r="K5" s="600" t="s">
        <v>6</v>
      </c>
      <c r="L5" s="601"/>
      <c r="M5" s="601"/>
      <c r="N5" s="601"/>
      <c r="O5" s="601"/>
      <c r="P5" s="601"/>
      <c r="Q5" s="601"/>
      <c r="R5" s="601"/>
      <c r="S5" s="601"/>
      <c r="T5" s="601"/>
      <c r="U5" s="1068" t="s">
        <v>7</v>
      </c>
      <c r="V5" s="609" t="s">
        <v>8</v>
      </c>
      <c r="W5" s="599" t="s">
        <v>9</v>
      </c>
      <c r="X5" s="599"/>
      <c r="Y5" s="599"/>
      <c r="Z5" s="1074" t="s">
        <v>10</v>
      </c>
      <c r="AA5" s="598" t="s">
        <v>11</v>
      </c>
    </row>
    <row r="6" spans="1:27" x14ac:dyDescent="0.25">
      <c r="A6" s="596"/>
      <c r="B6" s="596"/>
      <c r="C6" s="596"/>
      <c r="D6" s="596"/>
      <c r="E6" s="596"/>
      <c r="F6" s="598"/>
      <c r="G6" s="602"/>
      <c r="H6" s="603"/>
      <c r="I6" s="603"/>
      <c r="J6" s="603"/>
      <c r="K6" s="602"/>
      <c r="L6" s="603"/>
      <c r="M6" s="603"/>
      <c r="N6" s="603"/>
      <c r="O6" s="603"/>
      <c r="P6" s="603"/>
      <c r="Q6" s="603"/>
      <c r="R6" s="603"/>
      <c r="S6" s="603"/>
      <c r="T6" s="603"/>
      <c r="U6" s="1069"/>
      <c r="V6" s="610"/>
      <c r="W6" s="599"/>
      <c r="X6" s="599"/>
      <c r="Y6" s="599"/>
      <c r="Z6" s="1074"/>
      <c r="AA6" s="598"/>
    </row>
    <row r="7" spans="1:27" x14ac:dyDescent="0.25">
      <c r="A7" s="596"/>
      <c r="B7" s="596"/>
      <c r="C7" s="596"/>
      <c r="D7" s="596"/>
      <c r="E7" s="596"/>
      <c r="F7" s="598"/>
      <c r="G7" s="604"/>
      <c r="H7" s="605"/>
      <c r="I7" s="605"/>
      <c r="J7" s="605"/>
      <c r="K7" s="604"/>
      <c r="L7" s="605"/>
      <c r="M7" s="605"/>
      <c r="N7" s="605"/>
      <c r="O7" s="605"/>
      <c r="P7" s="605"/>
      <c r="Q7" s="605"/>
      <c r="R7" s="605"/>
      <c r="S7" s="605"/>
      <c r="T7" s="605"/>
      <c r="U7" s="1069"/>
      <c r="V7" s="610"/>
      <c r="W7" s="599"/>
      <c r="X7" s="599"/>
      <c r="Y7" s="599"/>
      <c r="Z7" s="1074"/>
      <c r="AA7" s="598"/>
    </row>
    <row r="8" spans="1:27" x14ac:dyDescent="0.25">
      <c r="A8" s="596"/>
      <c r="B8" s="596"/>
      <c r="C8" s="596"/>
      <c r="D8" s="596"/>
      <c r="E8" s="596"/>
      <c r="F8" s="598"/>
      <c r="G8" s="606" t="s">
        <v>12</v>
      </c>
      <c r="H8" s="606" t="s">
        <v>13</v>
      </c>
      <c r="I8" s="606" t="s">
        <v>14</v>
      </c>
      <c r="J8" s="606" t="s">
        <v>15</v>
      </c>
      <c r="K8" s="1071" t="s">
        <v>16</v>
      </c>
      <c r="L8" s="606" t="s">
        <v>17</v>
      </c>
      <c r="M8" s="606" t="s">
        <v>18</v>
      </c>
      <c r="N8" s="606" t="s">
        <v>19</v>
      </c>
      <c r="O8" s="599" t="s">
        <v>20</v>
      </c>
      <c r="P8" s="599"/>
      <c r="Q8" s="599"/>
      <c r="R8" s="599"/>
      <c r="S8" s="606" t="s">
        <v>21</v>
      </c>
      <c r="T8" s="1075" t="s">
        <v>22</v>
      </c>
      <c r="U8" s="1069"/>
      <c r="V8" s="610"/>
      <c r="W8" s="607" t="s">
        <v>23</v>
      </c>
      <c r="X8" s="607" t="s">
        <v>24</v>
      </c>
      <c r="Y8" s="607" t="s">
        <v>25</v>
      </c>
      <c r="Z8" s="1074"/>
      <c r="AA8" s="598"/>
    </row>
    <row r="9" spans="1:27" x14ac:dyDescent="0.25">
      <c r="A9" s="596"/>
      <c r="B9" s="596"/>
      <c r="C9" s="596"/>
      <c r="D9" s="596"/>
      <c r="E9" s="596"/>
      <c r="F9" s="598"/>
      <c r="G9" s="607"/>
      <c r="H9" s="607"/>
      <c r="I9" s="607"/>
      <c r="J9" s="607"/>
      <c r="K9" s="1072"/>
      <c r="L9" s="607"/>
      <c r="M9" s="607"/>
      <c r="N9" s="607"/>
      <c r="O9" s="599"/>
      <c r="P9" s="599"/>
      <c r="Q9" s="599"/>
      <c r="R9" s="599"/>
      <c r="S9" s="607"/>
      <c r="T9" s="1076"/>
      <c r="U9" s="1069"/>
      <c r="V9" s="610"/>
      <c r="W9" s="607"/>
      <c r="X9" s="607"/>
      <c r="Y9" s="607"/>
      <c r="Z9" s="1074"/>
      <c r="AA9" s="598"/>
    </row>
    <row r="10" spans="1:27" x14ac:dyDescent="0.25">
      <c r="A10" s="596"/>
      <c r="B10" s="596"/>
      <c r="C10" s="596"/>
      <c r="D10" s="596"/>
      <c r="E10" s="596"/>
      <c r="F10" s="598"/>
      <c r="G10" s="607"/>
      <c r="H10" s="607"/>
      <c r="I10" s="607"/>
      <c r="J10" s="607"/>
      <c r="K10" s="1072"/>
      <c r="L10" s="607"/>
      <c r="M10" s="607"/>
      <c r="N10" s="607"/>
      <c r="O10" s="599"/>
      <c r="P10" s="599"/>
      <c r="Q10" s="599"/>
      <c r="R10" s="599"/>
      <c r="S10" s="607"/>
      <c r="T10" s="1076"/>
      <c r="U10" s="1069"/>
      <c r="V10" s="610"/>
      <c r="W10" s="607"/>
      <c r="X10" s="607"/>
      <c r="Y10" s="607"/>
      <c r="Z10" s="1074"/>
      <c r="AA10" s="598"/>
    </row>
    <row r="11" spans="1:27" x14ac:dyDescent="0.25">
      <c r="A11" s="596"/>
      <c r="B11" s="596"/>
      <c r="C11" s="596"/>
      <c r="D11" s="596"/>
      <c r="E11" s="596"/>
      <c r="F11" s="599"/>
      <c r="G11" s="607"/>
      <c r="H11" s="607"/>
      <c r="I11" s="607"/>
      <c r="J11" s="607"/>
      <c r="K11" s="1072"/>
      <c r="L11" s="607"/>
      <c r="M11" s="607"/>
      <c r="N11" s="607"/>
      <c r="O11" s="1071" t="s">
        <v>26</v>
      </c>
      <c r="P11" s="606" t="s">
        <v>27</v>
      </c>
      <c r="Q11" s="606" t="s">
        <v>28</v>
      </c>
      <c r="R11" s="606" t="s">
        <v>29</v>
      </c>
      <c r="S11" s="607"/>
      <c r="T11" s="1076"/>
      <c r="U11" s="1069"/>
      <c r="V11" s="610"/>
      <c r="W11" s="607"/>
      <c r="X11" s="607"/>
      <c r="Y11" s="607"/>
      <c r="Z11" s="1074"/>
      <c r="AA11" s="598"/>
    </row>
    <row r="12" spans="1:27" x14ac:dyDescent="0.25">
      <c r="A12" s="596"/>
      <c r="B12" s="596"/>
      <c r="C12" s="596"/>
      <c r="D12" s="596"/>
      <c r="E12" s="596"/>
      <c r="F12" s="599"/>
      <c r="G12" s="607"/>
      <c r="H12" s="607"/>
      <c r="I12" s="607"/>
      <c r="J12" s="607"/>
      <c r="K12" s="1072"/>
      <c r="L12" s="607"/>
      <c r="M12" s="607"/>
      <c r="N12" s="607"/>
      <c r="O12" s="1072"/>
      <c r="P12" s="607"/>
      <c r="Q12" s="607"/>
      <c r="R12" s="607"/>
      <c r="S12" s="607"/>
      <c r="T12" s="1076"/>
      <c r="U12" s="1069"/>
      <c r="V12" s="610"/>
      <c r="W12" s="607"/>
      <c r="X12" s="607"/>
      <c r="Y12" s="607"/>
      <c r="Z12" s="1074"/>
      <c r="AA12" s="598"/>
    </row>
    <row r="13" spans="1:27" x14ac:dyDescent="0.25">
      <c r="A13" s="596"/>
      <c r="B13" s="596"/>
      <c r="C13" s="596"/>
      <c r="D13" s="596"/>
      <c r="E13" s="596"/>
      <c r="F13" s="599"/>
      <c r="G13" s="607"/>
      <c r="H13" s="607"/>
      <c r="I13" s="607"/>
      <c r="J13" s="607"/>
      <c r="K13" s="1072"/>
      <c r="L13" s="607"/>
      <c r="M13" s="607"/>
      <c r="N13" s="607"/>
      <c r="O13" s="1072"/>
      <c r="P13" s="607"/>
      <c r="Q13" s="607"/>
      <c r="R13" s="607"/>
      <c r="S13" s="607"/>
      <c r="T13" s="1076"/>
      <c r="U13" s="1069"/>
      <c r="V13" s="610"/>
      <c r="W13" s="607"/>
      <c r="X13" s="607"/>
      <c r="Y13" s="607"/>
      <c r="Z13" s="1074"/>
      <c r="AA13" s="598"/>
    </row>
    <row r="14" spans="1:27" x14ac:dyDescent="0.25">
      <c r="A14" s="596"/>
      <c r="B14" s="596"/>
      <c r="C14" s="596"/>
      <c r="D14" s="596"/>
      <c r="E14" s="596"/>
      <c r="F14" s="599"/>
      <c r="G14" s="607"/>
      <c r="H14" s="607"/>
      <c r="I14" s="607"/>
      <c r="J14" s="607"/>
      <c r="K14" s="1072"/>
      <c r="L14" s="607"/>
      <c r="M14" s="607"/>
      <c r="N14" s="607"/>
      <c r="O14" s="1072"/>
      <c r="P14" s="607"/>
      <c r="Q14" s="607"/>
      <c r="R14" s="607"/>
      <c r="S14" s="607"/>
      <c r="T14" s="1076"/>
      <c r="U14" s="1069"/>
      <c r="V14" s="610"/>
      <c r="W14" s="607"/>
      <c r="X14" s="607"/>
      <c r="Y14" s="607"/>
      <c r="Z14" s="1074"/>
      <c r="AA14" s="598"/>
    </row>
    <row r="15" spans="1:27" x14ac:dyDescent="0.25">
      <c r="A15" s="596"/>
      <c r="B15" s="596"/>
      <c r="C15" s="596"/>
      <c r="D15" s="596"/>
      <c r="E15" s="596"/>
      <c r="F15" s="599"/>
      <c r="G15" s="607"/>
      <c r="H15" s="607"/>
      <c r="I15" s="607"/>
      <c r="J15" s="607"/>
      <c r="K15" s="1072"/>
      <c r="L15" s="607"/>
      <c r="M15" s="607"/>
      <c r="N15" s="607"/>
      <c r="O15" s="1072"/>
      <c r="P15" s="607"/>
      <c r="Q15" s="607"/>
      <c r="R15" s="607"/>
      <c r="S15" s="607"/>
      <c r="T15" s="1076"/>
      <c r="U15" s="1069"/>
      <c r="V15" s="610"/>
      <c r="W15" s="607"/>
      <c r="X15" s="607"/>
      <c r="Y15" s="607"/>
      <c r="Z15" s="1074"/>
      <c r="AA15" s="598"/>
    </row>
    <row r="16" spans="1:27" x14ac:dyDescent="0.25">
      <c r="A16" s="596"/>
      <c r="B16" s="596"/>
      <c r="C16" s="596"/>
      <c r="D16" s="596"/>
      <c r="E16" s="596"/>
      <c r="F16" s="599"/>
      <c r="G16" s="607"/>
      <c r="H16" s="607"/>
      <c r="I16" s="607"/>
      <c r="J16" s="607"/>
      <c r="K16" s="1072"/>
      <c r="L16" s="607"/>
      <c r="M16" s="607"/>
      <c r="N16" s="607"/>
      <c r="O16" s="1072"/>
      <c r="P16" s="607"/>
      <c r="Q16" s="607"/>
      <c r="R16" s="607"/>
      <c r="S16" s="607"/>
      <c r="T16" s="1076"/>
      <c r="U16" s="1069"/>
      <c r="V16" s="610"/>
      <c r="W16" s="607"/>
      <c r="X16" s="607"/>
      <c r="Y16" s="607"/>
      <c r="Z16" s="1074"/>
      <c r="AA16" s="598"/>
    </row>
    <row r="17" spans="1:27" x14ac:dyDescent="0.25">
      <c r="A17" s="596"/>
      <c r="B17" s="596"/>
      <c r="C17" s="596"/>
      <c r="D17" s="596"/>
      <c r="E17" s="596"/>
      <c r="F17" s="599"/>
      <c r="G17" s="607"/>
      <c r="H17" s="607"/>
      <c r="I17" s="607"/>
      <c r="J17" s="607"/>
      <c r="K17" s="1072"/>
      <c r="L17" s="607"/>
      <c r="M17" s="607"/>
      <c r="N17" s="607"/>
      <c r="O17" s="1072"/>
      <c r="P17" s="607"/>
      <c r="Q17" s="607"/>
      <c r="R17" s="607"/>
      <c r="S17" s="607"/>
      <c r="T17" s="1076"/>
      <c r="U17" s="1069"/>
      <c r="V17" s="610"/>
      <c r="W17" s="607"/>
      <c r="X17" s="607"/>
      <c r="Y17" s="607"/>
      <c r="Z17" s="1074"/>
      <c r="AA17" s="598"/>
    </row>
    <row r="18" spans="1:27" x14ac:dyDescent="0.25">
      <c r="A18" s="596"/>
      <c r="B18" s="596"/>
      <c r="C18" s="596"/>
      <c r="D18" s="596"/>
      <c r="E18" s="596"/>
      <c r="F18" s="599"/>
      <c r="G18" s="608"/>
      <c r="H18" s="608"/>
      <c r="I18" s="608"/>
      <c r="J18" s="608"/>
      <c r="K18" s="1073"/>
      <c r="L18" s="608"/>
      <c r="M18" s="608"/>
      <c r="N18" s="608"/>
      <c r="O18" s="1073"/>
      <c r="P18" s="608"/>
      <c r="Q18" s="608"/>
      <c r="R18" s="608"/>
      <c r="S18" s="608"/>
      <c r="T18" s="1077"/>
      <c r="U18" s="1070"/>
      <c r="V18" s="611"/>
      <c r="W18" s="608"/>
      <c r="X18" s="608"/>
      <c r="Y18" s="608"/>
      <c r="Z18" s="1074"/>
      <c r="AA18" s="598"/>
    </row>
    <row r="19" spans="1:27" x14ac:dyDescent="0.25">
      <c r="A19" s="616" t="s">
        <v>30</v>
      </c>
      <c r="B19" s="616"/>
      <c r="C19" s="617"/>
      <c r="D19" s="617"/>
      <c r="E19" s="617"/>
      <c r="F19" s="395">
        <v>1</v>
      </c>
      <c r="G19" s="395">
        <v>2</v>
      </c>
      <c r="H19" s="395">
        <v>3</v>
      </c>
      <c r="I19" s="395">
        <v>4</v>
      </c>
      <c r="J19" s="395">
        <v>5</v>
      </c>
      <c r="K19" s="321">
        <v>6</v>
      </c>
      <c r="L19" s="395">
        <v>7</v>
      </c>
      <c r="M19" s="395">
        <v>8</v>
      </c>
      <c r="N19" s="395">
        <v>9</v>
      </c>
      <c r="O19" s="321">
        <v>10</v>
      </c>
      <c r="P19" s="395">
        <v>11</v>
      </c>
      <c r="Q19" s="395">
        <v>12</v>
      </c>
      <c r="R19" s="395">
        <v>13</v>
      </c>
      <c r="S19" s="395">
        <v>14</v>
      </c>
      <c r="T19" s="321">
        <v>15</v>
      </c>
      <c r="U19" s="181">
        <v>16</v>
      </c>
      <c r="V19" s="395">
        <v>17</v>
      </c>
      <c r="W19" s="395">
        <v>18</v>
      </c>
      <c r="X19" s="321">
        <v>19</v>
      </c>
      <c r="Y19" s="395">
        <v>20</v>
      </c>
      <c r="Z19" s="321">
        <v>21</v>
      </c>
      <c r="AA19" s="395">
        <v>22</v>
      </c>
    </row>
    <row r="20" spans="1:27" s="238" customFormat="1" ht="56.25" customHeight="1" x14ac:dyDescent="0.25">
      <c r="A20" s="270" t="s">
        <v>31</v>
      </c>
      <c r="B20" s="271">
        <v>0</v>
      </c>
      <c r="C20" s="941" t="s">
        <v>32</v>
      </c>
      <c r="D20" s="941"/>
      <c r="E20" s="941"/>
      <c r="F20" s="272">
        <f>SUM(shirak!F20+arabkir!F20+avan!F20+ajapnyak!F28+kentron!F20+erebuni!F20+ararat!E20+aragacotn!F20+armavir!F20+kotayq!F20+tavush!F20+gexarquniq!F20+lori!F19+syuniq!F20+malatia!F20+shengavit!F20)</f>
        <v>2183</v>
      </c>
      <c r="G20" s="272">
        <f>SUM(shirak!G20+arabkir!G20+avan!G20+ajapnyak!G28+kentron!G20+erebuni!G20+ararat!F20+aragacotn!G20+armavir!G20+kotayq!G20+tavush!G20+gexarquniq!G20+lori!G19+syuniq!G20+malatia!G20+shengavit!G20)</f>
        <v>3691</v>
      </c>
      <c r="H20" s="272">
        <f>SUM(shirak!H20+arabkir!H20+avan!H20+ajapnyak!H28+kentron!H20+erebuni!H20+ararat!G20+aragacotn!H20+armavir!H20+kotayq!H20+tavush!H20+gexarquniq!H20+lori!H19+syuniq!H20+malatia!H20+shengavit!H20)</f>
        <v>3186</v>
      </c>
      <c r="I20" s="272">
        <f>SUM(shirak!I20+arabkir!I20+avan!I20+ajapnyak!I28+kentron!I20+erebuni!I20+ararat!H20+aragacotn!I20+armavir!I20+kotayq!I20+tavush!I20+gexarquniq!I20+lori!I19+syuniq!I20+malatia!I20+shengavit!I20)</f>
        <v>460</v>
      </c>
      <c r="J20" s="272">
        <f>SUM(shirak!J20+arabkir!J20+avan!J20+ajapnyak!J28+kentron!J20+erebuni!J20+ararat!I20+aragacotn!J20+armavir!J20+kotayq!J20+tavush!J20+gexarquniq!J20+lori!J19+syuniq!J20+malatia!J20+shengavit!J20)</f>
        <v>45</v>
      </c>
      <c r="K20" s="272">
        <f>SUM(shirak!K20+arabkir!K20+avan!K20+ajapnyak!K28+kentron!K20+erebuni!K20+ararat!J20+aragacotn!K20+armavir!K20+kotayq!K20+tavush!K20+gexarquniq!K20+lori!K19+syuniq!K20+malatia!K20+shengavit!K20)</f>
        <v>2776</v>
      </c>
      <c r="L20" s="272">
        <f>SUM(shirak!L20+arabkir!L20+avan!L20+ajapnyak!L28+kentron!L20+erebuni!L20+ararat!K20+aragacotn!L20+armavir!L20+kotayq!L20+tavush!L20+gexarquniq!L20+lori!L19+syuniq!L20+malatia!L20+shengavit!L20)</f>
        <v>1272</v>
      </c>
      <c r="M20" s="272">
        <f>SUM(shirak!M20+arabkir!M20+avan!M20+ajapnyak!M28+kentron!M20+erebuni!M20+ararat!L20+aragacotn!M20+armavir!M20+kotayq!M20+tavush!M20+gexarquniq!M20+lori!M19+syuniq!M20+malatia!M20+shengavit!M20)</f>
        <v>166</v>
      </c>
      <c r="N20" s="272">
        <f>SUM(shirak!N20+arabkir!N20+avan!N20+ajapnyak!N28+kentron!N20+erebuni!N20+ararat!M20+aragacotn!N20+armavir!N20+kotayq!N20+tavush!N20+gexarquniq!N20+lori!N19+syuniq!N20+malatia!N20+shengavit!N20)</f>
        <v>439</v>
      </c>
      <c r="O20" s="272">
        <f>SUM(shirak!O20+arabkir!O20+avan!O20+ajapnyak!O28+kentron!O20+erebuni!O20+ararat!N20+aragacotn!O20+armavir!O20+kotayq!O20+tavush!O20+gexarquniq!O20+lori!O19+syuniq!O20+malatia!O20+shengavit!O20)</f>
        <v>899</v>
      </c>
      <c r="P20" s="272">
        <f>SUM(shirak!P20+arabkir!P20+avan!P20+ajapnyak!P28+kentron!P20+erebuni!P20+ararat!O20+aragacotn!P20+armavir!P20+kotayq!P20+tavush!P20+gexarquniq!P20+lori!P19+syuniq!P20+malatia!P20+shengavit!P20)</f>
        <v>278</v>
      </c>
      <c r="Q20" s="272">
        <f>SUM(shirak!Q20+arabkir!Q20+avan!Q20+ajapnyak!Q28+kentron!Q20+erebuni!Q20+ararat!P20+aragacotn!Q20+armavir!Q20+kotayq!Q20+tavush!Q20+gexarquniq!Q20+lori!Q19+syuniq!Q20+malatia!Q20+shengavit!Q20)</f>
        <v>517</v>
      </c>
      <c r="R20" s="272">
        <f>SUM(shirak!R20+arabkir!R20+avan!R20+ajapnyak!R28+kentron!R20+erebuni!R20+ararat!Q20+aragacotn!R20+armavir!R20+kotayq!R20+tavush!R20+gexarquniq!R20+lori!R19+syuniq!R20+malatia!R20+shengavit!R20)</f>
        <v>104</v>
      </c>
      <c r="S20" s="272">
        <f>SUM(shirak!S20+arabkir!S20+avan!S20+ajapnyak!S28+kentron!S20+erebuni!S20+ararat!R20+aragacotn!S20+armavir!S20+kotayq!S20+tavush!S20+gexarquniq!S20+lori!S19+syuniq!S20+malatia!S20+shengavit!S20)</f>
        <v>3</v>
      </c>
      <c r="T20" s="272">
        <f>SUM(shirak!T20+arabkir!T20+avan!T20+ajapnyak!T28+kentron!T20+erebuni!T20+ararat!S20+aragacotn!T20+armavir!T20+kotayq!T20+tavush!T20+gexarquniq!T20+lori!T19+syuniq!T20+malatia!T20+shengavit!T20)</f>
        <v>2779</v>
      </c>
      <c r="U20" s="272">
        <f>SUM(shirak!U20+arabkir!U20+avan!U20+ajapnyak!U28+kentron!U20+erebuni!U20+ararat!T20+aragacotn!U20+armavir!U20+kotayq!U20+tavush!U20+gexarquniq!U20+lori!U19+syuniq!U20+malatia!U20+shengavit!U20)</f>
        <v>67</v>
      </c>
      <c r="V20" s="272">
        <f>SUM(shirak!V20+arabkir!V20+avan!V20+ajapnyak!V28+kentron!V20+erebuni!V20+ararat!U20+aragacotn!V20+armavir!V20+kotayq!V20+tavush!V20+gexarquniq!V20+lori!V19+syuniq!V20+malatia!V20+shengavit!V20)</f>
        <v>2032</v>
      </c>
      <c r="W20" s="272">
        <f>SUM(shirak!W20+arabkir!W20+avan!W20+ajapnyak!W28+kentron!W20+erebuni!W20+ararat!V20+aragacotn!W20+armavir!W20+kotayq!W20+tavush!W20+gexarquniq!W20+lori!W19+syuniq!W20+malatia!W20+shengavit!W20)</f>
        <v>561</v>
      </c>
      <c r="X20" s="272">
        <f>SUM(shirak!X20+arabkir!X20+avan!X20+ajapnyak!X28+kentron!X20+erebuni!X20+ararat!W20+aragacotn!X20+armavir!X20+kotayq!X20+tavush!X20+gexarquniq!X20+lori!X19+syuniq!X20+malatia!X20+shengavit!X20)</f>
        <v>1</v>
      </c>
      <c r="Y20" s="272">
        <f>SUM(shirak!Y20+arabkir!Y20+avan!Y20+ajapnyak!Y28+kentron!Y20+erebuni!Y20+ararat!X20+aragacotn!Y20+armavir!Y20+kotayq!Y20+tavush!Y20+gexarquniq!Y20+lori!Y19+syuniq!Y20+malatia!Y20+shengavit!Y20)</f>
        <v>33</v>
      </c>
      <c r="Z20" s="272">
        <f>SUM(shirak!Z20+arabkir!Z20+avan!Z20+ajapnyak!Z28+kentron!Z20+erebuni!Z20+ararat!Y20+aragacotn!Z20+armavir!Z20+kotayq!Z20+tavush!Z20+gexarquniq!Z20+lori!Z19+syuniq!Z20+malatia!Z20+shengavit!Z20)</f>
        <v>2510</v>
      </c>
      <c r="AA20" s="272">
        <f>SUM(shirak!AA20+arabkir!AA20+avan!AA20+ajapnyak!AA28+kentron!AA20+erebuni!AA20+ararat!Z20+aragacotn!AA20+armavir!AA20+kotayq!AA20+tavush!AA20+gexarquniq!AA20+lori!AA19+syuniq!AA20+malatia!AA20+shengavit!AA20)</f>
        <v>848</v>
      </c>
    </row>
    <row r="21" spans="1:27" s="185" customFormat="1" ht="54.75" customHeight="1" x14ac:dyDescent="0.25">
      <c r="A21" s="487">
        <v>1.1000000000000001</v>
      </c>
      <c r="B21" s="488"/>
      <c r="C21" s="944" t="s">
        <v>33</v>
      </c>
      <c r="D21" s="944"/>
      <c r="E21" s="944"/>
      <c r="F21" s="489">
        <f>SUM(shirak!F21+arabkir!F21+avan!F21+ajapnyak!F29+kentron!F21+erebuni!F21+ararat!E21+aragacotn!F21+armavir!F21+kotayq!F21+tavush!F21+gexarquniq!F21+lori!F20+syuniq!F21+malatia!F21+shengavit!F21)</f>
        <v>252</v>
      </c>
      <c r="G21" s="489">
        <f>SUM(shirak!G21+arabkir!G21+avan!G21+ajapnyak!G29+kentron!G21+erebuni!G21+ararat!F21+aragacotn!G21+armavir!G21+kotayq!G21+tavush!G21+gexarquniq!G21+lori!G20+syuniq!G21+malatia!G21+shengavit!G21)</f>
        <v>528</v>
      </c>
      <c r="H21" s="489">
        <f>SUM(shirak!H21+arabkir!H21+avan!H21+ajapnyak!H29+kentron!H21+erebuni!H21+ararat!G21+aragacotn!H21+armavir!H21+kotayq!H21+tavush!H21+gexarquniq!H21+lori!H20+syuniq!H21+malatia!H21+shengavit!H21)</f>
        <v>444</v>
      </c>
      <c r="I21" s="489">
        <f>SUM(shirak!I21+arabkir!I21+avan!I21+ajapnyak!I29+kentron!I21+erebuni!I21+ararat!H21+aragacotn!I21+armavir!I21+kotayq!I21+tavush!I21+gexarquniq!I21+lori!I20+syuniq!I21+malatia!I21+shengavit!I21)</f>
        <v>71</v>
      </c>
      <c r="J21" s="489">
        <f>SUM(shirak!J21+arabkir!J21+avan!J21+ajapnyak!J29+kentron!J21+erebuni!J21+ararat!I21+aragacotn!J21+armavir!J21+kotayq!J21+tavush!J21+gexarquniq!J21+lori!J20+syuniq!J21+malatia!J21+shengavit!J21)</f>
        <v>13</v>
      </c>
      <c r="K21" s="320">
        <f>SUM(shirak!K21+arabkir!K21+avan!K21+ajapnyak!K29+kentron!K21+erebuni!K21+ararat!J21+aragacotn!K21+armavir!K21+kotayq!K21+tavush!K21+gexarquniq!K21+lori!K20+syuniq!K21+malatia!K21+shengavit!K21)</f>
        <v>438</v>
      </c>
      <c r="L21" s="489">
        <f>SUM(shirak!L21+arabkir!L21+avan!L21+ajapnyak!L29+kentron!L21+erebuni!L21+ararat!K21+aragacotn!L21+armavir!L21+kotayq!L21+tavush!L21+gexarquniq!L21+lori!L20+syuniq!L21+malatia!L21+shengavit!L21)</f>
        <v>205</v>
      </c>
      <c r="M21" s="489">
        <f>SUM(shirak!M21+arabkir!M21+avan!M21+ajapnyak!M29+kentron!M21+erebuni!M21+ararat!L21+aragacotn!M21+armavir!M21+kotayq!M21+tavush!M21+gexarquniq!M21+lori!M20+syuniq!M21+malatia!M21+shengavit!M21)</f>
        <v>24</v>
      </c>
      <c r="N21" s="489">
        <f>SUM(shirak!N21+arabkir!N21+avan!N21+ajapnyak!N29+kentron!N21+erebuni!N21+ararat!M21+aragacotn!N21+armavir!N21+kotayq!N21+tavush!N21+gexarquniq!N21+lori!N20+syuniq!N21+malatia!N21+shengavit!N21)</f>
        <v>93</v>
      </c>
      <c r="O21" s="320">
        <f>SUM(shirak!O21+arabkir!O21+avan!O21+ajapnyak!O29+kentron!O21+erebuni!O21+ararat!N21+aragacotn!O21+armavir!O21+kotayq!O21+tavush!O21+gexarquniq!O21+lori!O20+syuniq!O21+malatia!O21+shengavit!O21)</f>
        <v>116</v>
      </c>
      <c r="P21" s="489">
        <f>SUM(shirak!P21+arabkir!P21+avan!P21+ajapnyak!P29+kentron!P21+erebuni!P21+ararat!O21+aragacotn!P21+armavir!P21+kotayq!P21+tavush!P21+gexarquniq!P21+lori!P20+syuniq!P21+malatia!P21+shengavit!P21)</f>
        <v>35</v>
      </c>
      <c r="Q21" s="489">
        <f>SUM(shirak!Q21+arabkir!Q21+avan!Q21+ajapnyak!Q29+kentron!Q21+erebuni!Q21+ararat!P21+aragacotn!Q21+armavir!Q21+kotayq!Q21+tavush!Q21+gexarquniq!Q21+lori!Q20+syuniq!Q21+malatia!Q21+shengavit!Q21)</f>
        <v>71</v>
      </c>
      <c r="R21" s="489">
        <f>SUM(shirak!R21+arabkir!R21+avan!R21+ajapnyak!R29+kentron!R21+erebuni!R21+ararat!Q21+aragacotn!R21+armavir!R21+kotayq!R21+tavush!R21+gexarquniq!R21+lori!R20+syuniq!R21+malatia!R21+shengavit!R21)</f>
        <v>10</v>
      </c>
      <c r="S21" s="489">
        <f>SUM(shirak!S21+arabkir!S21+avan!S21+ajapnyak!S29+kentron!S21+erebuni!S21+ararat!R21+aragacotn!S21+armavir!S21+kotayq!S21+tavush!S21+gexarquniq!S21+lori!S20+syuniq!S21+malatia!S21+shengavit!S21)</f>
        <v>2</v>
      </c>
      <c r="T21" s="320">
        <f>SUM(shirak!T21+arabkir!T21+avan!T21+ajapnyak!T29+kentron!T21+erebuni!T21+ararat!S21+aragacotn!T21+armavir!T21+kotayq!T21+tavush!T21+gexarquniq!T21+lori!T20+syuniq!T21+malatia!T21+shengavit!T21)</f>
        <v>440</v>
      </c>
      <c r="U21" s="489">
        <f>SUM(shirak!U21+arabkir!U21+avan!U21+ajapnyak!U29+kentron!U21+erebuni!U21+ararat!T21+aragacotn!U21+armavir!U21+kotayq!U21+tavush!U21+gexarquniq!U21+lori!U20+syuniq!U21+malatia!U21+shengavit!U21)</f>
        <v>25</v>
      </c>
      <c r="V21" s="489">
        <f>SUM(shirak!V21+arabkir!V21+avan!V21+ajapnyak!V29+kentron!V21+erebuni!V21+ararat!U21+aragacotn!V21+armavir!V21+kotayq!V21+tavush!V21+gexarquniq!V21+lori!V20+syuniq!V21+malatia!V21+shengavit!V21)</f>
        <v>313</v>
      </c>
      <c r="W21" s="489">
        <f>SUM(shirak!W21+arabkir!W21+avan!W21+ajapnyak!W29+kentron!W21+erebuni!W21+ararat!V21+aragacotn!W21+armavir!W21+kotayq!W21+tavush!W21+gexarquniq!W21+lori!W20+syuniq!W21+malatia!W21+shengavit!W21)</f>
        <v>89</v>
      </c>
      <c r="X21" s="489">
        <f>SUM(shirak!X21+arabkir!X21+avan!X21+ajapnyak!X29+kentron!X21+erebuni!X21+ararat!W21+aragacotn!X21+armavir!X21+kotayq!X21+tavush!X21+gexarquniq!X21+lori!X20+syuniq!X21+malatia!X21+shengavit!X21)</f>
        <v>0</v>
      </c>
      <c r="Y21" s="489">
        <f>SUM(shirak!Y21+arabkir!Y21+avan!Y21+ajapnyak!Y29+kentron!Y21+erebuni!Y21+ararat!X21+aragacotn!Y21+armavir!Y21+kotayq!Y21+tavush!Y21+gexarquniq!Y21+lori!Y20+syuniq!Y21+malatia!Y21+shengavit!Y21)</f>
        <v>7</v>
      </c>
      <c r="Z21" s="320">
        <f>SUM(shirak!Z21+arabkir!Z21+avan!Z21+ajapnyak!Z29+kentron!Z21+erebuni!Z21+ararat!Y21+aragacotn!Z21+armavir!Z21+kotayq!Z21+tavush!Z21+gexarquniq!Z21+lori!Z20+syuniq!Z21+malatia!Z21+shengavit!Z21)</f>
        <v>229</v>
      </c>
      <c r="AA21" s="489">
        <f>SUM(shirak!AA21+arabkir!AA21+avan!AA21+ajapnyak!AA29+kentron!AA21+erebuni!AA21+ararat!Z21+aragacotn!AA21+armavir!AA21+kotayq!AA21+tavush!AA21+gexarquniq!AA21+lori!AA20+syuniq!AA21+malatia!AA21+shengavit!AA21)</f>
        <v>45</v>
      </c>
    </row>
    <row r="22" spans="1:27" s="185" customFormat="1" ht="45" customHeight="1" x14ac:dyDescent="0.25">
      <c r="A22" s="490" t="s">
        <v>34</v>
      </c>
      <c r="B22" s="491"/>
      <c r="C22" s="1059" t="s">
        <v>35</v>
      </c>
      <c r="D22" s="1059"/>
      <c r="E22" s="1059"/>
      <c r="F22" s="489">
        <f>SUM(shirak!F22+arabkir!F22+avan!F22+ajapnyak!F30+kentron!F22+erebuni!F22+ararat!E22+aragacotn!F22+armavir!F22+kotayq!F22+tavush!F22+gexarquniq!F22+lori!F21+syuniq!F22+malatia!F22+shengavit!F22)</f>
        <v>137</v>
      </c>
      <c r="G22" s="489">
        <f>SUM(shirak!G22+arabkir!G22+avan!G22+ajapnyak!G30+kentron!G22+erebuni!G22+ararat!F22+aragacotn!G22+armavir!G22+kotayq!G22+tavush!G22+gexarquniq!G22+lori!G21+syuniq!G22+malatia!G22+shengavit!G22)</f>
        <v>407</v>
      </c>
      <c r="H22" s="489">
        <f>SUM(shirak!H22+arabkir!H22+avan!H22+ajapnyak!H30+kentron!H22+erebuni!H22+ararat!G22+aragacotn!H22+armavir!H22+kotayq!H22+tavush!H22+gexarquniq!H22+lori!H21+syuniq!H22+malatia!H22+shengavit!H22)</f>
        <v>371</v>
      </c>
      <c r="I22" s="489">
        <f>SUM(shirak!I22+arabkir!I22+avan!I22+ajapnyak!I30+kentron!I22+erebuni!I22+ararat!H22+aragacotn!I22+armavir!I22+kotayq!I22+tavush!I22+gexarquniq!I22+lori!I21+syuniq!I22+malatia!I22+shengavit!I22)</f>
        <v>33</v>
      </c>
      <c r="J22" s="489">
        <f>SUM(shirak!J22+arabkir!J22+avan!J22+ajapnyak!J30+kentron!J22+erebuni!J22+ararat!I22+aragacotn!J22+armavir!J22+kotayq!J22+tavush!J22+gexarquniq!J22+lori!J21+syuniq!J22+malatia!J22+shengavit!J22)</f>
        <v>3</v>
      </c>
      <c r="K22" s="320">
        <f>SUM(shirak!K22+arabkir!K22+avan!K22+ajapnyak!K30+kentron!K22+erebuni!K22+ararat!J22+aragacotn!K22+armavir!K22+kotayq!K22+tavush!K22+gexarquniq!K22+lori!K21+syuniq!K22+malatia!K22+shengavit!K22)</f>
        <v>325</v>
      </c>
      <c r="L22" s="489">
        <f>SUM(shirak!L22+arabkir!L22+avan!L22+ajapnyak!L30+kentron!L22+erebuni!L22+ararat!K22+aragacotn!L22+armavir!L22+kotayq!L22+tavush!L22+gexarquniq!L22+lori!L21+syuniq!L22+malatia!L22+shengavit!L22)</f>
        <v>209</v>
      </c>
      <c r="M22" s="489">
        <f>SUM(shirak!M22+arabkir!M22+avan!M22+ajapnyak!M30+kentron!M22+erebuni!M22+ararat!L22+aragacotn!M22+armavir!M22+kotayq!M22+tavush!M22+gexarquniq!M22+lori!M21+syuniq!M22+malatia!M22+shengavit!M22)</f>
        <v>9</v>
      </c>
      <c r="N22" s="489">
        <f>SUM(shirak!N22+arabkir!N22+avan!N22+ajapnyak!N30+kentron!N22+erebuni!N22+ararat!M22+aragacotn!N22+armavir!N22+kotayq!N22+tavush!N22+gexarquniq!N22+lori!N21+syuniq!N22+malatia!N22+shengavit!N22)</f>
        <v>59</v>
      </c>
      <c r="O22" s="320">
        <f>SUM(shirak!O22+arabkir!O22+avan!O22+ajapnyak!O30+kentron!O22+erebuni!O22+ararat!N22+aragacotn!O22+armavir!O22+kotayq!O22+tavush!O22+gexarquniq!O22+lori!O21+syuniq!O22+malatia!O22+shengavit!O22)</f>
        <v>48</v>
      </c>
      <c r="P22" s="489">
        <f>SUM(shirak!P22+arabkir!P22+avan!P22+ajapnyak!P30+kentron!P22+erebuni!P22+ararat!O22+aragacotn!P22+armavir!P22+kotayq!P22+tavush!P22+gexarquniq!P22+lori!P21+syuniq!P22+malatia!P22+shengavit!P22)</f>
        <v>9</v>
      </c>
      <c r="Q22" s="489">
        <f>SUM(shirak!Q22+arabkir!Q22+avan!Q22+ajapnyak!Q30+kentron!Q22+erebuni!Q22+ararat!P22+aragacotn!Q22+armavir!Q22+kotayq!Q22+tavush!Q22+gexarquniq!Q22+lori!Q21+syuniq!Q22+malatia!Q22+shengavit!Q22)</f>
        <v>31</v>
      </c>
      <c r="R22" s="489">
        <f>SUM(shirak!R22+arabkir!R22+avan!R22+ajapnyak!R30+kentron!R22+erebuni!R22+ararat!Q22+aragacotn!R22+armavir!R22+kotayq!R22+tavush!R22+gexarquniq!R22+lori!R21+syuniq!R22+malatia!R22+shengavit!R22)</f>
        <v>8</v>
      </c>
      <c r="S22" s="489">
        <f>SUM(shirak!S22+arabkir!S22+avan!S22+ajapnyak!S30+kentron!S22+erebuni!S22+ararat!R22+aragacotn!S22+armavir!S22+kotayq!S22+tavush!S22+gexarquniq!S22+lori!S21+syuniq!S22+malatia!S22+shengavit!S22)</f>
        <v>1</v>
      </c>
      <c r="T22" s="320">
        <f>SUM(shirak!T22+arabkir!T22+avan!T22+ajapnyak!T30+kentron!T22+erebuni!T22+ararat!S22+aragacotn!T22+armavir!T22+kotayq!T22+tavush!T22+gexarquniq!T22+lori!T21+syuniq!T22+malatia!T22+shengavit!T22)</f>
        <v>326</v>
      </c>
      <c r="U22" s="489">
        <f>SUM(shirak!U22+arabkir!U22+avan!U22+ajapnyak!U30+kentron!U22+erebuni!U22+ararat!T22+aragacotn!U22+armavir!U22+kotayq!U22+tavush!U22+gexarquniq!U22+lori!U21+syuniq!U22+malatia!U22+shengavit!U22)</f>
        <v>18</v>
      </c>
      <c r="V22" s="489">
        <f>SUM(shirak!V22+arabkir!V22+avan!V22+ajapnyak!V30+kentron!V22+erebuni!V22+ararat!U22+aragacotn!V22+armavir!V22+kotayq!V22+tavush!V22+gexarquniq!V22+lori!V21+syuniq!V22+malatia!V22+shengavit!V22)</f>
        <v>253</v>
      </c>
      <c r="W22" s="489">
        <f>SUM(shirak!W22+arabkir!W22+avan!W22+ajapnyak!W30+kentron!W22+erebuni!W22+ararat!V22+aragacotn!W22+armavir!W22+kotayq!W22+tavush!W22+gexarquniq!W22+lori!W21+syuniq!W22+malatia!W22+shengavit!W22)</f>
        <v>40</v>
      </c>
      <c r="X22" s="489">
        <f>SUM(shirak!X22+arabkir!X22+avan!X22+ajapnyak!X30+kentron!X22+erebuni!X22+ararat!W22+aragacotn!X22+armavir!X22+kotayq!X22+tavush!X22+gexarquniq!X22+lori!X21+syuniq!X22+malatia!X22+shengavit!X22)</f>
        <v>0</v>
      </c>
      <c r="Y22" s="489">
        <f>SUM(shirak!Y22+arabkir!Y22+avan!Y22+ajapnyak!Y30+kentron!Y22+erebuni!Y22+ararat!X22+aragacotn!Y22+armavir!Y22+kotayq!Y22+tavush!Y22+gexarquniq!Y22+lori!Y21+syuniq!Y22+malatia!Y22+shengavit!Y22)</f>
        <v>4</v>
      </c>
      <c r="Z22" s="320">
        <f>SUM(shirak!Z22+arabkir!Z22+avan!Z22+ajapnyak!Z30+kentron!Z22+erebuni!Z22+ararat!Y22+aragacotn!Z22+armavir!Z22+kotayq!Z22+tavush!Z22+gexarquniq!Z22+lori!Z21+syuniq!Z22+malatia!Z22+shengavit!Z22)</f>
        <v>163</v>
      </c>
      <c r="AA22" s="489">
        <f>SUM(shirak!AA22+arabkir!AA22+avan!AA22+ajapnyak!AA30+kentron!AA22+erebuni!AA22+ararat!Z22+aragacotn!AA22+armavir!AA22+kotayq!AA22+tavush!AA22+gexarquniq!AA22+lori!AA21+syuniq!AA22+malatia!AA22+shengavit!AA22)</f>
        <v>27</v>
      </c>
    </row>
    <row r="23" spans="1:27" s="185" customFormat="1" ht="25.5" x14ac:dyDescent="0.25">
      <c r="A23" s="492" t="s">
        <v>36</v>
      </c>
      <c r="B23" s="204" t="s">
        <v>37</v>
      </c>
      <c r="C23" s="1060" t="s">
        <v>38</v>
      </c>
      <c r="D23" s="1060"/>
      <c r="E23" s="1060"/>
      <c r="F23" s="489">
        <f>SUM(shirak!F23+arabkir!F23+avan!F23+ajapnyak!F31+kentron!F23+erebuni!F23+ararat!E23+aragacotn!F23+armavir!F23+kotayq!F23+tavush!F23+gexarquniq!F23+lori!F22+syuniq!F23+malatia!F23+shengavit!F23)</f>
        <v>0</v>
      </c>
      <c r="G23" s="489">
        <f>SUM(shirak!G23+arabkir!G23+avan!G23+ajapnyak!G31+kentron!G23+erebuni!G23+ararat!F23+aragacotn!G23+armavir!G23+kotayq!G23+tavush!G23+gexarquniq!G23+lori!G22+syuniq!G23+malatia!G23+shengavit!G23)</f>
        <v>0</v>
      </c>
      <c r="H23" s="489">
        <f>SUM(shirak!H23+arabkir!H23+avan!H23+ajapnyak!H31+kentron!H23+erebuni!H23+ararat!G23+aragacotn!H23+armavir!H23+kotayq!H23+tavush!H23+gexarquniq!H23+lori!H22+syuniq!H23+malatia!H23+shengavit!H23)</f>
        <v>0</v>
      </c>
      <c r="I23" s="489">
        <f>SUM(shirak!I23+arabkir!I23+avan!I23+ajapnyak!I31+kentron!I23+erebuni!I23+ararat!H23+aragacotn!I23+armavir!I23+kotayq!I23+tavush!I23+gexarquniq!I23+lori!I22+syuniq!I23+malatia!I23+shengavit!I23)</f>
        <v>0</v>
      </c>
      <c r="J23" s="489">
        <f>SUM(shirak!J23+arabkir!J23+avan!J23+ajapnyak!J31+kentron!J23+erebuni!J23+ararat!I23+aragacotn!J23+armavir!J23+kotayq!J23+tavush!J23+gexarquniq!J23+lori!J22+syuniq!J23+malatia!J23+shengavit!J23)</f>
        <v>0</v>
      </c>
      <c r="K23" s="320">
        <f>SUM(shirak!K23+arabkir!K23+avan!K23+ajapnyak!K31+kentron!K23+erebuni!K23+ararat!J23+aragacotn!K23+armavir!K23+kotayq!K23+tavush!K23+gexarquniq!K23+lori!K22+syuniq!K23+malatia!K23+shengavit!K23)</f>
        <v>0</v>
      </c>
      <c r="L23" s="489">
        <f>SUM(shirak!L23+arabkir!L23+avan!L23+ajapnyak!L31+kentron!L23+erebuni!L23+ararat!K23+aragacotn!L23+armavir!L23+kotayq!L23+tavush!L23+gexarquniq!L23+lori!L22+syuniq!L23+malatia!L23+shengavit!L23)</f>
        <v>0</v>
      </c>
      <c r="M23" s="489">
        <f>SUM(shirak!M23+arabkir!M23+avan!M23+ajapnyak!M31+kentron!M23+erebuni!M23+ararat!L23+aragacotn!M23+armavir!M23+kotayq!M23+tavush!M23+gexarquniq!M23+lori!M22+syuniq!M23+malatia!M23+shengavit!M23)</f>
        <v>0</v>
      </c>
      <c r="N23" s="489">
        <f>SUM(shirak!N23+arabkir!N23+avan!N23+ajapnyak!N31+kentron!N23+erebuni!N23+ararat!M23+aragacotn!N23+armavir!N23+kotayq!N23+tavush!N23+gexarquniq!N23+lori!N22+syuniq!N23+malatia!N23+shengavit!N23)</f>
        <v>0</v>
      </c>
      <c r="O23" s="320">
        <f>SUM(shirak!O23+arabkir!O23+avan!O23+ajapnyak!O31+kentron!O23+erebuni!O23+ararat!N23+aragacotn!O23+armavir!O23+kotayq!O23+tavush!O23+gexarquniq!O23+lori!O22+syuniq!O23+malatia!O23+shengavit!O23)</f>
        <v>0</v>
      </c>
      <c r="P23" s="489">
        <f>SUM(shirak!P23+arabkir!P23+avan!P23+ajapnyak!P31+kentron!P23+erebuni!P23+ararat!O23+aragacotn!P23+armavir!P23+kotayq!P23+tavush!P23+gexarquniq!P23+lori!P22+syuniq!P23+malatia!P23+shengavit!P23)</f>
        <v>0</v>
      </c>
      <c r="Q23" s="489">
        <f>SUM(shirak!Q23+arabkir!Q23+avan!Q23+ajapnyak!Q31+kentron!Q23+erebuni!Q23+ararat!P23+aragacotn!Q23+armavir!Q23+kotayq!Q23+tavush!Q23+gexarquniq!Q23+lori!Q22+syuniq!Q23+malatia!Q23+shengavit!Q23)</f>
        <v>0</v>
      </c>
      <c r="R23" s="489">
        <f>SUM(shirak!R23+arabkir!R23+avan!R23+ajapnyak!R31+kentron!R23+erebuni!R23+ararat!Q23+aragacotn!R23+armavir!R23+kotayq!R23+tavush!R23+gexarquniq!R23+lori!R22+syuniq!R23+malatia!R23+shengavit!R23)</f>
        <v>0</v>
      </c>
      <c r="S23" s="489">
        <f>SUM(shirak!S23+arabkir!S23+avan!S23+ajapnyak!S31+kentron!S23+erebuni!S23+ararat!R23+aragacotn!S23+armavir!S23+kotayq!S23+tavush!S23+gexarquniq!S23+lori!S22+syuniq!S23+malatia!S23+shengavit!S23)</f>
        <v>0</v>
      </c>
      <c r="T23" s="320">
        <f>SUM(shirak!T23+arabkir!T23+avan!T23+ajapnyak!T31+kentron!T23+erebuni!T23+ararat!S23+aragacotn!T23+armavir!T23+kotayq!T23+tavush!T23+gexarquniq!T23+lori!T22+syuniq!T23+malatia!T23+shengavit!T23)</f>
        <v>0</v>
      </c>
      <c r="U23" s="489">
        <f>SUM(shirak!U23+arabkir!U23+avan!U23+ajapnyak!U31+kentron!U23+erebuni!U23+ararat!T23+aragacotn!U23+armavir!U23+kotayq!U23+tavush!U23+gexarquniq!U23+lori!U22+syuniq!U23+malatia!U23+shengavit!U23)</f>
        <v>0</v>
      </c>
      <c r="V23" s="489">
        <f>SUM(shirak!V23+arabkir!V23+avan!V23+ajapnyak!V31+kentron!V23+erebuni!V23+ararat!U23+aragacotn!V23+armavir!V23+kotayq!V23+tavush!V23+gexarquniq!V23+lori!V22+syuniq!V23+malatia!V23+shengavit!V23)</f>
        <v>0</v>
      </c>
      <c r="W23" s="489">
        <f>SUM(shirak!W23+arabkir!W23+avan!W23+ajapnyak!W31+kentron!W23+erebuni!W23+ararat!V23+aragacotn!W23+armavir!W23+kotayq!W23+tavush!W23+gexarquniq!W23+lori!W22+syuniq!W23+malatia!W23+shengavit!W23)</f>
        <v>0</v>
      </c>
      <c r="X23" s="489">
        <f>SUM(shirak!X23+arabkir!X23+avan!X23+ajapnyak!X31+kentron!X23+erebuni!X23+ararat!W23+aragacotn!X23+armavir!X23+kotayq!X23+tavush!X23+gexarquniq!X23+lori!X22+syuniq!X23+malatia!X23+shengavit!X23)</f>
        <v>0</v>
      </c>
      <c r="Y23" s="489">
        <f>SUM(shirak!Y23+arabkir!Y23+avan!Y23+ajapnyak!Y31+kentron!Y23+erebuni!Y23+ararat!X23+aragacotn!Y23+armavir!Y23+kotayq!Y23+tavush!Y23+gexarquniq!Y23+lori!Y22+syuniq!Y23+malatia!Y23+shengavit!Y23)</f>
        <v>0</v>
      </c>
      <c r="Z23" s="320">
        <f>SUM(shirak!Z23+arabkir!Z23+avan!Z23+ajapnyak!Z31+kentron!Z23+erebuni!Z23+ararat!Y23+aragacotn!Z23+armavir!Z23+kotayq!Z23+tavush!Z23+gexarquniq!Z23+lori!Z22+syuniq!Z23+malatia!Z23+shengavit!Z23)</f>
        <v>0</v>
      </c>
      <c r="AA23" s="489">
        <f>SUM(shirak!AA23+arabkir!AA23+avan!AA23+ajapnyak!AA31+kentron!AA23+erebuni!AA23+ararat!Z23+aragacotn!AA23+armavir!AA23+kotayq!AA23+tavush!AA23+gexarquniq!AA23+lori!AA22+syuniq!AA23+malatia!AA23+shengavit!AA23)</f>
        <v>0</v>
      </c>
    </row>
    <row r="24" spans="1:27" s="185" customFormat="1" ht="25.5" x14ac:dyDescent="0.25">
      <c r="A24" s="490" t="s">
        <v>39</v>
      </c>
      <c r="B24" s="204" t="s">
        <v>37</v>
      </c>
      <c r="C24" s="1060" t="s">
        <v>40</v>
      </c>
      <c r="D24" s="1060"/>
      <c r="E24" s="1060"/>
      <c r="F24" s="489">
        <f>SUM(shirak!F24+arabkir!F24+avan!F24+ajapnyak!F32+kentron!F24+erebuni!F24+ararat!E24+aragacotn!F24+armavir!F24+kotayq!F24+tavush!F24+gexarquniq!F24+lori!F23+syuniq!F24+malatia!F24+shengavit!F24)</f>
        <v>22</v>
      </c>
      <c r="G24" s="489">
        <f>SUM(shirak!G24+arabkir!G24+avan!G24+ajapnyak!G32+kentron!G24+erebuni!G24+ararat!F24+aragacotn!G24+armavir!G24+kotayq!G24+tavush!G24+gexarquniq!G24+lori!G23+syuniq!G24+malatia!G24+shengavit!G24)</f>
        <v>1</v>
      </c>
      <c r="H24" s="489">
        <f>SUM(shirak!H24+arabkir!H24+avan!H24+ajapnyak!H32+kentron!H24+erebuni!H24+ararat!G24+aragacotn!H24+armavir!H24+kotayq!H24+tavush!H24+gexarquniq!H24+lori!H23+syuniq!H24+malatia!H24+shengavit!H24)</f>
        <v>1</v>
      </c>
      <c r="I24" s="489">
        <f>SUM(shirak!I24+arabkir!I24+avan!I24+ajapnyak!I32+kentron!I24+erebuni!I24+ararat!H24+aragacotn!I24+armavir!I24+kotayq!I24+tavush!I24+gexarquniq!I24+lori!I23+syuniq!I24+malatia!I24+shengavit!I24)</f>
        <v>0</v>
      </c>
      <c r="J24" s="489">
        <f>SUM(shirak!J24+arabkir!J24+avan!J24+ajapnyak!J32+kentron!J24+erebuni!J24+ararat!I24+aragacotn!J24+armavir!J24+kotayq!J24+tavush!J24+gexarquniq!J24+lori!J23+syuniq!J24+malatia!J24+shengavit!J24)</f>
        <v>0</v>
      </c>
      <c r="K24" s="320">
        <f>SUM(shirak!K24+arabkir!K24+avan!K24+ajapnyak!K32+kentron!K24+erebuni!K24+ararat!J24+aragacotn!K24+armavir!K24+kotayq!K24+tavush!K24+gexarquniq!K24+lori!K23+syuniq!K24+malatia!K24+shengavit!K24)</f>
        <v>2</v>
      </c>
      <c r="L24" s="489">
        <f>SUM(shirak!L24+arabkir!L24+avan!L24+ajapnyak!L32+kentron!L24+erebuni!L24+ararat!K24+aragacotn!L24+armavir!L24+kotayq!L24+tavush!L24+gexarquniq!L24+lori!L23+syuniq!L24+malatia!L24+shengavit!L24)</f>
        <v>0</v>
      </c>
      <c r="M24" s="489">
        <f>SUM(shirak!M24+arabkir!M24+avan!M24+ajapnyak!M32+kentron!M24+erebuni!M24+ararat!L24+aragacotn!M24+armavir!M24+kotayq!M24+tavush!M24+gexarquniq!M24+lori!M23+syuniq!M24+malatia!M24+shengavit!M24)</f>
        <v>0</v>
      </c>
      <c r="N24" s="489">
        <f>SUM(shirak!N24+arabkir!N24+avan!N24+ajapnyak!N32+kentron!N24+erebuni!N24+ararat!M24+aragacotn!N24+armavir!N24+kotayq!N24+tavush!N24+gexarquniq!N24+lori!N23+syuniq!N24+malatia!N24+shengavit!N24)</f>
        <v>0</v>
      </c>
      <c r="O24" s="320">
        <f>SUM(shirak!O24+arabkir!O24+avan!O24+ajapnyak!O32+kentron!O24+erebuni!O24+ararat!N24+aragacotn!O24+armavir!O24+kotayq!O24+tavush!O24+gexarquniq!O24+lori!O23+syuniq!O24+malatia!O24+shengavit!O24)</f>
        <v>2</v>
      </c>
      <c r="P24" s="489">
        <f>SUM(shirak!P24+arabkir!P24+avan!P24+ajapnyak!P32+kentron!P24+erebuni!P24+ararat!O24+aragacotn!P24+armavir!P24+kotayq!P24+tavush!P24+gexarquniq!P24+lori!P23+syuniq!P24+malatia!P24+shengavit!P24)</f>
        <v>0</v>
      </c>
      <c r="Q24" s="489">
        <f>SUM(shirak!Q24+arabkir!Q24+avan!Q24+ajapnyak!Q32+kentron!Q24+erebuni!Q24+ararat!P24+aragacotn!Q24+armavir!Q24+kotayq!Q24+tavush!Q24+gexarquniq!Q24+lori!Q23+syuniq!Q24+malatia!Q24+shengavit!Q24)</f>
        <v>2</v>
      </c>
      <c r="R24" s="489">
        <f>SUM(shirak!R24+arabkir!R24+avan!R24+ajapnyak!R32+kentron!R24+erebuni!R24+ararat!Q24+aragacotn!R24+armavir!R24+kotayq!R24+tavush!R24+gexarquniq!R24+lori!R23+syuniq!R24+malatia!R24+shengavit!R24)</f>
        <v>0</v>
      </c>
      <c r="S24" s="489">
        <f>SUM(shirak!S24+arabkir!S24+avan!S24+ajapnyak!S32+kentron!S24+erebuni!S24+ararat!R24+aragacotn!S24+armavir!S24+kotayq!S24+tavush!S24+gexarquniq!S24+lori!S23+syuniq!S24+malatia!S24+shengavit!S24)</f>
        <v>0</v>
      </c>
      <c r="T24" s="320">
        <f>SUM(shirak!T24+arabkir!T24+avan!T24+ajapnyak!T32+kentron!T24+erebuni!T24+ararat!S24+aragacotn!T24+armavir!T24+kotayq!T24+tavush!T24+gexarquniq!T24+lori!T23+syuniq!T24+malatia!T24+shengavit!T24)</f>
        <v>2</v>
      </c>
      <c r="U24" s="489">
        <f>SUM(shirak!U24+arabkir!U24+avan!U24+ajapnyak!U32+kentron!U24+erebuni!U24+ararat!T24+aragacotn!U24+armavir!U24+kotayq!U24+tavush!U24+gexarquniq!U24+lori!U23+syuniq!U24+malatia!U24+shengavit!U24)</f>
        <v>0</v>
      </c>
      <c r="V24" s="489">
        <f>SUM(shirak!V24+arabkir!V24+avan!V24+ajapnyak!V32+kentron!V24+erebuni!V24+ararat!U24+aragacotn!V24+armavir!V24+kotayq!V24+tavush!V24+gexarquniq!V24+lori!V23+syuniq!V24+malatia!V24+shengavit!V24)</f>
        <v>2</v>
      </c>
      <c r="W24" s="489">
        <f>SUM(shirak!W24+arabkir!W24+avan!W24+ajapnyak!W32+kentron!W24+erebuni!W24+ararat!V24+aragacotn!W24+armavir!W24+kotayq!W24+tavush!W24+gexarquniq!W24+lori!W23+syuniq!W24+malatia!W24+shengavit!W24)</f>
        <v>0</v>
      </c>
      <c r="X24" s="489">
        <f>SUM(shirak!X24+arabkir!X24+avan!X24+ajapnyak!X32+kentron!X24+erebuni!X24+ararat!W24+aragacotn!X24+armavir!X24+kotayq!X24+tavush!X24+gexarquniq!X24+lori!X23+syuniq!X24+malatia!X24+shengavit!X24)</f>
        <v>0</v>
      </c>
      <c r="Y24" s="489">
        <f>SUM(shirak!Y24+arabkir!Y24+avan!Y24+ajapnyak!Y32+kentron!Y24+erebuni!Y24+ararat!X24+aragacotn!Y24+armavir!Y24+kotayq!Y24+tavush!Y24+gexarquniq!Y24+lori!Y23+syuniq!Y24+malatia!Y24+shengavit!Y24)</f>
        <v>0</v>
      </c>
      <c r="Z24" s="320">
        <f>SUM(shirak!Z24+arabkir!Z24+avan!Z24+ajapnyak!Z32+kentron!Z24+erebuni!Z24+ararat!Y24+aragacotn!Z24+armavir!Z24+kotayq!Z24+tavush!Z24+gexarquniq!Z24+lori!Z23+syuniq!Z24+malatia!Z24+shengavit!Z24)</f>
        <v>21</v>
      </c>
      <c r="AA24" s="489">
        <f>SUM(shirak!AA24+arabkir!AA24+avan!AA24+ajapnyak!AA32+kentron!AA24+erebuni!AA24+ararat!Z24+aragacotn!AA24+armavir!AA24+kotayq!AA24+tavush!AA24+gexarquniq!AA24+lori!AA23+syuniq!AA24+malatia!AA24+shengavit!AA24)</f>
        <v>20</v>
      </c>
    </row>
    <row r="25" spans="1:27" s="185" customFormat="1" ht="50.25" customHeight="1" x14ac:dyDescent="0.25">
      <c r="A25" s="487">
        <v>1.2</v>
      </c>
      <c r="B25" s="488"/>
      <c r="C25" s="944" t="s">
        <v>41</v>
      </c>
      <c r="D25" s="944"/>
      <c r="E25" s="944"/>
      <c r="F25" s="489">
        <f>SUM(shirak!F25+arabkir!F25+avan!F25+ajapnyak!F33+kentron!F25+erebuni!F25+ararat!E25+aragacotn!F25+armavir!F25+kotayq!F25+tavush!F25+gexarquniq!F25+lori!F24+syuniq!F25+malatia!F25+shengavit!F25)</f>
        <v>18</v>
      </c>
      <c r="G25" s="489">
        <f>SUM(shirak!G25+arabkir!G25+avan!G25+ajapnyak!G33+kentron!G25+erebuni!G25+ararat!F25+aragacotn!G25+armavir!G25+kotayq!G25+tavush!G25+gexarquniq!G25+lori!G24+syuniq!G25+malatia!G25+shengavit!G25)</f>
        <v>73</v>
      </c>
      <c r="H25" s="489">
        <f>SUM(shirak!H25+arabkir!H25+avan!H25+ajapnyak!H33+kentron!H25+erebuni!H25+ararat!G25+aragacotn!H25+armavir!H25+kotayq!H25+tavush!H25+gexarquniq!H25+lori!H24+syuniq!H25+malatia!H25+shengavit!H25)</f>
        <v>69</v>
      </c>
      <c r="I25" s="489">
        <f>SUM(shirak!I25+arabkir!I25+avan!I25+ajapnyak!I33+kentron!I25+erebuni!I25+ararat!H25+aragacotn!I25+armavir!I25+kotayq!I25+tavush!I25+gexarquniq!I25+lori!I24+syuniq!I25+malatia!I25+shengavit!I25)</f>
        <v>3</v>
      </c>
      <c r="J25" s="489">
        <f>SUM(shirak!J25+arabkir!J25+avan!J25+ajapnyak!J33+kentron!J25+erebuni!J25+ararat!I25+aragacotn!J25+armavir!J25+kotayq!J25+tavush!J25+gexarquniq!J25+lori!J24+syuniq!J25+malatia!J25+shengavit!J25)</f>
        <v>1</v>
      </c>
      <c r="K25" s="320">
        <f>SUM(shirak!K25+arabkir!K25+avan!K25+ajapnyak!K33+kentron!K25+erebuni!K25+ararat!J25+aragacotn!K25+armavir!K25+kotayq!K25+tavush!K25+gexarquniq!K25+lori!K24+syuniq!K25+malatia!K25+shengavit!K25)</f>
        <v>53</v>
      </c>
      <c r="L25" s="489">
        <f>SUM(shirak!L25+arabkir!L25+avan!L25+ajapnyak!L33+kentron!L25+erebuni!L25+ararat!K25+aragacotn!L25+armavir!L25+kotayq!L25+tavush!L25+gexarquniq!L25+lori!L24+syuniq!L25+malatia!L25+shengavit!L25)</f>
        <v>20</v>
      </c>
      <c r="M25" s="489">
        <f>SUM(shirak!M25+arabkir!M25+avan!M25+ajapnyak!M33+kentron!M25+erebuni!M25+ararat!L25+aragacotn!M25+armavir!M25+kotayq!M25+tavush!M25+gexarquniq!M25+lori!M24+syuniq!M25+malatia!M25+shengavit!M25)</f>
        <v>1</v>
      </c>
      <c r="N25" s="489">
        <f>SUM(shirak!N25+arabkir!N25+avan!N25+ajapnyak!N33+kentron!N25+erebuni!N25+ararat!M25+aragacotn!N25+armavir!N25+kotayq!N25+tavush!N25+gexarquniq!N25+lori!N24+syuniq!N25+malatia!N25+shengavit!N25)</f>
        <v>12</v>
      </c>
      <c r="O25" s="320">
        <f>SUM(shirak!O25+arabkir!O25+avan!O25+ajapnyak!O33+kentron!O25+erebuni!O25+ararat!N25+aragacotn!O25+armavir!O25+kotayq!O25+tavush!O25+gexarquniq!O25+lori!O24+syuniq!O25+malatia!O25+shengavit!O25)</f>
        <v>20</v>
      </c>
      <c r="P25" s="489">
        <f>SUM(shirak!P25+arabkir!P25+avan!P25+ajapnyak!P33+kentron!P25+erebuni!P25+ararat!O25+aragacotn!P25+armavir!P25+kotayq!P25+tavush!P25+gexarquniq!P25+lori!P24+syuniq!P25+malatia!P25+shengavit!P25)</f>
        <v>3</v>
      </c>
      <c r="Q25" s="489">
        <f>SUM(shirak!Q25+arabkir!Q25+avan!Q25+ajapnyak!Q33+kentron!Q25+erebuni!Q25+ararat!P25+aragacotn!Q25+armavir!Q25+kotayq!Q25+tavush!Q25+gexarquniq!Q25+lori!Q24+syuniq!Q25+malatia!Q25+shengavit!Q25)</f>
        <v>15</v>
      </c>
      <c r="R25" s="489">
        <f>SUM(shirak!R25+arabkir!R25+avan!R25+ajapnyak!R33+kentron!R25+erebuni!R25+ararat!Q25+aragacotn!R25+armavir!R25+kotayq!R25+tavush!R25+gexarquniq!R25+lori!R24+syuniq!R25+malatia!R25+shengavit!R25)</f>
        <v>2</v>
      </c>
      <c r="S25" s="489">
        <f>SUM(shirak!S25+arabkir!S25+avan!S25+ajapnyak!S33+kentron!S25+erebuni!S25+ararat!R25+aragacotn!S25+armavir!S25+kotayq!S25+tavush!S25+gexarquniq!S25+lori!S24+syuniq!S25+malatia!S25+shengavit!S25)</f>
        <v>0</v>
      </c>
      <c r="T25" s="320">
        <f>SUM(shirak!T25+arabkir!T25+avan!T25+ajapnyak!T33+kentron!T25+erebuni!T25+ararat!S25+aragacotn!T25+armavir!T25+kotayq!T25+tavush!T25+gexarquniq!T25+lori!T24+syuniq!T25+malatia!T25+shengavit!T25)</f>
        <v>53</v>
      </c>
      <c r="U25" s="489">
        <f>SUM(shirak!U25+arabkir!U25+avan!U25+ajapnyak!U33+kentron!U25+erebuni!U25+ararat!T25+aragacotn!U25+armavir!U25+kotayq!U25+tavush!U25+gexarquniq!U25+lori!U24+syuniq!U25+malatia!U25+shengavit!U25)</f>
        <v>6</v>
      </c>
      <c r="V25" s="489">
        <f>SUM(shirak!V25+arabkir!V25+avan!V25+ajapnyak!V33+kentron!V25+erebuni!V25+ararat!U25+aragacotn!V25+armavir!V25+kotayq!V25+tavush!V25+gexarquniq!V25+lori!V24+syuniq!V25+malatia!V25+shengavit!V25)</f>
        <v>45</v>
      </c>
      <c r="W25" s="489">
        <f>SUM(shirak!W25+arabkir!W25+avan!W25+ajapnyak!W33+kentron!W25+erebuni!W25+ararat!V25+aragacotn!W25+armavir!W25+kotayq!W25+tavush!W25+gexarquniq!W25+lori!W24+syuniq!W25+malatia!W25+shengavit!W25)</f>
        <v>6</v>
      </c>
      <c r="X25" s="489">
        <f>SUM(shirak!X25+arabkir!X25+avan!X25+ajapnyak!X33+kentron!X25+erebuni!X25+ararat!W25+aragacotn!X25+armavir!X25+kotayq!X25+tavush!X25+gexarquniq!X25+lori!X24+syuniq!X25+malatia!X25+shengavit!X25)</f>
        <v>0</v>
      </c>
      <c r="Y25" s="489">
        <f>SUM(shirak!Y25+arabkir!Y25+avan!Y25+ajapnyak!Y33+kentron!Y25+erebuni!Y25+ararat!X25+aragacotn!Y25+armavir!Y25+kotayq!Y25+tavush!Y25+gexarquniq!Y25+lori!Y24+syuniq!Y25+malatia!Y25+shengavit!Y25)</f>
        <v>2</v>
      </c>
      <c r="Z25" s="320">
        <f>SUM(shirak!Z25+arabkir!Z25+avan!Z25+ajapnyak!Z33+kentron!Z25+erebuni!Z25+ararat!Y25+aragacotn!Z25+armavir!Z25+kotayq!Z25+tavush!Z25+gexarquniq!Z25+lori!Z24+syuniq!Z25+malatia!Z25+shengavit!Z25)</f>
        <v>28</v>
      </c>
      <c r="AA25" s="489">
        <f>SUM(shirak!AA25+arabkir!AA25+avan!AA25+ajapnyak!AA33+kentron!AA25+erebuni!AA25+ararat!Z25+aragacotn!AA25+armavir!AA25+kotayq!AA25+tavush!AA25+gexarquniq!AA25+lori!AA24+syuniq!AA25+malatia!AA25+shengavit!AA25)</f>
        <v>8</v>
      </c>
    </row>
    <row r="26" spans="1:27" s="185" customFormat="1" x14ac:dyDescent="0.25">
      <c r="A26" s="490" t="s">
        <v>42</v>
      </c>
      <c r="B26" s="491"/>
      <c r="C26" s="944" t="s">
        <v>43</v>
      </c>
      <c r="D26" s="944"/>
      <c r="E26" s="944"/>
      <c r="F26" s="489">
        <f>SUM(shirak!F26+arabkir!F26+avan!F26+ajapnyak!F34+kentron!F26+erebuni!F26+ararat!E26+aragacotn!F26+armavir!F26+kotayq!F26+tavush!F26+gexarquniq!F26+lori!F25+syuniq!F26+malatia!F26+shengavit!F26)</f>
        <v>9</v>
      </c>
      <c r="G26" s="489">
        <f>SUM(shirak!G26+arabkir!G26+avan!G26+ajapnyak!G34+kentron!G26+erebuni!G26+ararat!F26+aragacotn!G26+armavir!G26+kotayq!G26+tavush!G26+gexarquniq!G26+lori!G25+syuniq!G26+malatia!G26+shengavit!G26)</f>
        <v>11</v>
      </c>
      <c r="H26" s="489">
        <f>SUM(shirak!H26+arabkir!H26+avan!H26+ajapnyak!H34+kentron!H26+erebuni!H26+ararat!G26+aragacotn!H26+armavir!H26+kotayq!H26+tavush!H26+gexarquniq!H26+lori!H25+syuniq!H26+malatia!H26+shengavit!H26)</f>
        <v>10</v>
      </c>
      <c r="I26" s="489">
        <f>SUM(shirak!I26+arabkir!I26+avan!I26+ajapnyak!I34+kentron!I26+erebuni!I26+ararat!H26+aragacotn!I26+armavir!I26+kotayq!I26+tavush!I26+gexarquniq!I26+lori!I25+syuniq!I26+malatia!I26+shengavit!I26)</f>
        <v>1</v>
      </c>
      <c r="J26" s="489">
        <f>SUM(shirak!J26+arabkir!J26+avan!J26+ajapnyak!J34+kentron!J26+erebuni!J26+ararat!I26+aragacotn!J26+armavir!J26+kotayq!J26+tavush!J26+gexarquniq!J26+lori!J25+syuniq!J26+malatia!J26+shengavit!J26)</f>
        <v>0</v>
      </c>
      <c r="K26" s="320">
        <f>SUM(shirak!K26+arabkir!K26+avan!K26+ajapnyak!K34+kentron!K26+erebuni!K26+ararat!J26+aragacotn!K26+armavir!K26+kotayq!K26+tavush!K26+gexarquniq!K26+lori!K25+syuniq!K26+malatia!K26+shengavit!K26)</f>
        <v>13</v>
      </c>
      <c r="L26" s="489">
        <f>SUM(shirak!L26+arabkir!L26+avan!L26+ajapnyak!L34+kentron!L26+erebuni!L26+ararat!K26+aragacotn!L26+armavir!L26+kotayq!L26+tavush!L26+gexarquniq!L26+lori!L25+syuniq!L26+malatia!L26+shengavit!L26)</f>
        <v>1</v>
      </c>
      <c r="M26" s="489">
        <f>SUM(shirak!M26+arabkir!M26+avan!M26+ajapnyak!M34+kentron!M26+erebuni!M26+ararat!L26+aragacotn!M26+armavir!M26+kotayq!M26+tavush!M26+gexarquniq!M26+lori!M25+syuniq!M26+malatia!M26+shengavit!M26)</f>
        <v>1</v>
      </c>
      <c r="N26" s="489">
        <f>SUM(shirak!N26+arabkir!N26+avan!N26+ajapnyak!N34+kentron!N26+erebuni!N26+ararat!M26+aragacotn!N26+armavir!N26+kotayq!N26+tavush!N26+gexarquniq!N26+lori!N25+syuniq!N26+malatia!N26+shengavit!N26)</f>
        <v>5</v>
      </c>
      <c r="O26" s="320">
        <f>SUM(shirak!O26+arabkir!O26+avan!O26+ajapnyak!O34+kentron!O26+erebuni!O26+ararat!N26+aragacotn!O26+armavir!O26+kotayq!O26+tavush!O26+gexarquniq!O26+lori!O25+syuniq!O26+malatia!O26+shengavit!O26)</f>
        <v>6</v>
      </c>
      <c r="P26" s="489">
        <f>SUM(shirak!P26+arabkir!P26+avan!P26+ajapnyak!P34+kentron!P26+erebuni!P26+ararat!O26+aragacotn!P26+armavir!P26+kotayq!P26+tavush!P26+gexarquniq!P26+lori!P25+syuniq!P26+malatia!P26+shengavit!P26)</f>
        <v>3</v>
      </c>
      <c r="Q26" s="489">
        <f>SUM(shirak!Q26+arabkir!Q26+avan!Q26+ajapnyak!Q34+kentron!Q26+erebuni!Q26+ararat!P26+aragacotn!Q26+armavir!Q26+kotayq!Q26+tavush!Q26+gexarquniq!Q26+lori!Q25+syuniq!Q26+malatia!Q26+shengavit!Q26)</f>
        <v>2</v>
      </c>
      <c r="R26" s="489">
        <f>SUM(shirak!R26+arabkir!R26+avan!R26+ajapnyak!R34+kentron!R26+erebuni!R26+ararat!Q26+aragacotn!R26+armavir!R26+kotayq!R26+tavush!R26+gexarquniq!R26+lori!R25+syuniq!R26+malatia!R26+shengavit!R26)</f>
        <v>1</v>
      </c>
      <c r="S26" s="489">
        <f>SUM(shirak!S26+arabkir!S26+avan!S26+ajapnyak!S34+kentron!S26+erebuni!S26+ararat!R26+aragacotn!S26+armavir!S26+kotayq!S26+tavush!S26+gexarquniq!S26+lori!S25+syuniq!S26+malatia!S26+shengavit!S26)</f>
        <v>0</v>
      </c>
      <c r="T26" s="320">
        <f>SUM(shirak!T26+arabkir!T26+avan!T26+ajapnyak!T34+kentron!T26+erebuni!T26+ararat!S26+aragacotn!T26+armavir!T26+kotayq!T26+tavush!T26+gexarquniq!T26+lori!T25+syuniq!T26+malatia!T26+shengavit!T26)</f>
        <v>13</v>
      </c>
      <c r="U26" s="489">
        <f>SUM(shirak!U26+arabkir!U26+avan!U26+ajapnyak!U34+kentron!U26+erebuni!U26+ararat!T26+aragacotn!U26+armavir!U26+kotayq!U26+tavush!U26+gexarquniq!U26+lori!U25+syuniq!U26+malatia!U26+shengavit!U26)</f>
        <v>0</v>
      </c>
      <c r="V26" s="489">
        <f>SUM(shirak!V26+arabkir!V26+avan!V26+ajapnyak!V34+kentron!V26+erebuni!V26+ararat!U26+aragacotn!V26+armavir!V26+kotayq!V26+tavush!V26+gexarquniq!V26+lori!V25+syuniq!V26+malatia!V26+shengavit!V26)</f>
        <v>10</v>
      </c>
      <c r="W26" s="489">
        <f>SUM(shirak!W26+arabkir!W26+avan!W26+ajapnyak!W34+kentron!W26+erebuni!W26+ararat!V26+aragacotn!W26+armavir!W26+kotayq!W26+tavush!W26+gexarquniq!W26+lori!W25+syuniq!W26+malatia!W26+shengavit!W26)</f>
        <v>1</v>
      </c>
      <c r="X26" s="489">
        <f>SUM(shirak!X26+arabkir!X26+avan!X26+ajapnyak!X34+kentron!X26+erebuni!X26+ararat!W26+aragacotn!X26+armavir!X26+kotayq!X26+tavush!X26+gexarquniq!X26+lori!X25+syuniq!X26+malatia!X26+shengavit!X26)</f>
        <v>0</v>
      </c>
      <c r="Y26" s="489">
        <f>SUM(shirak!Y26+arabkir!Y26+avan!Y26+ajapnyak!Y34+kentron!Y26+erebuni!Y26+ararat!X26+aragacotn!Y26+armavir!Y26+kotayq!Y26+tavush!Y26+gexarquniq!Y26+lori!Y25+syuniq!Y26+malatia!Y26+shengavit!Y26)</f>
        <v>0</v>
      </c>
      <c r="Z26" s="320">
        <f>SUM(shirak!Z26+arabkir!Z26+avan!Z26+ajapnyak!Z34+kentron!Z26+erebuni!Z26+ararat!Y26+aragacotn!Z26+armavir!Z26+kotayq!Z26+tavush!Z26+gexarquniq!Z26+lori!Z25+syuniq!Z26+malatia!Z26+shengavit!Z26)</f>
        <v>6</v>
      </c>
      <c r="AA26" s="489">
        <f>SUM(shirak!AA26+arabkir!AA26+avan!AA26+ajapnyak!AA34+kentron!AA26+erebuni!AA26+ararat!Z26+aragacotn!AA26+armavir!AA26+kotayq!AA26+tavush!AA26+gexarquniq!AA26+lori!AA25+syuniq!AA26+malatia!AA26+shengavit!AA26)</f>
        <v>2</v>
      </c>
    </row>
    <row r="27" spans="1:27" s="185" customFormat="1" x14ac:dyDescent="0.25">
      <c r="A27" s="490" t="s">
        <v>44</v>
      </c>
      <c r="B27" s="493"/>
      <c r="C27" s="1078" t="s">
        <v>45</v>
      </c>
      <c r="D27" s="1079"/>
      <c r="E27" s="1080"/>
      <c r="F27" s="489">
        <f>SUM(shirak!F27+arabkir!F27+avan!F27+ajapnyak!F35+kentron!F27+erebuni!F27+ararat!E27+aragacotn!F27+armavir!F27+kotayq!F27+tavush!F27+gexarquniq!F27+lori!F26+syuniq!F27+malatia!F27+shengavit!F27)</f>
        <v>7</v>
      </c>
      <c r="G27" s="489">
        <f>SUM(shirak!G27+arabkir!G27+avan!G27+ajapnyak!G35+kentron!G27+erebuni!G27+ararat!F27+aragacotn!G27+armavir!G27+kotayq!G27+tavush!G27+gexarquniq!G27+lori!G26+syuniq!G27+malatia!G27+shengavit!G27)</f>
        <v>13</v>
      </c>
      <c r="H27" s="489">
        <f>SUM(shirak!H27+arabkir!H27+avan!H27+ajapnyak!H35+kentron!H27+erebuni!H27+ararat!G27+aragacotn!H27+armavir!H27+kotayq!H27+tavush!H27+gexarquniq!H27+lori!H26+syuniq!H27+malatia!H27+shengavit!H27)</f>
        <v>9</v>
      </c>
      <c r="I27" s="489">
        <f>SUM(shirak!I27+arabkir!I27+avan!I27+ajapnyak!I35+kentron!I27+erebuni!I27+ararat!H27+aragacotn!I27+armavir!I27+kotayq!I27+tavush!I27+gexarquniq!I27+lori!I26+syuniq!I27+malatia!I27+shengavit!I27)</f>
        <v>4</v>
      </c>
      <c r="J27" s="489">
        <f>SUM(shirak!J27+arabkir!J27+avan!J27+ajapnyak!J35+kentron!J27+erebuni!J27+ararat!I27+aragacotn!J27+armavir!J27+kotayq!J27+tavush!J27+gexarquniq!J27+lori!J26+syuniq!J27+malatia!J27+shengavit!J27)</f>
        <v>0</v>
      </c>
      <c r="K27" s="320">
        <f>SUM(shirak!K27+arabkir!K27+avan!K27+ajapnyak!K35+kentron!K27+erebuni!K27+ararat!J27+aragacotn!K27+armavir!K27+kotayq!K27+tavush!K27+gexarquniq!K27+lori!K26+syuniq!K27+malatia!K27+shengavit!K27)</f>
        <v>8</v>
      </c>
      <c r="L27" s="489">
        <f>SUM(shirak!L27+arabkir!L27+avan!L27+ajapnyak!L35+kentron!L27+erebuni!L27+ararat!K27+aragacotn!L27+armavir!L27+kotayq!L27+tavush!L27+gexarquniq!L27+lori!L26+syuniq!L27+malatia!L27+shengavit!L27)</f>
        <v>1</v>
      </c>
      <c r="M27" s="489">
        <f>SUM(shirak!M27+arabkir!M27+avan!M27+ajapnyak!M35+kentron!M27+erebuni!M27+ararat!L27+aragacotn!M27+armavir!M27+kotayq!M27+tavush!M27+gexarquniq!M27+lori!M26+syuniq!M27+malatia!M27+shengavit!M27)</f>
        <v>1</v>
      </c>
      <c r="N27" s="489">
        <f>SUM(shirak!N27+arabkir!N27+avan!N27+ajapnyak!N35+kentron!N27+erebuni!N27+ararat!M27+aragacotn!N27+armavir!N27+kotayq!N27+tavush!N27+gexarquniq!N27+lori!N26+syuniq!N27+malatia!N27+shengavit!N27)</f>
        <v>4</v>
      </c>
      <c r="O27" s="320">
        <f>SUM(shirak!O27+arabkir!O27+avan!O27+ajapnyak!O35+kentron!O27+erebuni!O27+ararat!N27+aragacotn!O27+armavir!O27+kotayq!O27+tavush!O27+gexarquniq!O27+lori!O26+syuniq!O27+malatia!O27+shengavit!O27)</f>
        <v>2</v>
      </c>
      <c r="P27" s="489">
        <f>SUM(shirak!P27+arabkir!P27+avan!P27+ajapnyak!P35+kentron!P27+erebuni!P27+ararat!O27+aragacotn!P27+armavir!P27+kotayq!P27+tavush!P27+gexarquniq!P27+lori!P26+syuniq!P27+malatia!P27+shengavit!P27)</f>
        <v>0</v>
      </c>
      <c r="Q27" s="489">
        <f>SUM(shirak!Q27+arabkir!Q27+avan!Q27+ajapnyak!Q35+kentron!Q27+erebuni!Q27+ararat!P27+aragacotn!Q27+armavir!Q27+kotayq!Q27+tavush!Q27+gexarquniq!Q27+lori!Q26+syuniq!Q27+malatia!Q27+shengavit!Q27)</f>
        <v>2</v>
      </c>
      <c r="R27" s="489">
        <f>SUM(shirak!R27+arabkir!R27+avan!R27+ajapnyak!R35+kentron!R27+erebuni!R27+ararat!Q27+aragacotn!R27+armavir!R27+kotayq!R27+tavush!R27+gexarquniq!R27+lori!R26+syuniq!R27+malatia!R27+shengavit!R27)</f>
        <v>0</v>
      </c>
      <c r="S27" s="489">
        <f>SUM(shirak!S27+arabkir!S27+avan!S27+ajapnyak!S35+kentron!S27+erebuni!S27+ararat!R27+aragacotn!S27+armavir!S27+kotayq!S27+tavush!S27+gexarquniq!S27+lori!S26+syuniq!S27+malatia!S27+shengavit!S27)</f>
        <v>0</v>
      </c>
      <c r="T27" s="320">
        <f>SUM(shirak!T27+arabkir!T27+avan!T27+ajapnyak!T35+kentron!T27+erebuni!T27+ararat!S27+aragacotn!T27+armavir!T27+kotayq!T27+tavush!T27+gexarquniq!T27+lori!T26+syuniq!T27+malatia!T27+shengavit!T27)</f>
        <v>8</v>
      </c>
      <c r="U27" s="489">
        <f>SUM(shirak!U27+arabkir!U27+avan!U27+ajapnyak!U35+kentron!U27+erebuni!U27+ararat!T27+aragacotn!U27+armavir!U27+kotayq!U27+tavush!U27+gexarquniq!U27+lori!U26+syuniq!U27+malatia!U27+shengavit!U27)</f>
        <v>0</v>
      </c>
      <c r="V27" s="489">
        <f>SUM(shirak!V27+arabkir!V27+avan!V27+ajapnyak!V35+kentron!V27+erebuni!V27+ararat!U27+aragacotn!V27+armavir!V27+kotayq!V27+tavush!V27+gexarquniq!V27+lori!V26+syuniq!V27+malatia!V27+shengavit!V27)</f>
        <v>7</v>
      </c>
      <c r="W27" s="489">
        <f>SUM(shirak!W27+arabkir!W27+avan!W27+ajapnyak!W35+kentron!W27+erebuni!W27+ararat!V27+aragacotn!W27+armavir!W27+kotayq!W27+tavush!W27+gexarquniq!W27+lori!W26+syuniq!W27+malatia!W27+shengavit!W27)</f>
        <v>1</v>
      </c>
      <c r="X27" s="489">
        <f>SUM(shirak!X27+arabkir!X27+avan!X27+ajapnyak!X35+kentron!X27+erebuni!X27+ararat!W27+aragacotn!X27+armavir!X27+kotayq!X27+tavush!X27+gexarquniq!X27+lori!X26+syuniq!X27+malatia!X27+shengavit!X27)</f>
        <v>0</v>
      </c>
      <c r="Y27" s="489">
        <f>SUM(shirak!Y27+arabkir!Y27+avan!Y27+ajapnyak!Y35+kentron!Y27+erebuni!Y27+ararat!X27+aragacotn!Y27+armavir!Y27+kotayq!Y27+tavush!Y27+gexarquniq!Y27+lori!Y26+syuniq!Y27+malatia!Y27+shengavit!Y27)</f>
        <v>0</v>
      </c>
      <c r="Z27" s="320">
        <f>SUM(shirak!Z27+arabkir!Z27+avan!Z27+ajapnyak!Z35+kentron!Z27+erebuni!Z27+ararat!Y27+aragacotn!Z27+armavir!Z27+kotayq!Z27+tavush!Z27+gexarquniq!Z27+lori!Z26+syuniq!Z27+malatia!Z27+shengavit!Z27)</f>
        <v>8</v>
      </c>
      <c r="AA27" s="489">
        <f>SUM(shirak!AA27+arabkir!AA27+avan!AA27+ajapnyak!AA35+kentron!AA27+erebuni!AA27+ararat!Z27+aragacotn!AA27+armavir!AA27+kotayq!AA27+tavush!AA27+gexarquniq!AA27+lori!AA26+syuniq!AA27+malatia!AA27+shengavit!AA27)</f>
        <v>1</v>
      </c>
    </row>
    <row r="28" spans="1:27" s="185" customFormat="1" x14ac:dyDescent="0.25">
      <c r="A28" s="490" t="s">
        <v>46</v>
      </c>
      <c r="B28" s="493"/>
      <c r="C28" s="1078" t="s">
        <v>47</v>
      </c>
      <c r="D28" s="1079"/>
      <c r="E28" s="1080"/>
      <c r="F28" s="489">
        <f>SUM(shirak!F28+arabkir!F28+avan!F28+ajapnyak!F36+kentron!F28+erebuni!F28+ararat!E28+aragacotn!F28+armavir!F28+kotayq!F28+tavush!F28+gexarquniq!F28+lori!F27+syuniq!F28+malatia!F28+shengavit!F28)</f>
        <v>3</v>
      </c>
      <c r="G28" s="489">
        <f>SUM(shirak!G28+arabkir!G28+avan!G28+ajapnyak!G36+kentron!G28+erebuni!G28+ararat!F28+aragacotn!G28+armavir!G28+kotayq!G28+tavush!G28+gexarquniq!G28+lori!G27+syuniq!G28+malatia!G28+shengavit!G28)</f>
        <v>12</v>
      </c>
      <c r="H28" s="489">
        <f>SUM(shirak!H28+arabkir!H28+avan!H28+ajapnyak!H36+kentron!H28+erebuni!H28+ararat!G28+aragacotn!H28+armavir!H28+kotayq!H28+tavush!H28+gexarquniq!H28+lori!H27+syuniq!H28+malatia!H28+shengavit!H28)</f>
        <v>12</v>
      </c>
      <c r="I28" s="489">
        <f>SUM(shirak!I28+arabkir!I28+avan!I28+ajapnyak!I36+kentron!I28+erebuni!I28+ararat!H28+aragacotn!I28+armavir!I28+kotayq!I28+tavush!I28+gexarquniq!I28+lori!I27+syuniq!I28+malatia!I28+shengavit!I28)</f>
        <v>0</v>
      </c>
      <c r="J28" s="489">
        <f>SUM(shirak!J28+arabkir!J28+avan!J28+ajapnyak!J36+kentron!J28+erebuni!J28+ararat!I28+aragacotn!J28+armavir!J28+kotayq!J28+tavush!J28+gexarquniq!J28+lori!J27+syuniq!J28+malatia!J28+shengavit!J28)</f>
        <v>0</v>
      </c>
      <c r="K28" s="320">
        <f>SUM(shirak!K28+arabkir!K28+avan!K28+ajapnyak!K36+kentron!K28+erebuni!K28+ararat!J28+aragacotn!K28+armavir!K28+kotayq!K28+tavush!K28+gexarquniq!K28+lori!K27+syuniq!K28+malatia!K28+shengavit!K28)</f>
        <v>3</v>
      </c>
      <c r="L28" s="489">
        <f>SUM(shirak!L28+arabkir!L28+avan!L28+ajapnyak!L36+kentron!L28+erebuni!L28+ararat!K28+aragacotn!L28+armavir!L28+kotayq!L28+tavush!L28+gexarquniq!L28+lori!L27+syuniq!L28+malatia!L28+shengavit!L28)</f>
        <v>3</v>
      </c>
      <c r="M28" s="489">
        <f>SUM(shirak!M28+arabkir!M28+avan!M28+ajapnyak!M36+kentron!M28+erebuni!M28+ararat!L28+aragacotn!M28+armavir!M28+kotayq!M28+tavush!M28+gexarquniq!M28+lori!M27+syuniq!M28+malatia!M28+shengavit!M28)</f>
        <v>0</v>
      </c>
      <c r="N28" s="489">
        <f>SUM(shirak!N28+arabkir!N28+avan!N28+ajapnyak!N36+kentron!N28+erebuni!N28+ararat!M28+aragacotn!N28+armavir!N28+kotayq!N28+tavush!N28+gexarquniq!N28+lori!N27+syuniq!N28+malatia!N28+shengavit!N28)</f>
        <v>0</v>
      </c>
      <c r="O28" s="320">
        <f>SUM(shirak!O28+arabkir!O28+avan!O28+ajapnyak!O36+kentron!O28+erebuni!O28+ararat!N28+aragacotn!O28+armavir!O28+kotayq!O28+tavush!O28+gexarquniq!O28+lori!O27+syuniq!O28+malatia!O28+shengavit!O28)</f>
        <v>0</v>
      </c>
      <c r="P28" s="489">
        <f>SUM(shirak!P28+arabkir!P28+avan!P28+ajapnyak!P36+kentron!P28+erebuni!P28+ararat!O28+aragacotn!P28+armavir!P28+kotayq!P28+tavush!P28+gexarquniq!P28+lori!P27+syuniq!P28+malatia!P28+shengavit!P28)</f>
        <v>0</v>
      </c>
      <c r="Q28" s="489">
        <f>SUM(shirak!Q28+arabkir!Q28+avan!Q28+ajapnyak!Q36+kentron!Q28+erebuni!Q28+ararat!P28+aragacotn!Q28+armavir!Q28+kotayq!Q28+tavush!Q28+gexarquniq!Q28+lori!Q27+syuniq!Q28+malatia!Q28+shengavit!Q28)</f>
        <v>0</v>
      </c>
      <c r="R28" s="489">
        <f>SUM(shirak!R28+arabkir!R28+avan!R28+ajapnyak!R36+kentron!R28+erebuni!R28+ararat!Q28+aragacotn!R28+armavir!R28+kotayq!R28+tavush!R28+gexarquniq!R28+lori!R27+syuniq!R28+malatia!R28+shengavit!R28)</f>
        <v>0</v>
      </c>
      <c r="S28" s="489">
        <f>SUM(shirak!S28+arabkir!S28+avan!S28+ajapnyak!S36+kentron!S28+erebuni!S28+ararat!R28+aragacotn!S28+armavir!S28+kotayq!S28+tavush!S28+gexarquniq!S28+lori!S27+syuniq!S28+malatia!S28+shengavit!S28)</f>
        <v>0</v>
      </c>
      <c r="T28" s="320">
        <f>SUM(shirak!T28+arabkir!T28+avan!T28+ajapnyak!T36+kentron!T28+erebuni!T28+ararat!S28+aragacotn!T28+armavir!T28+kotayq!T28+tavush!T28+gexarquniq!T28+lori!T27+syuniq!T28+malatia!T28+shengavit!T28)</f>
        <v>3</v>
      </c>
      <c r="U28" s="489">
        <f>SUM(shirak!U28+arabkir!U28+avan!U28+ajapnyak!U36+kentron!U28+erebuni!U28+ararat!T28+aragacotn!U28+armavir!U28+kotayq!U28+tavush!U28+gexarquniq!U28+lori!U27+syuniq!U28+malatia!U28+shengavit!U28)</f>
        <v>0</v>
      </c>
      <c r="V28" s="489">
        <f>SUM(shirak!V28+arabkir!V28+avan!V28+ajapnyak!V36+kentron!V28+erebuni!V28+ararat!U28+aragacotn!V28+armavir!V28+kotayq!V28+tavush!V28+gexarquniq!V28+lori!V27+syuniq!V28+malatia!V28+shengavit!V28)</f>
        <v>2</v>
      </c>
      <c r="W28" s="489">
        <f>SUM(shirak!W28+arabkir!W28+avan!W28+ajapnyak!W36+kentron!W28+erebuni!W28+ararat!V28+aragacotn!W28+armavir!W28+kotayq!W28+tavush!W28+gexarquniq!W28+lori!W27+syuniq!W28+malatia!W28+shengavit!W28)</f>
        <v>1</v>
      </c>
      <c r="X28" s="489">
        <f>SUM(shirak!X28+arabkir!X28+avan!X28+ajapnyak!X36+kentron!X28+erebuni!X28+ararat!W28+aragacotn!X28+armavir!X28+kotayq!X28+tavush!X28+gexarquniq!X28+lori!X27+syuniq!X28+malatia!X28+shengavit!X28)</f>
        <v>0</v>
      </c>
      <c r="Y28" s="489">
        <f>SUM(shirak!Y28+arabkir!Y28+avan!Y28+ajapnyak!Y36+kentron!Y28+erebuni!Y28+ararat!X28+aragacotn!Y28+armavir!Y28+kotayq!Y28+tavush!Y28+gexarquniq!Y28+lori!Y27+syuniq!Y28+malatia!Y28+shengavit!Y28)</f>
        <v>0</v>
      </c>
      <c r="Z28" s="320">
        <f>SUM(shirak!Z28+arabkir!Z28+avan!Z28+ajapnyak!Z36+kentron!Z28+erebuni!Z28+ararat!Y28+aragacotn!Z28+armavir!Z28+kotayq!Z28+tavush!Z28+gexarquniq!Z28+lori!Z27+syuniq!Z28+malatia!Z28+shengavit!Z28)</f>
        <v>12</v>
      </c>
      <c r="AA28" s="489">
        <f>SUM(shirak!AA28+arabkir!AA28+avan!AA28+ajapnyak!AA36+kentron!AA28+erebuni!AA28+ararat!Z28+aragacotn!AA28+armavir!AA28+kotayq!AA28+tavush!AA28+gexarquniq!AA28+lori!AA27+syuniq!AA28+malatia!AA28+shengavit!AA28)</f>
        <v>4</v>
      </c>
    </row>
    <row r="29" spans="1:27" s="185" customFormat="1" x14ac:dyDescent="0.25">
      <c r="A29" s="490" t="s">
        <v>48</v>
      </c>
      <c r="B29" s="491"/>
      <c r="C29" s="944" t="s">
        <v>49</v>
      </c>
      <c r="D29" s="944"/>
      <c r="E29" s="944"/>
      <c r="F29" s="489">
        <f>SUM(shirak!F29+arabkir!F29+avan!F29+ajapnyak!F37+kentron!F29+erebuni!F29+ararat!E29+aragacotn!F29+armavir!F29+kotayq!F29+tavush!F29+gexarquniq!F29+lori!F28+syuniq!F29+malatia!F29+shengavit!F29)</f>
        <v>8</v>
      </c>
      <c r="G29" s="489">
        <f>SUM(shirak!G29+arabkir!G29+avan!G29+ajapnyak!G37+kentron!G29+erebuni!G29+ararat!F29+aragacotn!G29+armavir!G29+kotayq!G29+tavush!G29+gexarquniq!G29+lori!G28+syuniq!G29+malatia!G29+shengavit!G29)</f>
        <v>17</v>
      </c>
      <c r="H29" s="489">
        <f>SUM(shirak!H29+arabkir!H29+avan!H29+ajapnyak!H37+kentron!H29+erebuni!H29+ararat!G29+aragacotn!H29+armavir!H29+kotayq!H29+tavush!H29+gexarquniq!H29+lori!H28+syuniq!H29+malatia!H29+shengavit!H29)</f>
        <v>16</v>
      </c>
      <c r="I29" s="489">
        <f>SUM(shirak!I29+arabkir!I29+avan!I29+ajapnyak!I37+kentron!I29+erebuni!I29+ararat!H29+aragacotn!I29+armavir!I29+kotayq!I29+tavush!I29+gexarquniq!I29+lori!I28+syuniq!I29+malatia!I29+shengavit!I29)</f>
        <v>1</v>
      </c>
      <c r="J29" s="489">
        <f>SUM(shirak!J29+arabkir!J29+avan!J29+ajapnyak!J37+kentron!J29+erebuni!J29+ararat!I29+aragacotn!J29+armavir!J29+kotayq!J29+tavush!J29+gexarquniq!J29+lori!J28+syuniq!J29+malatia!J29+shengavit!J29)</f>
        <v>0</v>
      </c>
      <c r="K29" s="320">
        <f>SUM(shirak!K29+arabkir!K29+avan!K29+ajapnyak!K37+kentron!K29+erebuni!K29+ararat!J29+aragacotn!K29+armavir!K29+kotayq!K29+tavush!K29+gexarquniq!K29+lori!K28+syuniq!K29+malatia!K29+shengavit!K29)</f>
        <v>8</v>
      </c>
      <c r="L29" s="489">
        <f>SUM(shirak!L29+arabkir!L29+avan!L29+ajapnyak!L37+kentron!L29+erebuni!L29+ararat!K29+aragacotn!L29+armavir!L29+kotayq!L29+tavush!L29+gexarquniq!L29+lori!L28+syuniq!L29+malatia!L29+shengavit!L29)</f>
        <v>5</v>
      </c>
      <c r="M29" s="489">
        <f>SUM(shirak!M29+arabkir!M29+avan!M29+ajapnyak!M37+kentron!M29+erebuni!M29+ararat!L29+aragacotn!M29+armavir!M29+kotayq!M29+tavush!M29+gexarquniq!M29+lori!M28+syuniq!M29+malatia!M29+shengavit!M29)</f>
        <v>1</v>
      </c>
      <c r="N29" s="489">
        <f>SUM(shirak!N29+arabkir!N29+avan!N29+ajapnyak!N37+kentron!N29+erebuni!N29+ararat!M29+aragacotn!N29+armavir!N29+kotayq!N29+tavush!N29+gexarquniq!N29+lori!N28+syuniq!N29+malatia!N29+shengavit!N29)</f>
        <v>2</v>
      </c>
      <c r="O29" s="320">
        <f>SUM(shirak!O29+arabkir!O29+avan!O29+ajapnyak!O37+kentron!O29+erebuni!O29+ararat!N29+aragacotn!O29+armavir!O29+kotayq!O29+tavush!O29+gexarquniq!O29+lori!O28+syuniq!O29+malatia!O29+shengavit!O29)</f>
        <v>0</v>
      </c>
      <c r="P29" s="489">
        <f>SUM(shirak!P29+arabkir!P29+avan!P29+ajapnyak!P37+kentron!P29+erebuni!P29+ararat!O29+aragacotn!P29+armavir!P29+kotayq!P29+tavush!P29+gexarquniq!P29+lori!P28+syuniq!P29+malatia!P29+shengavit!P29)</f>
        <v>0</v>
      </c>
      <c r="Q29" s="489">
        <f>SUM(shirak!Q29+arabkir!Q29+avan!Q29+ajapnyak!Q37+kentron!Q29+erebuni!Q29+ararat!P29+aragacotn!Q29+armavir!Q29+kotayq!Q29+tavush!Q29+gexarquniq!Q29+lori!Q28+syuniq!Q29+malatia!Q29+shengavit!Q29)</f>
        <v>0</v>
      </c>
      <c r="R29" s="489">
        <f>SUM(shirak!R29+arabkir!R29+avan!R29+ajapnyak!R37+kentron!R29+erebuni!R29+ararat!Q29+aragacotn!R29+armavir!R29+kotayq!R29+tavush!R29+gexarquniq!R29+lori!R28+syuniq!R29+malatia!R29+shengavit!R29)</f>
        <v>0</v>
      </c>
      <c r="S29" s="489">
        <f>SUM(shirak!S29+arabkir!S29+avan!S29+ajapnyak!S37+kentron!S29+erebuni!S29+ararat!R29+aragacotn!S29+armavir!S29+kotayq!S29+tavush!S29+gexarquniq!S29+lori!S28+syuniq!S29+malatia!S29+shengavit!S29)</f>
        <v>0</v>
      </c>
      <c r="T29" s="320">
        <f>SUM(shirak!T29+arabkir!T29+avan!T29+ajapnyak!T37+kentron!T29+erebuni!T29+ararat!S29+aragacotn!T29+armavir!T29+kotayq!T29+tavush!T29+gexarquniq!T29+lori!T28+syuniq!T29+malatia!T29+shengavit!T29)</f>
        <v>8</v>
      </c>
      <c r="U29" s="489">
        <f>SUM(shirak!U29+arabkir!U29+avan!U29+ajapnyak!U37+kentron!U29+erebuni!U29+ararat!T29+aragacotn!U29+armavir!U29+kotayq!U29+tavush!U29+gexarquniq!U29+lori!U28+syuniq!U29+malatia!U29+shengavit!U29)</f>
        <v>0</v>
      </c>
      <c r="V29" s="489">
        <f>SUM(shirak!V29+arabkir!V29+avan!V29+ajapnyak!V37+kentron!V29+erebuni!V29+ararat!U29+aragacotn!V29+armavir!V29+kotayq!V29+tavush!V29+gexarquniq!V29+lori!V28+syuniq!V29+malatia!V29+shengavit!V29)</f>
        <v>6</v>
      </c>
      <c r="W29" s="489">
        <f>SUM(shirak!W29+arabkir!W29+avan!W29+ajapnyak!W37+kentron!W29+erebuni!W29+ararat!V29+aragacotn!W29+armavir!W29+kotayq!W29+tavush!W29+gexarquniq!W29+lori!W28+syuniq!W29+malatia!W29+shengavit!W29)</f>
        <v>4</v>
      </c>
      <c r="X29" s="489">
        <f>SUM(shirak!X29+arabkir!X29+avan!X29+ajapnyak!X37+kentron!X29+erebuni!X29+ararat!W29+aragacotn!X29+armavir!X29+kotayq!X29+tavush!X29+gexarquniq!X29+lori!X28+syuniq!X29+malatia!X29+shengavit!X29)</f>
        <v>0</v>
      </c>
      <c r="Y29" s="489">
        <f>SUM(shirak!Y29+arabkir!Y29+avan!Y29+ajapnyak!Y37+kentron!Y29+erebuni!Y29+ararat!X29+aragacotn!Y29+armavir!Y29+kotayq!Y29+tavush!Y29+gexarquniq!Y29+lori!Y28+syuniq!Y29+malatia!Y29+shengavit!Y29)</f>
        <v>0</v>
      </c>
      <c r="Z29" s="320">
        <f>SUM(shirak!Z29+arabkir!Z29+avan!Z29+ajapnyak!Z37+kentron!Z29+erebuni!Z29+ararat!Y29+aragacotn!Z29+armavir!Z29+kotayq!Z29+tavush!Z29+gexarquniq!Z29+lori!Z28+syuniq!Z29+malatia!Z29+shengavit!Z29)</f>
        <v>16</v>
      </c>
      <c r="AA29" s="489">
        <f>SUM(shirak!AA29+arabkir!AA29+avan!AA29+ajapnyak!AA37+kentron!AA29+erebuni!AA29+ararat!Z29+aragacotn!AA29+armavir!AA29+kotayq!AA29+tavush!AA29+gexarquniq!AA29+lori!AA28+syuniq!AA29+malatia!AA29+shengavit!AA29)</f>
        <v>3</v>
      </c>
    </row>
    <row r="30" spans="1:27" s="185" customFormat="1" x14ac:dyDescent="0.25">
      <c r="A30" s="490" t="s">
        <v>50</v>
      </c>
      <c r="B30" s="491"/>
      <c r="C30" s="1059" t="s">
        <v>51</v>
      </c>
      <c r="D30" s="1059"/>
      <c r="E30" s="1059"/>
      <c r="F30" s="489">
        <f>SUM(shirak!F30+arabkir!F30+avan!F30+ajapnyak!F38+kentron!F30+erebuni!F30+ararat!E30+aragacotn!F30+armavir!F30+kotayq!F30+tavush!F30+gexarquniq!F30+lori!F29+syuniq!F30+malatia!F30+shengavit!F30)</f>
        <v>29</v>
      </c>
      <c r="G30" s="489">
        <f>SUM(shirak!G30+arabkir!G30+avan!G30+ajapnyak!G38+kentron!G30+erebuni!G30+ararat!F30+aragacotn!G30+armavir!G30+kotayq!G30+tavush!G30+gexarquniq!G30+lori!G29+syuniq!G30+malatia!G30+shengavit!G30)</f>
        <v>17</v>
      </c>
      <c r="H30" s="489">
        <f>SUM(shirak!H30+arabkir!H30+avan!H30+ajapnyak!H38+kentron!H30+erebuni!H30+ararat!G30+aragacotn!H30+armavir!H30+kotayq!H30+tavush!H30+gexarquniq!H30+lori!H29+syuniq!H30+malatia!H30+shengavit!H30)</f>
        <v>13</v>
      </c>
      <c r="I30" s="489">
        <f>SUM(shirak!I30+arabkir!I30+avan!I30+ajapnyak!I38+kentron!I30+erebuni!I30+ararat!H30+aragacotn!I30+armavir!I30+kotayq!I30+tavush!I30+gexarquniq!I30+lori!I29+syuniq!I30+malatia!I30+shengavit!I30)</f>
        <v>4</v>
      </c>
      <c r="J30" s="489">
        <f>SUM(shirak!J30+arabkir!J30+avan!J30+ajapnyak!J38+kentron!J30+erebuni!J30+ararat!I30+aragacotn!J30+armavir!J30+kotayq!J30+tavush!J30+gexarquniq!J30+lori!J29+syuniq!J30+malatia!J30+shengavit!J30)</f>
        <v>0</v>
      </c>
      <c r="K30" s="320">
        <f>SUM(shirak!K30+arabkir!K30+avan!K30+ajapnyak!K38+kentron!K30+erebuni!K30+ararat!J30+aragacotn!K30+armavir!K30+kotayq!K30+tavush!K30+gexarquniq!K30+lori!K29+syuniq!K30+malatia!K30+shengavit!K30)</f>
        <v>15</v>
      </c>
      <c r="L30" s="489">
        <f>SUM(shirak!L30+arabkir!L30+avan!L30+ajapnyak!L38+kentron!L30+erebuni!L30+ararat!K30+aragacotn!L30+armavir!L30+kotayq!L30+tavush!L30+gexarquniq!L30+lori!L29+syuniq!L30+malatia!L30+shengavit!L30)</f>
        <v>4</v>
      </c>
      <c r="M30" s="489">
        <f>SUM(shirak!M30+arabkir!M30+avan!M30+ajapnyak!M38+kentron!M30+erebuni!M30+ararat!L30+aragacotn!M30+armavir!M30+kotayq!M30+tavush!M30+gexarquniq!M30+lori!M29+syuniq!M30+malatia!M30+shengavit!M30)</f>
        <v>3</v>
      </c>
      <c r="N30" s="489">
        <f>SUM(shirak!N30+arabkir!N30+avan!N30+ajapnyak!N38+kentron!N30+erebuni!N30+ararat!M30+aragacotn!N30+armavir!N30+kotayq!N30+tavush!N30+gexarquniq!N30+lori!N29+syuniq!N30+malatia!N30+shengavit!N30)</f>
        <v>3</v>
      </c>
      <c r="O30" s="320">
        <f>SUM(shirak!O30+arabkir!O30+avan!O30+ajapnyak!O38+kentron!O30+erebuni!O30+ararat!N30+aragacotn!O30+armavir!O30+kotayq!O30+tavush!O30+gexarquniq!O30+lori!O29+syuniq!O30+malatia!O30+shengavit!O30)</f>
        <v>5</v>
      </c>
      <c r="P30" s="489">
        <f>SUM(shirak!P30+arabkir!P30+avan!P30+ajapnyak!P38+kentron!P30+erebuni!P30+ararat!O30+aragacotn!P30+armavir!P30+kotayq!P30+tavush!P30+gexarquniq!P30+lori!P29+syuniq!P30+malatia!P30+shengavit!P30)</f>
        <v>0</v>
      </c>
      <c r="Q30" s="489">
        <f>SUM(shirak!Q30+arabkir!Q30+avan!Q30+ajapnyak!Q38+kentron!Q30+erebuni!Q30+ararat!P30+aragacotn!Q30+armavir!Q30+kotayq!Q30+tavush!Q30+gexarquniq!Q30+lori!Q29+syuniq!Q30+malatia!Q30+shengavit!Q30)</f>
        <v>2</v>
      </c>
      <c r="R30" s="489">
        <f>SUM(shirak!R30+arabkir!R30+avan!R30+ajapnyak!R38+kentron!R30+erebuni!R30+ararat!Q30+aragacotn!R30+armavir!R30+kotayq!R30+tavush!R30+gexarquniq!R30+lori!R29+syuniq!R30+malatia!R30+shengavit!R30)</f>
        <v>3</v>
      </c>
      <c r="S30" s="489">
        <f>SUM(shirak!S30+arabkir!S30+avan!S30+ajapnyak!S38+kentron!S30+erebuni!S30+ararat!R30+aragacotn!S30+armavir!S30+kotayq!S30+tavush!S30+gexarquniq!S30+lori!S29+syuniq!S30+malatia!S30+shengavit!S30)</f>
        <v>0</v>
      </c>
      <c r="T30" s="320">
        <f>SUM(shirak!T30+arabkir!T30+avan!T30+ajapnyak!T38+kentron!T30+erebuni!T30+ararat!S30+aragacotn!T30+armavir!T30+kotayq!T30+tavush!T30+gexarquniq!T30+lori!T29+syuniq!T30+malatia!T30+shengavit!T30)</f>
        <v>15</v>
      </c>
      <c r="U30" s="489">
        <f>SUM(shirak!U30+arabkir!U30+avan!U30+ajapnyak!U38+kentron!U30+erebuni!U30+ararat!T30+aragacotn!U30+armavir!U30+kotayq!U30+tavush!U30+gexarquniq!U30+lori!U29+syuniq!U30+malatia!U30+shengavit!U30)</f>
        <v>0</v>
      </c>
      <c r="V30" s="489">
        <f>SUM(shirak!V30+arabkir!V30+avan!V30+ajapnyak!V38+kentron!V30+erebuni!V30+ararat!U30+aragacotn!V30+armavir!V30+kotayq!V30+tavush!V30+gexarquniq!V30+lori!V29+syuniq!V30+malatia!V30+shengavit!V30)</f>
        <v>12</v>
      </c>
      <c r="W30" s="489">
        <f>SUM(shirak!W30+arabkir!W30+avan!W30+ajapnyak!W38+kentron!W30+erebuni!W30+ararat!V30+aragacotn!W30+armavir!W30+kotayq!W30+tavush!W30+gexarquniq!W30+lori!W29+syuniq!W30+malatia!W30+shengavit!W30)</f>
        <v>3</v>
      </c>
      <c r="X30" s="489">
        <f>SUM(shirak!X30+arabkir!X30+avan!X30+ajapnyak!X38+kentron!X30+erebuni!X30+ararat!W30+aragacotn!X30+armavir!X30+kotayq!X30+tavush!X30+gexarquniq!X30+lori!X29+syuniq!X30+malatia!X30+shengavit!X30)</f>
        <v>0</v>
      </c>
      <c r="Y30" s="489">
        <f>SUM(shirak!Y30+arabkir!Y30+avan!Y30+ajapnyak!Y38+kentron!Y30+erebuni!Y30+ararat!X30+aragacotn!Y30+armavir!Y30+kotayq!Y30+tavush!Y30+gexarquniq!Y30+lori!Y29+syuniq!Y30+malatia!Y30+shengavit!Y30)</f>
        <v>0</v>
      </c>
      <c r="Z30" s="320">
        <f>SUM(shirak!Z30+arabkir!Z30+avan!Z30+ajapnyak!Z38+kentron!Z30+erebuni!Z30+ararat!Y30+aragacotn!Z30+armavir!Z30+kotayq!Z30+tavush!Z30+gexarquniq!Z30+lori!Z29+syuniq!Z30+malatia!Z30+shengavit!Z30)</f>
        <v>27</v>
      </c>
      <c r="AA30" s="489">
        <f>SUM(shirak!AA30+arabkir!AA30+avan!AA30+ajapnyak!AA38+kentron!AA30+erebuni!AA30+ararat!Z30+aragacotn!AA30+armavir!AA30+kotayq!AA30+tavush!AA30+gexarquniq!AA30+lori!AA29+syuniq!AA30+malatia!AA30+shengavit!AA30)</f>
        <v>11</v>
      </c>
    </row>
    <row r="31" spans="1:27" s="185" customFormat="1" x14ac:dyDescent="0.25">
      <c r="A31" s="490" t="s">
        <v>52</v>
      </c>
      <c r="B31" s="493"/>
      <c r="C31" s="1078" t="s">
        <v>53</v>
      </c>
      <c r="D31" s="1079"/>
      <c r="E31" s="1080"/>
      <c r="F31" s="489">
        <f>SUM(shirak!F31+arabkir!F31+avan!F31+ajapnyak!F39+kentron!F31+erebuni!F31+ararat!E31+aragacotn!F31+armavir!F31+kotayq!F31+tavush!F31+gexarquniq!F31+lori!F30+syuniq!F31+malatia!F31+shengavit!F31)</f>
        <v>17</v>
      </c>
      <c r="G31" s="489">
        <f>SUM(shirak!G31+arabkir!G31+avan!G31+ajapnyak!G39+kentron!G31+erebuni!G31+ararat!F31+aragacotn!G31+armavir!G31+kotayq!G31+tavush!G31+gexarquniq!G31+lori!G30+syuniq!G31+malatia!G31+shengavit!G31)</f>
        <v>23</v>
      </c>
      <c r="H31" s="489">
        <f>SUM(shirak!H31+arabkir!H31+avan!H31+ajapnyak!H39+kentron!H31+erebuni!H31+ararat!G31+aragacotn!H31+armavir!H31+kotayq!H31+tavush!H31+gexarquniq!H31+lori!H30+syuniq!H31+malatia!H31+shengavit!H31)</f>
        <v>21</v>
      </c>
      <c r="I31" s="489">
        <f>SUM(shirak!I31+arabkir!I31+avan!I31+ajapnyak!I39+kentron!I31+erebuni!I31+ararat!H31+aragacotn!I31+armavir!I31+kotayq!I31+tavush!I31+gexarquniq!I31+lori!I30+syuniq!I31+malatia!I31+shengavit!I31)</f>
        <v>2</v>
      </c>
      <c r="J31" s="489">
        <f>SUM(shirak!J31+arabkir!J31+avan!J31+ajapnyak!J39+kentron!J31+erebuni!J31+ararat!I31+aragacotn!J31+armavir!J31+kotayq!J31+tavush!J31+gexarquniq!J31+lori!J30+syuniq!J31+malatia!J31+shengavit!J31)</f>
        <v>0</v>
      </c>
      <c r="K31" s="320">
        <f>SUM(shirak!K31+arabkir!K31+avan!K31+ajapnyak!K39+kentron!K31+erebuni!K31+ararat!J31+aragacotn!K31+armavir!K31+kotayq!K31+tavush!K31+gexarquniq!K31+lori!K30+syuniq!K31+malatia!K31+shengavit!K31)</f>
        <v>19</v>
      </c>
      <c r="L31" s="489">
        <f>SUM(shirak!L31+arabkir!L31+avan!L31+ajapnyak!L39+kentron!L31+erebuni!L31+ararat!K31+aragacotn!L31+armavir!L31+kotayq!L31+tavush!L31+gexarquniq!L31+lori!L30+syuniq!L31+malatia!L31+shengavit!L31)</f>
        <v>8</v>
      </c>
      <c r="M31" s="489">
        <f>SUM(shirak!M31+arabkir!M31+avan!M31+ajapnyak!M39+kentron!M31+erebuni!M31+ararat!L31+aragacotn!M31+armavir!M31+kotayq!M31+tavush!M31+gexarquniq!M31+lori!M30+syuniq!M31+malatia!M31+shengavit!M31)</f>
        <v>0</v>
      </c>
      <c r="N31" s="489">
        <f>SUM(shirak!N31+arabkir!N31+avan!N31+ajapnyak!N39+kentron!N31+erebuni!N31+ararat!M31+aragacotn!N31+armavir!N31+kotayq!N31+tavush!N31+gexarquniq!N31+lori!N30+syuniq!N31+malatia!N31+shengavit!N31)</f>
        <v>3</v>
      </c>
      <c r="O31" s="320">
        <f>SUM(shirak!O31+arabkir!O31+avan!O31+ajapnyak!O39+kentron!O31+erebuni!O31+ararat!N31+aragacotn!O31+armavir!O31+kotayq!O31+tavush!O31+gexarquniq!O31+lori!O30+syuniq!O31+malatia!O31+shengavit!O31)</f>
        <v>8</v>
      </c>
      <c r="P31" s="489">
        <f>SUM(shirak!P31+arabkir!P31+avan!P31+ajapnyak!P39+kentron!P31+erebuni!P31+ararat!O31+aragacotn!P31+armavir!P31+kotayq!P31+tavush!P31+gexarquniq!P31+lori!P30+syuniq!P31+malatia!P31+shengavit!P31)</f>
        <v>5</v>
      </c>
      <c r="Q31" s="489">
        <f>SUM(shirak!Q31+arabkir!Q31+avan!Q31+ajapnyak!Q39+kentron!Q31+erebuni!Q31+ararat!P31+aragacotn!Q31+armavir!Q31+kotayq!Q31+tavush!Q31+gexarquniq!Q31+lori!Q30+syuniq!Q31+malatia!Q31+shengavit!Q31)</f>
        <v>3</v>
      </c>
      <c r="R31" s="489">
        <f>SUM(shirak!R31+arabkir!R31+avan!R31+ajapnyak!R39+kentron!R31+erebuni!R31+ararat!Q31+aragacotn!R31+armavir!R31+kotayq!R31+tavush!R31+gexarquniq!R31+lori!R30+syuniq!R31+malatia!R31+shengavit!R31)</f>
        <v>0</v>
      </c>
      <c r="S31" s="489">
        <f>SUM(shirak!S31+arabkir!S31+avan!S31+ajapnyak!S39+kentron!S31+erebuni!S31+ararat!R31+aragacotn!S31+armavir!S31+kotayq!S31+tavush!S31+gexarquniq!S31+lori!S30+syuniq!S31+malatia!S31+shengavit!S31)</f>
        <v>0</v>
      </c>
      <c r="T31" s="320">
        <f>SUM(shirak!T31+arabkir!T31+avan!T31+ajapnyak!T39+kentron!T31+erebuni!T31+ararat!S31+aragacotn!T31+armavir!T31+kotayq!T31+tavush!T31+gexarquniq!T31+lori!T30+syuniq!T31+malatia!T31+shengavit!T31)</f>
        <v>19</v>
      </c>
      <c r="U31" s="489">
        <f>SUM(shirak!U31+arabkir!U31+avan!U31+ajapnyak!U39+kentron!U31+erebuni!U31+ararat!T31+aragacotn!U31+armavir!U31+kotayq!U31+tavush!U31+gexarquniq!U31+lori!U30+syuniq!U31+malatia!U31+shengavit!U31)</f>
        <v>0</v>
      </c>
      <c r="V31" s="489">
        <f>SUM(shirak!V31+arabkir!V31+avan!V31+ajapnyak!V39+kentron!V31+erebuni!V31+ararat!U31+aragacotn!V31+armavir!V31+kotayq!V31+tavush!V31+gexarquniq!V31+lori!V30+syuniq!V31+malatia!V31+shengavit!V31)</f>
        <v>14</v>
      </c>
      <c r="W31" s="489">
        <f>SUM(shirak!W31+arabkir!W31+avan!W31+ajapnyak!W39+kentron!W31+erebuni!W31+ararat!V31+aragacotn!W31+armavir!W31+kotayq!W31+tavush!W31+gexarquniq!W31+lori!W30+syuniq!W31+malatia!W31+shengavit!W31)</f>
        <v>1</v>
      </c>
      <c r="X31" s="489">
        <f>SUM(shirak!X31+arabkir!X31+avan!X31+ajapnyak!X39+kentron!X31+erebuni!X31+ararat!W31+aragacotn!X31+armavir!X31+kotayq!X31+tavush!X31+gexarquniq!X31+lori!X30+syuniq!X31+malatia!X31+shengavit!X31)</f>
        <v>0</v>
      </c>
      <c r="Y31" s="489">
        <f>SUM(shirak!Y31+arabkir!Y31+avan!Y31+ajapnyak!Y39+kentron!Y31+erebuni!Y31+ararat!X31+aragacotn!Y31+armavir!Y31+kotayq!Y31+tavush!Y31+gexarquniq!Y31+lori!Y30+syuniq!Y31+malatia!Y31+shengavit!Y31)</f>
        <v>0</v>
      </c>
      <c r="Z31" s="320">
        <f>SUM(shirak!Z31+arabkir!Z31+avan!Z31+ajapnyak!Z39+kentron!Z31+erebuni!Z31+ararat!Y31+aragacotn!Z31+armavir!Z31+kotayq!Z31+tavush!Z31+gexarquniq!Z31+lori!Z30+syuniq!Z31+malatia!Z31+shengavit!Z31)</f>
        <v>19</v>
      </c>
      <c r="AA31" s="489">
        <f>SUM(shirak!AA31+arabkir!AA31+avan!AA31+ajapnyak!AA39+kentron!AA31+erebuni!AA31+ararat!Z31+aragacotn!AA31+armavir!AA31+kotayq!AA31+tavush!AA31+gexarquniq!AA31+lori!AA30+syuniq!AA31+malatia!AA31+shengavit!AA31)</f>
        <v>12</v>
      </c>
    </row>
    <row r="32" spans="1:27" s="185" customFormat="1" x14ac:dyDescent="0.25">
      <c r="A32" s="490" t="s">
        <v>54</v>
      </c>
      <c r="B32" s="493"/>
      <c r="C32" s="1081" t="s">
        <v>55</v>
      </c>
      <c r="D32" s="1082"/>
      <c r="E32" s="1083"/>
      <c r="F32" s="489">
        <f>SUM(shirak!F32+arabkir!F32+avan!F32+ajapnyak!F40+kentron!F32+erebuni!F32+ararat!E32+aragacotn!F32+armavir!F32+kotayq!F32+tavush!F32+gexarquniq!F32+lori!F31+syuniq!F32+malatia!F32+shengavit!F32)</f>
        <v>182</v>
      </c>
      <c r="G32" s="489">
        <f>SUM(shirak!G32+arabkir!G32+avan!G32+ajapnyak!G40+kentron!G32+erebuni!G32+ararat!F32+aragacotn!G32+armavir!G32+kotayq!G32+tavush!G32+gexarquniq!G32+lori!G31+syuniq!G32+malatia!G32+shengavit!G32)</f>
        <v>277</v>
      </c>
      <c r="H32" s="489">
        <f>SUM(shirak!H32+arabkir!H32+avan!H32+ajapnyak!H40+kentron!H32+erebuni!H32+ararat!G32+aragacotn!H32+armavir!H32+kotayq!H32+tavush!H32+gexarquniq!H32+lori!H31+syuniq!H32+malatia!H32+shengavit!H32)</f>
        <v>258</v>
      </c>
      <c r="I32" s="489">
        <f>SUM(shirak!I32+arabkir!I32+avan!I32+ajapnyak!I40+kentron!I32+erebuni!I32+ararat!H32+aragacotn!I32+armavir!I32+kotayq!I32+tavush!I32+gexarquniq!I32+lori!I31+syuniq!I32+malatia!I32+shengavit!I32)</f>
        <v>18</v>
      </c>
      <c r="J32" s="489">
        <f>SUM(shirak!J32+arabkir!J32+avan!J32+ajapnyak!J40+kentron!J32+erebuni!J32+ararat!I32+aragacotn!J32+armavir!J32+kotayq!J32+tavush!J32+gexarquniq!J32+lori!J31+syuniq!J32+malatia!J32+shengavit!J32)</f>
        <v>1</v>
      </c>
      <c r="K32" s="320">
        <f>SUM(shirak!K32+arabkir!K32+avan!K32+ajapnyak!K40+kentron!K32+erebuni!K32+ararat!J32+aragacotn!K32+armavir!K32+kotayq!K32+tavush!K32+gexarquniq!K32+lori!K31+syuniq!K32+malatia!K32+shengavit!K32)</f>
        <v>257</v>
      </c>
      <c r="L32" s="489">
        <f>SUM(shirak!L32+arabkir!L32+avan!L32+ajapnyak!L40+kentron!L32+erebuni!L32+ararat!K32+aragacotn!L32+armavir!L32+kotayq!L32+tavush!L32+gexarquniq!L32+lori!L31+syuniq!L32+malatia!L32+shengavit!L32)</f>
        <v>140</v>
      </c>
      <c r="M32" s="489">
        <f>SUM(shirak!M32+arabkir!M32+avan!M32+ajapnyak!M40+kentron!M32+erebuni!M32+ararat!L32+aragacotn!M32+armavir!M32+kotayq!M32+tavush!M32+gexarquniq!M32+lori!M31+syuniq!M32+malatia!M32+shengavit!M32)</f>
        <v>15</v>
      </c>
      <c r="N32" s="489">
        <f>SUM(shirak!N32+arabkir!N32+avan!N32+ajapnyak!N40+kentron!N32+erebuni!N32+ararat!M32+aragacotn!N32+armavir!N32+kotayq!N32+tavush!N32+gexarquniq!N32+lori!N31+syuniq!N32+malatia!N32+shengavit!N32)</f>
        <v>27</v>
      </c>
      <c r="O32" s="320">
        <f>SUM(shirak!O32+arabkir!O32+avan!O32+ajapnyak!O40+kentron!O32+erebuni!O32+ararat!N32+aragacotn!O32+armavir!O32+kotayq!O32+tavush!O32+gexarquniq!O32+lori!O31+syuniq!O32+malatia!O32+shengavit!O32)</f>
        <v>75</v>
      </c>
      <c r="P32" s="489">
        <f>SUM(shirak!P32+arabkir!P32+avan!P32+ajapnyak!P40+kentron!P32+erebuni!P32+ararat!O32+aragacotn!P32+armavir!P32+kotayq!P32+tavush!P32+gexarquniq!P32+lori!P31+syuniq!P32+malatia!P32+shengavit!P32)</f>
        <v>22</v>
      </c>
      <c r="Q32" s="489">
        <f>SUM(shirak!Q32+arabkir!Q32+avan!Q32+ajapnyak!Q40+kentron!Q32+erebuni!Q32+ararat!P32+aragacotn!Q32+armavir!Q32+kotayq!Q32+tavush!Q32+gexarquniq!Q32+lori!Q31+syuniq!Q32+malatia!Q32+shengavit!Q32)</f>
        <v>34</v>
      </c>
      <c r="R32" s="489">
        <f>SUM(shirak!R32+arabkir!R32+avan!R32+ajapnyak!R40+kentron!R32+erebuni!R32+ararat!Q32+aragacotn!R32+armavir!R32+kotayq!R32+tavush!R32+gexarquniq!R32+lori!R31+syuniq!R32+malatia!R32+shengavit!R32)</f>
        <v>19</v>
      </c>
      <c r="S32" s="489">
        <f>SUM(shirak!S32+arabkir!S32+avan!S32+ajapnyak!S40+kentron!S32+erebuni!S32+ararat!R32+aragacotn!S32+armavir!S32+kotayq!S32+tavush!S32+gexarquniq!S32+lori!S31+syuniq!S32+malatia!S32+shengavit!S32)</f>
        <v>0</v>
      </c>
      <c r="T32" s="320">
        <f>SUM(shirak!T32+arabkir!T32+avan!T32+ajapnyak!T40+kentron!T32+erebuni!T32+ararat!S32+aragacotn!T32+armavir!T32+kotayq!T32+tavush!T32+gexarquniq!T32+lori!T31+syuniq!T32+malatia!T32+shengavit!T32)</f>
        <v>257</v>
      </c>
      <c r="U32" s="489">
        <f>SUM(shirak!U32+arabkir!U32+avan!U32+ajapnyak!U40+kentron!U32+erebuni!U32+ararat!T32+aragacotn!U32+armavir!U32+kotayq!U32+tavush!U32+gexarquniq!U32+lori!U31+syuniq!U32+malatia!U32+shengavit!U32)</f>
        <v>1</v>
      </c>
      <c r="V32" s="489">
        <f>SUM(shirak!V32+arabkir!V32+avan!V32+ajapnyak!V40+kentron!V32+erebuni!V32+ararat!U32+aragacotn!V32+armavir!V32+kotayq!V32+tavush!V32+gexarquniq!V32+lori!V31+syuniq!V32+malatia!V32+shengavit!V32)</f>
        <v>143</v>
      </c>
      <c r="W32" s="489">
        <f>SUM(shirak!W32+arabkir!W32+avan!W32+ajapnyak!W40+kentron!W32+erebuni!W32+ararat!V32+aragacotn!W32+armavir!W32+kotayq!W32+tavush!W32+gexarquniq!W32+lori!W31+syuniq!W32+malatia!W32+shengavit!W32)</f>
        <v>91</v>
      </c>
      <c r="X32" s="489">
        <f>SUM(shirak!X32+arabkir!X32+avan!X32+ajapnyak!X40+kentron!X32+erebuni!X32+ararat!W32+aragacotn!X32+armavir!X32+kotayq!X32+tavush!X32+gexarquniq!X32+lori!X31+syuniq!X32+malatia!X32+shengavit!X32)</f>
        <v>0</v>
      </c>
      <c r="Y32" s="489">
        <f>SUM(shirak!Y32+arabkir!Y32+avan!Y32+ajapnyak!Y40+kentron!Y32+erebuni!Y32+ararat!X32+aragacotn!Y32+armavir!Y32+kotayq!Y32+tavush!Y32+gexarquniq!Y32+lori!Y31+syuniq!Y32+malatia!Y32+shengavit!Y32)</f>
        <v>7</v>
      </c>
      <c r="Z32" s="320">
        <f>SUM(shirak!Z32+arabkir!Z32+avan!Z32+ajapnyak!Z40+kentron!Z32+erebuni!Z32+ararat!Y32+aragacotn!Z32+armavir!Z32+kotayq!Z32+tavush!Z32+gexarquniq!Z32+lori!Z31+syuniq!Z32+malatia!Z32+shengavit!Z32)</f>
        <v>180</v>
      </c>
      <c r="AA32" s="489">
        <f>SUM(shirak!AA32+arabkir!AA32+avan!AA32+ajapnyak!AA40+kentron!AA32+erebuni!AA32+ararat!Z32+aragacotn!AA32+armavir!AA32+kotayq!AA32+tavush!AA32+gexarquniq!AA32+lori!AA31+syuniq!AA32+malatia!AA32+shengavit!AA32)</f>
        <v>77</v>
      </c>
    </row>
    <row r="33" spans="1:27" s="185" customFormat="1" x14ac:dyDescent="0.25">
      <c r="A33" s="490" t="s">
        <v>56</v>
      </c>
      <c r="B33" s="493"/>
      <c r="C33" s="1081" t="s">
        <v>57</v>
      </c>
      <c r="D33" s="1082"/>
      <c r="E33" s="1083"/>
      <c r="F33" s="489">
        <f>SUM(shirak!F33+arabkir!F33+avan!F33+ajapnyak!F41+kentron!F33+erebuni!F33+ararat!E33+aragacotn!F33+armavir!F33+kotayq!F33+tavush!F33+gexarquniq!F33+lori!F32+syuniq!F33+malatia!F33+shengavit!F33)</f>
        <v>165</v>
      </c>
      <c r="G33" s="489">
        <f>SUM(shirak!G33+arabkir!G33+avan!G33+ajapnyak!G41+kentron!G33+erebuni!G33+ararat!F33+aragacotn!G33+armavir!G33+kotayq!G33+tavush!G33+gexarquniq!G33+lori!G32+syuniq!G33+malatia!G33+shengavit!G33)</f>
        <v>318</v>
      </c>
      <c r="H33" s="489">
        <f>SUM(shirak!H33+arabkir!H33+avan!H33+ajapnyak!H41+kentron!H33+erebuni!H33+ararat!G33+aragacotn!H33+armavir!H33+kotayq!H33+tavush!H33+gexarquniq!H33+lori!H32+syuniq!H33+malatia!H33+shengavit!H33)</f>
        <v>282</v>
      </c>
      <c r="I33" s="489">
        <f>SUM(shirak!I33+arabkir!I33+avan!I33+ajapnyak!I41+kentron!I33+erebuni!I33+ararat!H33+aragacotn!I33+armavir!I33+kotayq!I33+tavush!I33+gexarquniq!I33+lori!I32+syuniq!I33+malatia!I33+shengavit!I33)</f>
        <v>36</v>
      </c>
      <c r="J33" s="489">
        <f>SUM(shirak!J33+arabkir!J33+avan!J33+ajapnyak!J41+kentron!J33+erebuni!J33+ararat!I33+aragacotn!J33+armavir!J33+kotayq!J33+tavush!J33+gexarquniq!J33+lori!J32+syuniq!J33+malatia!J33+shengavit!J33)</f>
        <v>0</v>
      </c>
      <c r="K33" s="320">
        <f>SUM(shirak!K33+arabkir!K33+avan!K33+ajapnyak!K41+kentron!K33+erebuni!K33+ararat!J33+aragacotn!K33+armavir!K33+kotayq!K33+tavush!K33+gexarquniq!K33+lori!K32+syuniq!K33+malatia!K33+shengavit!K33)</f>
        <v>237</v>
      </c>
      <c r="L33" s="489">
        <f>SUM(shirak!L33+arabkir!L33+avan!L33+ajapnyak!L41+kentron!L33+erebuni!L33+ararat!K33+aragacotn!L33+armavir!L33+kotayq!L33+tavush!L33+gexarquniq!L33+lori!L32+syuniq!L33+malatia!L33+shengavit!L33)</f>
        <v>120</v>
      </c>
      <c r="M33" s="489">
        <f>SUM(shirak!M33+arabkir!M33+avan!M33+ajapnyak!M41+kentron!M33+erebuni!M33+ararat!L33+aragacotn!M33+armavir!M33+kotayq!M33+tavush!M33+gexarquniq!M33+lori!M32+syuniq!M33+malatia!M33+shengavit!M33)</f>
        <v>22</v>
      </c>
      <c r="N33" s="489">
        <f>SUM(shirak!N33+arabkir!N33+avan!N33+ajapnyak!N41+kentron!N33+erebuni!N33+ararat!M33+aragacotn!N33+armavir!N33+kotayq!N33+tavush!N33+gexarquniq!N33+lori!N32+syuniq!N33+malatia!N33+shengavit!N33)</f>
        <v>41</v>
      </c>
      <c r="O33" s="320">
        <f>SUM(shirak!O33+arabkir!O33+avan!O33+ajapnyak!O41+kentron!O33+erebuni!O33+ararat!N33+aragacotn!O33+armavir!O33+kotayq!O33+tavush!O33+gexarquniq!O33+lori!O32+syuniq!O33+malatia!O33+shengavit!O33)</f>
        <v>54</v>
      </c>
      <c r="P33" s="489">
        <f>SUM(shirak!P33+arabkir!P33+avan!P33+ajapnyak!P41+kentron!P33+erebuni!P33+ararat!O33+aragacotn!P33+armavir!P33+kotayq!P33+tavush!P33+gexarquniq!P33+lori!P32+syuniq!P33+malatia!P33+shengavit!P33)</f>
        <v>12</v>
      </c>
      <c r="Q33" s="489">
        <f>SUM(shirak!Q33+arabkir!Q33+avan!Q33+ajapnyak!Q41+kentron!Q33+erebuni!Q33+ararat!P33+aragacotn!Q33+armavir!Q33+kotayq!Q33+tavush!Q33+gexarquniq!Q33+lori!Q32+syuniq!Q33+malatia!Q33+shengavit!Q33)</f>
        <v>39</v>
      </c>
      <c r="R33" s="489">
        <f>SUM(shirak!R33+arabkir!R33+avan!R33+ajapnyak!R41+kentron!R33+erebuni!R33+ararat!Q33+aragacotn!R33+armavir!R33+kotayq!R33+tavush!R33+gexarquniq!R33+lori!R32+syuniq!R33+malatia!R33+shengavit!R33)</f>
        <v>3</v>
      </c>
      <c r="S33" s="489">
        <f>SUM(shirak!S33+arabkir!S33+avan!S33+ajapnyak!S41+kentron!S33+erebuni!S33+ararat!R33+aragacotn!S33+armavir!S33+kotayq!S33+tavush!S33+gexarquniq!S33+lori!S32+syuniq!S33+malatia!S33+shengavit!S33)</f>
        <v>0</v>
      </c>
      <c r="T33" s="320">
        <f>SUM(shirak!T33+arabkir!T33+avan!T33+ajapnyak!T41+kentron!T33+erebuni!T33+ararat!S33+aragacotn!T33+armavir!T33+kotayq!T33+tavush!T33+gexarquniq!T33+lori!T32+syuniq!T33+malatia!T33+shengavit!T33)</f>
        <v>237</v>
      </c>
      <c r="U33" s="489">
        <f>SUM(shirak!U33+arabkir!U33+avan!U33+ajapnyak!U41+kentron!U33+erebuni!U33+ararat!T33+aragacotn!U33+armavir!U33+kotayq!U33+tavush!U33+gexarquniq!U33+lori!U32+syuniq!U33+malatia!U33+shengavit!U33)</f>
        <v>2</v>
      </c>
      <c r="V33" s="489">
        <f>SUM(shirak!V33+arabkir!V33+avan!V33+ajapnyak!V41+kentron!V33+erebuni!V33+ararat!U33+aragacotn!V33+armavir!V33+kotayq!V33+tavush!V33+gexarquniq!V33+lori!V32+syuniq!V33+malatia!V33+shengavit!V33)</f>
        <v>175</v>
      </c>
      <c r="W33" s="489">
        <f>SUM(shirak!W33+arabkir!W33+avan!W33+ajapnyak!W41+kentron!W33+erebuni!W33+ararat!V33+aragacotn!W33+armavir!W33+kotayq!W33+tavush!W33+gexarquniq!W33+lori!W32+syuniq!W33+malatia!W33+shengavit!W33)</f>
        <v>62</v>
      </c>
      <c r="X33" s="489">
        <f>SUM(shirak!X33+arabkir!X33+avan!X33+ajapnyak!X41+kentron!X33+erebuni!X33+ararat!W33+aragacotn!X33+armavir!X33+kotayq!X33+tavush!X33+gexarquniq!X33+lori!X32+syuniq!X33+malatia!X33+shengavit!X33)</f>
        <v>0</v>
      </c>
      <c r="Y33" s="489">
        <f>SUM(shirak!Y33+arabkir!Y33+avan!Y33+ajapnyak!Y41+kentron!Y33+erebuni!Y33+ararat!X33+aragacotn!Y33+armavir!Y33+kotayq!Y33+tavush!Y33+gexarquniq!Y33+lori!Y32+syuniq!Y33+malatia!Y33+shengavit!Y33)</f>
        <v>3</v>
      </c>
      <c r="Z33" s="320">
        <f>SUM(shirak!Z33+arabkir!Z33+avan!Z33+ajapnyak!Z41+kentron!Z33+erebuni!Z33+ararat!Y33+aragacotn!Z33+armavir!Z33+kotayq!Z33+tavush!Z33+gexarquniq!Z33+lori!Z32+syuniq!Z33+malatia!Z33+shengavit!Z33)</f>
        <v>208</v>
      </c>
      <c r="AA33" s="489">
        <f>SUM(shirak!AA33+arabkir!AA33+avan!AA33+ajapnyak!AA41+kentron!AA33+erebuni!AA33+ararat!Z33+aragacotn!AA33+armavir!AA33+kotayq!AA33+tavush!AA33+gexarquniq!AA33+lori!AA32+syuniq!AA33+malatia!AA33+shengavit!AA33)</f>
        <v>58</v>
      </c>
    </row>
    <row r="34" spans="1:27" s="185" customFormat="1" x14ac:dyDescent="0.25">
      <c r="A34" s="494" t="s">
        <v>58</v>
      </c>
      <c r="B34" s="495" t="s">
        <v>59</v>
      </c>
      <c r="C34" s="943" t="s">
        <v>60</v>
      </c>
      <c r="D34" s="943"/>
      <c r="E34" s="943"/>
      <c r="F34" s="489">
        <f>SUM(shirak!F34+arabkir!F34+avan!F34+ajapnyak!F42+kentron!F34+erebuni!F34+ararat!E34+aragacotn!F34+armavir!F34+kotayq!F34+tavush!F34+gexarquniq!F34+lori!F33+syuniq!F34+malatia!F34+shengavit!F34)</f>
        <v>0</v>
      </c>
      <c r="G34" s="489">
        <f>SUM(shirak!G34+arabkir!G34+avan!G34+ajapnyak!G42+kentron!G34+erebuni!G34+ararat!F34+aragacotn!G34+armavir!G34+kotayq!G34+tavush!G34+gexarquniq!G34+lori!G33+syuniq!G34+malatia!G34+shengavit!G34)</f>
        <v>2</v>
      </c>
      <c r="H34" s="489">
        <f>SUM(shirak!H34+arabkir!H34+avan!H34+ajapnyak!H42+kentron!H34+erebuni!H34+ararat!G34+aragacotn!H34+armavir!H34+kotayq!H34+tavush!H34+gexarquniq!H34+lori!H33+syuniq!H34+malatia!H34+shengavit!H34)</f>
        <v>2</v>
      </c>
      <c r="I34" s="489">
        <f>SUM(shirak!I34+arabkir!I34+avan!I34+ajapnyak!I42+kentron!I34+erebuni!I34+ararat!H34+aragacotn!I34+armavir!I34+kotayq!I34+tavush!I34+gexarquniq!I34+lori!I33+syuniq!I34+malatia!I34+shengavit!I34)</f>
        <v>0</v>
      </c>
      <c r="J34" s="489">
        <f>SUM(shirak!J34+arabkir!J34+avan!J34+ajapnyak!J42+kentron!J34+erebuni!J34+ararat!I34+aragacotn!J34+armavir!J34+kotayq!J34+tavush!J34+gexarquniq!J34+lori!J33+syuniq!J34+malatia!J34+shengavit!J34)</f>
        <v>0</v>
      </c>
      <c r="K34" s="320">
        <f>SUM(shirak!K34+arabkir!K34+avan!K34+ajapnyak!K42+kentron!K34+erebuni!K34+ararat!J34+aragacotn!K34+armavir!K34+kotayq!K34+tavush!K34+gexarquniq!K34+lori!K33+syuniq!K34+malatia!K34+shengavit!K34)</f>
        <v>1</v>
      </c>
      <c r="L34" s="489">
        <f>SUM(shirak!L34+arabkir!L34+avan!L34+ajapnyak!L42+kentron!L34+erebuni!L34+ararat!K34+aragacotn!L34+armavir!L34+kotayq!L34+tavush!L34+gexarquniq!L34+lori!L33+syuniq!L34+malatia!L34+shengavit!L34)</f>
        <v>1</v>
      </c>
      <c r="M34" s="489">
        <f>SUM(shirak!M34+arabkir!M34+avan!M34+ajapnyak!M42+kentron!M34+erebuni!M34+ararat!L34+aragacotn!M34+armavir!M34+kotayq!M34+tavush!M34+gexarquniq!M34+lori!M33+syuniq!M34+malatia!M34+shengavit!M34)</f>
        <v>0</v>
      </c>
      <c r="N34" s="489">
        <f>SUM(shirak!N34+arabkir!N34+avan!N34+ajapnyak!N42+kentron!N34+erebuni!N34+ararat!M34+aragacotn!N34+armavir!N34+kotayq!N34+tavush!N34+gexarquniq!N34+lori!N33+syuniq!N34+malatia!N34+shengavit!N34)</f>
        <v>0</v>
      </c>
      <c r="O34" s="320">
        <f>SUM(shirak!O34+arabkir!O34+avan!O34+ajapnyak!O42+kentron!O34+erebuni!O34+ararat!N34+aragacotn!O34+armavir!O34+kotayq!O34+tavush!O34+gexarquniq!O34+lori!O33+syuniq!O34+malatia!O34+shengavit!O34)</f>
        <v>0</v>
      </c>
      <c r="P34" s="489">
        <f>SUM(shirak!P34+arabkir!P34+avan!P34+ajapnyak!P42+kentron!P34+erebuni!P34+ararat!O34+aragacotn!P34+armavir!P34+kotayq!P34+tavush!P34+gexarquniq!P34+lori!P33+syuniq!P34+malatia!P34+shengavit!P34)</f>
        <v>0</v>
      </c>
      <c r="Q34" s="489">
        <f>SUM(shirak!Q34+arabkir!Q34+avan!Q34+ajapnyak!Q42+kentron!Q34+erebuni!Q34+ararat!P34+aragacotn!Q34+armavir!Q34+kotayq!Q34+tavush!Q34+gexarquniq!Q34+lori!Q33+syuniq!Q34+malatia!Q34+shengavit!Q34)</f>
        <v>0</v>
      </c>
      <c r="R34" s="489">
        <f>SUM(shirak!R34+arabkir!R34+avan!R34+ajapnyak!R42+kentron!R34+erebuni!R34+ararat!Q34+aragacotn!R34+armavir!R34+kotayq!R34+tavush!R34+gexarquniq!R34+lori!R33+syuniq!R34+malatia!R34+shengavit!R34)</f>
        <v>0</v>
      </c>
      <c r="S34" s="489">
        <f>SUM(shirak!S34+arabkir!S34+avan!S34+ajapnyak!S42+kentron!S34+erebuni!S34+ararat!R34+aragacotn!S34+armavir!S34+kotayq!S34+tavush!S34+gexarquniq!S34+lori!S33+syuniq!S34+malatia!S34+shengavit!S34)</f>
        <v>0</v>
      </c>
      <c r="T34" s="320">
        <f>SUM(shirak!T34+arabkir!T34+avan!T34+ajapnyak!T42+kentron!T34+erebuni!T34+ararat!S34+aragacotn!T34+armavir!T34+kotayq!T34+tavush!T34+gexarquniq!T34+lori!T33+syuniq!T34+malatia!T34+shengavit!T34)</f>
        <v>1</v>
      </c>
      <c r="U34" s="489">
        <f>SUM(shirak!U34+arabkir!U34+avan!U34+ajapnyak!U42+kentron!U34+erebuni!U34+ararat!T34+aragacotn!U34+armavir!U34+kotayq!U34+tavush!U34+gexarquniq!U34+lori!U33+syuniq!U34+malatia!U34+shengavit!U34)</f>
        <v>0</v>
      </c>
      <c r="V34" s="489">
        <f>SUM(shirak!V34+arabkir!V34+avan!V34+ajapnyak!V42+kentron!V34+erebuni!V34+ararat!U34+aragacotn!V34+armavir!V34+kotayq!V34+tavush!V34+gexarquniq!V34+lori!V33+syuniq!V34+malatia!V34+shengavit!V34)</f>
        <v>1</v>
      </c>
      <c r="W34" s="489">
        <f>SUM(shirak!W34+arabkir!W34+avan!W34+ajapnyak!W42+kentron!W34+erebuni!W34+ararat!V34+aragacotn!W34+armavir!W34+kotayq!W34+tavush!W34+gexarquniq!W34+lori!W33+syuniq!W34+malatia!W34+shengavit!W34)</f>
        <v>0</v>
      </c>
      <c r="X34" s="489">
        <f>SUM(shirak!X34+arabkir!X34+avan!X34+ajapnyak!X42+kentron!X34+erebuni!X34+ararat!W34+aragacotn!X34+armavir!X34+kotayq!X34+tavush!X34+gexarquniq!X34+lori!X33+syuniq!X34+malatia!X34+shengavit!X34)</f>
        <v>0</v>
      </c>
      <c r="Y34" s="489">
        <f>SUM(shirak!Y34+arabkir!Y34+avan!Y34+ajapnyak!Y42+kentron!Y34+erebuni!Y34+ararat!X34+aragacotn!Y34+armavir!Y34+kotayq!Y34+tavush!Y34+gexarquniq!Y34+lori!Y33+syuniq!Y34+malatia!Y34+shengavit!Y34)</f>
        <v>0</v>
      </c>
      <c r="Z34" s="320">
        <f>SUM(shirak!Z34+arabkir!Z34+avan!Z34+ajapnyak!Z42+kentron!Z34+erebuni!Z34+ararat!Y34+aragacotn!Z34+armavir!Z34+kotayq!Z34+tavush!Z34+gexarquniq!Z34+lori!Z33+syuniq!Z34+malatia!Z34+shengavit!Z34)</f>
        <v>1</v>
      </c>
      <c r="AA34" s="489">
        <f>SUM(shirak!AA34+arabkir!AA34+avan!AA34+ajapnyak!AA42+kentron!AA34+erebuni!AA34+ararat!Z34+aragacotn!AA34+armavir!AA34+kotayq!AA34+tavush!AA34+gexarquniq!AA34+lori!AA33+syuniq!AA34+malatia!AA34+shengavit!AA34)</f>
        <v>0</v>
      </c>
    </row>
    <row r="35" spans="1:27" s="185" customFormat="1" x14ac:dyDescent="0.25">
      <c r="A35" s="490" t="s">
        <v>61</v>
      </c>
      <c r="B35" s="493"/>
      <c r="C35" s="1081" t="s">
        <v>62</v>
      </c>
      <c r="D35" s="1082"/>
      <c r="E35" s="1083"/>
      <c r="F35" s="489">
        <f>SUM(shirak!F35+arabkir!F35+avan!F35+ajapnyak!F43+kentron!F35+erebuni!F35+ararat!E35+aragacotn!F35+armavir!F35+kotayq!F35+tavush!F35+gexarquniq!F35+lori!F34+syuniq!F35+malatia!F35+shengavit!F35)</f>
        <v>42</v>
      </c>
      <c r="G35" s="489">
        <f>SUM(shirak!G35+arabkir!G35+avan!G35+ajapnyak!G43+kentron!G35+erebuni!G35+ararat!F35+aragacotn!G35+armavir!G35+kotayq!G35+tavush!G35+gexarquniq!G35+lori!G34+syuniq!G35+malatia!G35+shengavit!G35)</f>
        <v>60</v>
      </c>
      <c r="H35" s="489">
        <f>SUM(shirak!H35+arabkir!H35+avan!H35+ajapnyak!H43+kentron!H35+erebuni!H35+ararat!G35+aragacotn!H35+armavir!H35+kotayq!H35+tavush!H35+gexarquniq!H35+lori!H34+syuniq!H35+malatia!H35+shengavit!H35)</f>
        <v>49</v>
      </c>
      <c r="I35" s="489">
        <f>SUM(shirak!I35+arabkir!I35+avan!I35+ajapnyak!I43+kentron!I35+erebuni!I35+ararat!H35+aragacotn!I35+armavir!I35+kotayq!I35+tavush!I35+gexarquniq!I35+lori!I34+syuniq!I35+malatia!I35+shengavit!I35)</f>
        <v>8</v>
      </c>
      <c r="J35" s="489">
        <f>SUM(shirak!J35+arabkir!J35+avan!J35+ajapnyak!J43+kentron!J35+erebuni!J35+ararat!I35+aragacotn!J35+armavir!J35+kotayq!J35+tavush!J35+gexarquniq!J35+lori!J34+syuniq!J35+malatia!J35+shengavit!J35)</f>
        <v>3</v>
      </c>
      <c r="K35" s="320">
        <f>SUM(shirak!K35+arabkir!K35+avan!K35+ajapnyak!K43+kentron!K35+erebuni!K35+ararat!J35+aragacotn!K35+armavir!K35+kotayq!K35+tavush!K35+gexarquniq!K35+lori!K34+syuniq!K35+malatia!K35+shengavit!K35)</f>
        <v>48</v>
      </c>
      <c r="L35" s="489">
        <f>SUM(shirak!L35+arabkir!L35+avan!L35+ajapnyak!L43+kentron!L35+erebuni!L35+ararat!K35+aragacotn!L35+armavir!L35+kotayq!L35+tavush!L35+gexarquniq!L35+lori!L34+syuniq!L35+malatia!L35+shengavit!L35)</f>
        <v>11</v>
      </c>
      <c r="M35" s="489">
        <f>SUM(shirak!M35+arabkir!M35+avan!M35+ajapnyak!M43+kentron!M35+erebuni!M35+ararat!L35+aragacotn!M35+armavir!M35+kotayq!M35+tavush!M35+gexarquniq!M35+lori!M34+syuniq!M35+malatia!M35+shengavit!M35)</f>
        <v>1</v>
      </c>
      <c r="N35" s="489">
        <f>SUM(shirak!N35+arabkir!N35+avan!N35+ajapnyak!N43+kentron!N35+erebuni!N35+ararat!M35+aragacotn!N35+armavir!N35+kotayq!N35+tavush!N35+gexarquniq!N35+lori!N34+syuniq!N35+malatia!N35+shengavit!N35)</f>
        <v>11</v>
      </c>
      <c r="O35" s="320">
        <f>SUM(shirak!O35+arabkir!O35+avan!O35+ajapnyak!O43+kentron!O35+erebuni!O35+ararat!N35+aragacotn!O35+armavir!O35+kotayq!O35+tavush!O35+gexarquniq!O35+lori!O34+syuniq!O35+malatia!O35+shengavit!O35)</f>
        <v>25</v>
      </c>
      <c r="P35" s="489">
        <f>SUM(shirak!P35+arabkir!P35+avan!P35+ajapnyak!P43+kentron!P35+erebuni!P35+ararat!O35+aragacotn!P35+armavir!P35+kotayq!P35+tavush!P35+gexarquniq!P35+lori!P34+syuniq!P35+malatia!P35+shengavit!P35)</f>
        <v>17</v>
      </c>
      <c r="Q35" s="489">
        <f>SUM(shirak!Q35+arabkir!Q35+avan!Q35+ajapnyak!Q43+kentron!Q35+erebuni!Q35+ararat!P35+aragacotn!Q35+armavir!Q35+kotayq!Q35+tavush!Q35+gexarquniq!Q35+lori!Q34+syuniq!Q35+malatia!Q35+shengavit!Q35)</f>
        <v>7</v>
      </c>
      <c r="R35" s="489">
        <f>SUM(shirak!R35+arabkir!R35+avan!R35+ajapnyak!R43+kentron!R35+erebuni!R35+ararat!Q35+aragacotn!R35+armavir!R35+kotayq!R35+tavush!R35+gexarquniq!R35+lori!R34+syuniq!R35+malatia!R35+shengavit!R35)</f>
        <v>1</v>
      </c>
      <c r="S35" s="489">
        <f>SUM(shirak!S35+arabkir!S35+avan!S35+ajapnyak!S43+kentron!S35+erebuni!S35+ararat!R35+aragacotn!S35+armavir!S35+kotayq!S35+tavush!S35+gexarquniq!S35+lori!S34+syuniq!S35+malatia!S35+shengavit!S35)</f>
        <v>0</v>
      </c>
      <c r="T35" s="320">
        <f>SUM(shirak!T35+arabkir!T35+avan!T35+ajapnyak!T43+kentron!T35+erebuni!T35+ararat!S35+aragacotn!T35+armavir!T35+kotayq!T35+tavush!T35+gexarquniq!T35+lori!T34+syuniq!T35+malatia!T35+shengavit!T35)</f>
        <v>48</v>
      </c>
      <c r="U35" s="489">
        <f>SUM(shirak!U35+arabkir!U35+avan!U35+ajapnyak!U43+kentron!U35+erebuni!U35+ararat!T35+aragacotn!U35+armavir!U35+kotayq!U35+tavush!U35+gexarquniq!U35+lori!U34+syuniq!U35+malatia!U35+shengavit!U35)</f>
        <v>0</v>
      </c>
      <c r="V35" s="489">
        <f>SUM(shirak!V35+arabkir!V35+avan!V35+ajapnyak!V43+kentron!V35+erebuni!V35+ararat!U35+aragacotn!V35+armavir!V35+kotayq!V35+tavush!V35+gexarquniq!V35+lori!V34+syuniq!V35+malatia!V35+shengavit!V35)</f>
        <v>32</v>
      </c>
      <c r="W35" s="489">
        <f>SUM(shirak!W35+arabkir!W35+avan!W35+ajapnyak!W43+kentron!W35+erebuni!W35+ararat!V35+aragacotn!W35+armavir!W35+kotayq!W35+tavush!W35+gexarquniq!W35+lori!W34+syuniq!W35+malatia!W35+shengavit!W35)</f>
        <v>18</v>
      </c>
      <c r="X35" s="489">
        <f>SUM(shirak!X35+arabkir!X35+avan!X35+ajapnyak!X43+kentron!X35+erebuni!X35+ararat!W35+aragacotn!X35+armavir!X35+kotayq!X35+tavush!X35+gexarquniq!X35+lori!X34+syuniq!X35+malatia!X35+shengavit!X35)</f>
        <v>0</v>
      </c>
      <c r="Y35" s="489">
        <f>SUM(shirak!Y35+arabkir!Y35+avan!Y35+ajapnyak!Y43+kentron!Y35+erebuni!Y35+ararat!X35+aragacotn!Y35+armavir!Y35+kotayq!Y35+tavush!Y35+gexarquniq!Y35+lori!Y34+syuniq!Y35+malatia!Y35+shengavit!Y35)</f>
        <v>0</v>
      </c>
      <c r="Z35" s="320">
        <f>SUM(shirak!Z35+arabkir!Z35+avan!Z35+ajapnyak!Z43+kentron!Z35+erebuni!Z35+ararat!Y35+aragacotn!Z35+armavir!Z35+kotayq!Z35+tavush!Z35+gexarquniq!Z35+lori!Z34+syuniq!Z35+malatia!Z35+shengavit!Z35)</f>
        <v>43</v>
      </c>
      <c r="AA35" s="489">
        <f>SUM(shirak!AA35+arabkir!AA35+avan!AA35+ajapnyak!AA43+kentron!AA35+erebuni!AA35+ararat!Z35+aragacotn!AA35+armavir!AA35+kotayq!AA35+tavush!AA35+gexarquniq!AA35+lori!AA34+syuniq!AA35+malatia!AA35+shengavit!AA35)</f>
        <v>15</v>
      </c>
    </row>
    <row r="36" spans="1:27" s="185" customFormat="1" x14ac:dyDescent="0.25">
      <c r="A36" s="490" t="s">
        <v>63</v>
      </c>
      <c r="B36" s="491"/>
      <c r="C36" s="944" t="s">
        <v>64</v>
      </c>
      <c r="D36" s="944"/>
      <c r="E36" s="944"/>
      <c r="F36" s="489">
        <f>SUM(shirak!F36+arabkir!F36+avan!F36+ajapnyak!F44+kentron!F36+erebuni!F36+ararat!E36+aragacotn!F36+armavir!F36+kotayq!F36+tavush!F36+gexarquniq!F36+lori!F35+syuniq!F36+malatia!F36+shengavit!F36)</f>
        <v>637</v>
      </c>
      <c r="G36" s="489">
        <f>SUM(shirak!G36+arabkir!G36+avan!G36+ajapnyak!G44+kentron!G36+erebuni!G36+ararat!F36+aragacotn!G36+armavir!G36+kotayq!G36+tavush!G36+gexarquniq!G36+lori!G35+syuniq!G36+malatia!G36+shengavit!G36)</f>
        <v>696</v>
      </c>
      <c r="H36" s="489">
        <f>SUM(shirak!H36+arabkir!H36+avan!H36+ajapnyak!H44+kentron!H36+erebuni!H36+ararat!G36+aragacotn!H36+armavir!H36+kotayq!H36+tavush!H36+gexarquniq!H36+lori!H35+syuniq!H36+malatia!H36+shengavit!H36)</f>
        <v>607</v>
      </c>
      <c r="I36" s="489">
        <f>SUM(shirak!I36+arabkir!I36+avan!I36+ajapnyak!I44+kentron!I36+erebuni!I36+ararat!H36+aragacotn!I36+armavir!I36+kotayq!I36+tavush!I36+gexarquniq!I36+lori!I35+syuniq!I36+malatia!I36+shengavit!I36)</f>
        <v>83</v>
      </c>
      <c r="J36" s="489">
        <f>SUM(shirak!J36+arabkir!J36+avan!J36+ajapnyak!J44+kentron!J36+erebuni!J36+ararat!I36+aragacotn!J36+armavir!J36+kotayq!J36+tavush!J36+gexarquniq!J36+lori!J35+syuniq!J36+malatia!J36+shengavit!J36)</f>
        <v>6</v>
      </c>
      <c r="K36" s="320">
        <f>SUM(shirak!K36+arabkir!K36+avan!K36+ajapnyak!K44+kentron!K36+erebuni!K36+ararat!J36+aragacotn!K36+armavir!K36+kotayq!K36+tavush!K36+gexarquniq!K36+lori!K35+syuniq!K36+malatia!K36+shengavit!K36)</f>
        <v>530</v>
      </c>
      <c r="L36" s="489">
        <f>SUM(shirak!L36+arabkir!L36+avan!L36+ajapnyak!L44+kentron!L36+erebuni!L36+ararat!K36+aragacotn!L36+armavir!L36+kotayq!L36+tavush!L36+gexarquniq!L36+lori!L35+syuniq!L36+malatia!L36+shengavit!L36)</f>
        <v>218</v>
      </c>
      <c r="M36" s="489">
        <f>SUM(shirak!M36+arabkir!M36+avan!M36+ajapnyak!M44+kentron!M36+erebuni!M36+ararat!L36+aragacotn!M36+armavir!M36+kotayq!M36+tavush!M36+gexarquniq!M36+lori!M35+syuniq!M36+malatia!M36+shengavit!M36)</f>
        <v>28</v>
      </c>
      <c r="N36" s="489">
        <f>SUM(shirak!N36+arabkir!N36+avan!N36+ajapnyak!N44+kentron!N36+erebuni!N36+ararat!M36+aragacotn!N36+armavir!N36+kotayq!N36+tavush!N36+gexarquniq!N36+lori!N35+syuniq!N36+malatia!N36+shengavit!N36)</f>
        <v>59</v>
      </c>
      <c r="O36" s="320">
        <f>SUM(shirak!O36+arabkir!O36+avan!O36+ajapnyak!O44+kentron!O36+erebuni!O36+ararat!N36+aragacotn!O36+armavir!O36+kotayq!O36+tavush!O36+gexarquniq!O36+lori!O35+syuniq!O36+malatia!O36+shengavit!O36)</f>
        <v>225</v>
      </c>
      <c r="P36" s="489">
        <f>SUM(shirak!P36+arabkir!P36+avan!P36+ajapnyak!P44+kentron!P36+erebuni!P36+ararat!O36+aragacotn!P36+armavir!P36+kotayq!P36+tavush!P36+gexarquniq!P36+lori!P35+syuniq!P36+malatia!P36+shengavit!P36)</f>
        <v>71</v>
      </c>
      <c r="Q36" s="489">
        <f>SUM(shirak!Q36+arabkir!Q36+avan!Q36+ajapnyak!Q44+kentron!Q36+erebuni!Q36+ararat!P36+aragacotn!Q36+armavir!Q36+kotayq!Q36+tavush!Q36+gexarquniq!Q36+lori!Q35+syuniq!Q36+malatia!Q36+shengavit!Q36)</f>
        <v>131</v>
      </c>
      <c r="R36" s="489">
        <f>SUM(shirak!R36+arabkir!R36+avan!R36+ajapnyak!R44+kentron!R36+erebuni!R36+ararat!Q36+aragacotn!R36+armavir!R36+kotayq!R36+tavush!R36+gexarquniq!R36+lori!R35+syuniq!R36+malatia!R36+shengavit!R36)</f>
        <v>23</v>
      </c>
      <c r="S36" s="489">
        <f>SUM(shirak!S36+arabkir!S36+avan!S36+ajapnyak!S44+kentron!S36+erebuni!S36+ararat!R36+aragacotn!S36+armavir!S36+kotayq!S36+tavush!S36+gexarquniq!S36+lori!S35+syuniq!S36+malatia!S36+shengavit!S36)</f>
        <v>0</v>
      </c>
      <c r="T36" s="320">
        <f>SUM(shirak!T36+arabkir!T36+avan!T36+ajapnyak!T44+kentron!T36+erebuni!T36+ararat!S36+aragacotn!T36+armavir!T36+kotayq!T36+tavush!T36+gexarquniq!T36+lori!T35+syuniq!T36+malatia!T36+shengavit!T36)</f>
        <v>530</v>
      </c>
      <c r="U36" s="489">
        <f>SUM(shirak!U36+arabkir!U36+avan!U36+ajapnyak!U44+kentron!U36+erebuni!U36+ararat!T36+aragacotn!U36+armavir!U36+kotayq!U36+tavush!U36+gexarquniq!U36+lori!U35+syuniq!U36+malatia!U36+shengavit!U36)</f>
        <v>0</v>
      </c>
      <c r="V36" s="489">
        <f>SUM(shirak!V36+arabkir!V36+avan!V36+ajapnyak!V44+kentron!V36+erebuni!V36+ararat!U36+aragacotn!V36+armavir!V36+kotayq!V36+tavush!V36+gexarquniq!V36+lori!V35+syuniq!V36+malatia!V36+shengavit!V36)</f>
        <v>383</v>
      </c>
      <c r="W36" s="489">
        <f>SUM(shirak!W36+arabkir!W36+avan!W36+ajapnyak!W44+kentron!W36+erebuni!W36+ararat!V36+aragacotn!W36+armavir!W36+kotayq!W36+tavush!W36+gexarquniq!W36+lori!W35+syuniq!W36+malatia!W36+shengavit!W36)</f>
        <v>89</v>
      </c>
      <c r="X36" s="489">
        <f>SUM(shirak!X36+arabkir!X36+avan!X36+ajapnyak!X44+kentron!X36+erebuni!X36+ararat!W36+aragacotn!X36+armavir!X36+kotayq!X36+tavush!X36+gexarquniq!X36+lori!X35+syuniq!X36+malatia!X36+shengavit!X36)</f>
        <v>0</v>
      </c>
      <c r="Y36" s="489">
        <f>SUM(shirak!Y36+arabkir!Y36+avan!Y36+ajapnyak!Y44+kentron!Y36+erebuni!Y36+ararat!X36+aragacotn!Y36+armavir!Y36+kotayq!Y36+tavush!Y36+gexarquniq!Y36+lori!Y35+syuniq!Y36+malatia!Y36+shengavit!Y36)</f>
        <v>4</v>
      </c>
      <c r="Z36" s="320">
        <f>SUM(shirak!Z36+arabkir!Z36+avan!Z36+ajapnyak!Z44+kentron!Z36+erebuni!Z36+ararat!Y36+aragacotn!Z36+armavir!Z36+kotayq!Z36+tavush!Z36+gexarquniq!Z36+lori!Z35+syuniq!Z36+malatia!Z36+shengavit!Z36)</f>
        <v>712</v>
      </c>
      <c r="AA36" s="489">
        <f>SUM(shirak!AA36+arabkir!AA36+avan!AA36+ajapnyak!AA44+kentron!AA36+erebuni!AA36+ararat!Z36+aragacotn!AA36+armavir!AA36+kotayq!AA36+tavush!AA36+gexarquniq!AA36+lori!AA35+syuniq!AA36+malatia!AA36+shengavit!AA36)</f>
        <v>288</v>
      </c>
    </row>
    <row r="37" spans="1:27" s="185" customFormat="1" ht="57.75" customHeight="1" x14ac:dyDescent="0.25">
      <c r="A37" s="494" t="s">
        <v>65</v>
      </c>
      <c r="B37" s="495" t="s">
        <v>59</v>
      </c>
      <c r="C37" s="943" t="s">
        <v>66</v>
      </c>
      <c r="D37" s="943"/>
      <c r="E37" s="943"/>
      <c r="F37" s="489">
        <f>SUM(shirak!F37+arabkir!F37+avan!F37+ajapnyak!F45+kentron!F37+erebuni!F37+ararat!E37+aragacotn!F37+armavir!F37+kotayq!F37+tavush!F37+gexarquniq!F37+lori!F36+syuniq!F37+malatia!F37+shengavit!F37)</f>
        <v>140</v>
      </c>
      <c r="G37" s="489">
        <f>SUM(shirak!G37+arabkir!G37+avan!G37+ajapnyak!G45+kentron!G37+erebuni!G37+ararat!F37+aragacotn!G37+armavir!G37+kotayq!G37+tavush!G37+gexarquniq!G37+lori!G36+syuniq!G37+malatia!G37+shengavit!G37)</f>
        <v>337</v>
      </c>
      <c r="H37" s="489">
        <f>SUM(shirak!H37+arabkir!H37+avan!H37+ajapnyak!H45+kentron!H37+erebuni!H37+ararat!G37+aragacotn!H37+armavir!H37+kotayq!H37+tavush!H37+gexarquniq!H37+lori!H36+syuniq!H37+malatia!H37+shengavit!H37)</f>
        <v>297</v>
      </c>
      <c r="I37" s="489">
        <f>SUM(shirak!I37+arabkir!I37+avan!I37+ajapnyak!I45+kentron!I37+erebuni!I37+ararat!H37+aragacotn!I37+armavir!I37+kotayq!I37+tavush!I37+gexarquniq!I37+lori!I36+syuniq!I37+malatia!I37+shengavit!I37)</f>
        <v>40</v>
      </c>
      <c r="J37" s="489">
        <f>SUM(shirak!J37+arabkir!J37+avan!J37+ajapnyak!J45+kentron!J37+erebuni!J37+ararat!I37+aragacotn!J37+armavir!J37+kotayq!J37+tavush!J37+gexarquniq!J37+lori!J36+syuniq!J37+malatia!J37+shengavit!J37)</f>
        <v>0</v>
      </c>
      <c r="K37" s="320">
        <f>SUM(shirak!K37+arabkir!K37+avan!K37+ajapnyak!K45+kentron!K37+erebuni!K37+ararat!J37+aragacotn!K37+armavir!K37+kotayq!K37+tavush!K37+gexarquniq!K37+lori!K36+syuniq!K37+malatia!K37+shengavit!K37)</f>
        <v>174</v>
      </c>
      <c r="L37" s="489">
        <f>SUM(shirak!L37+arabkir!L37+avan!L37+ajapnyak!L45+kentron!L37+erebuni!L37+ararat!K37+aragacotn!L37+armavir!L37+kotayq!L37+tavush!L37+gexarquniq!L37+lori!L36+syuniq!L37+malatia!L37+shengavit!L37)</f>
        <v>72</v>
      </c>
      <c r="M37" s="489">
        <f>SUM(shirak!M37+arabkir!M37+avan!M37+ajapnyak!M45+kentron!M37+erebuni!M37+ararat!L37+aragacotn!M37+armavir!M37+kotayq!M37+tavush!M37+gexarquniq!M37+lori!M36+syuniq!M37+malatia!M37+shengavit!M37)</f>
        <v>16</v>
      </c>
      <c r="N37" s="489">
        <f>SUM(shirak!N37+arabkir!N37+avan!N37+ajapnyak!N45+kentron!N37+erebuni!N37+ararat!M37+aragacotn!N37+armavir!N37+kotayq!N37+tavush!N37+gexarquniq!N37+lori!N36+syuniq!N37+malatia!N37+shengavit!N37)</f>
        <v>22</v>
      </c>
      <c r="O37" s="320">
        <f>SUM(shirak!O37+arabkir!O37+avan!O37+ajapnyak!O45+kentron!O37+erebuni!O37+ararat!N37+aragacotn!O37+armavir!O37+kotayq!O37+tavush!O37+gexarquniq!O37+lori!O36+syuniq!O37+malatia!O37+shengavit!O37)</f>
        <v>64</v>
      </c>
      <c r="P37" s="489">
        <f>SUM(shirak!P37+arabkir!P37+avan!P37+ajapnyak!P45+kentron!P37+erebuni!P37+ararat!O37+aragacotn!P37+armavir!P37+kotayq!P37+tavush!P37+gexarquniq!P37+lori!P36+syuniq!P37+malatia!P37+shengavit!P37)</f>
        <v>20</v>
      </c>
      <c r="Q37" s="489">
        <f>SUM(shirak!Q37+arabkir!Q37+avan!Q37+ajapnyak!Q45+kentron!Q37+erebuni!Q37+ararat!P37+aragacotn!Q37+armavir!Q37+kotayq!Q37+tavush!Q37+gexarquniq!Q37+lori!Q36+syuniq!Q37+malatia!Q37+shengavit!Q37)</f>
        <v>36</v>
      </c>
      <c r="R37" s="489">
        <f>SUM(shirak!R37+arabkir!R37+avan!R37+ajapnyak!R45+kentron!R37+erebuni!R37+ararat!Q37+aragacotn!R37+armavir!R37+kotayq!R37+tavush!R37+gexarquniq!R37+lori!R36+syuniq!R37+malatia!R37+shengavit!R37)</f>
        <v>8</v>
      </c>
      <c r="S37" s="489">
        <f>SUM(shirak!S37+arabkir!S37+avan!S37+ajapnyak!S45+kentron!S37+erebuni!S37+ararat!R37+aragacotn!S37+armavir!S37+kotayq!S37+tavush!S37+gexarquniq!S37+lori!S36+syuniq!S37+malatia!S37+shengavit!S37)</f>
        <v>0</v>
      </c>
      <c r="T37" s="320">
        <f>SUM(shirak!T37+arabkir!T37+avan!T37+ajapnyak!T45+kentron!T37+erebuni!T37+ararat!S37+aragacotn!T37+armavir!T37+kotayq!T37+tavush!T37+gexarquniq!T37+lori!T36+syuniq!T37+malatia!T37+shengavit!T37)</f>
        <v>174</v>
      </c>
      <c r="U37" s="489">
        <f>SUM(shirak!U37+arabkir!U37+avan!U37+ajapnyak!U45+kentron!U37+erebuni!U37+ararat!T37+aragacotn!U37+armavir!U37+kotayq!U37+tavush!U37+gexarquniq!U37+lori!U36+syuniq!U37+malatia!U37+shengavit!U37)</f>
        <v>2</v>
      </c>
      <c r="V37" s="489">
        <f>SUM(shirak!V37+arabkir!V37+avan!V37+ajapnyak!V45+kentron!V37+erebuni!V37+ararat!U37+aragacotn!V37+armavir!V37+kotayq!V37+tavush!V37+gexarquniq!V37+lori!V36+syuniq!V37+malatia!V37+shengavit!V37)</f>
        <v>130</v>
      </c>
      <c r="W37" s="489">
        <f>SUM(shirak!W37+arabkir!W37+avan!W37+ajapnyak!W45+kentron!W37+erebuni!W37+ararat!V37+aragacotn!W37+armavir!W37+kotayq!W37+tavush!W37+gexarquniq!W37+lori!W36+syuniq!W37+malatia!W37+shengavit!W37)</f>
        <v>26</v>
      </c>
      <c r="X37" s="489">
        <f>SUM(shirak!X37+arabkir!X37+avan!X37+ajapnyak!X45+kentron!X37+erebuni!X37+ararat!W37+aragacotn!X37+armavir!X37+kotayq!X37+tavush!X37+gexarquniq!X37+lori!X36+syuniq!X37+malatia!X37+shengavit!X37)</f>
        <v>0</v>
      </c>
      <c r="Y37" s="489">
        <f>SUM(shirak!Y37+arabkir!Y37+avan!Y37+ajapnyak!Y45+kentron!Y37+erebuni!Y37+ararat!X37+aragacotn!Y37+armavir!Y37+kotayq!Y37+tavush!Y37+gexarquniq!Y37+lori!Y36+syuniq!Y37+malatia!Y37+shengavit!Y37)</f>
        <v>3</v>
      </c>
      <c r="Z37" s="320">
        <f>SUM(shirak!Z37+arabkir!Z37+avan!Z37+ajapnyak!Z45+kentron!Z37+erebuni!Z37+ararat!Y37+aragacotn!Z37+armavir!Z37+kotayq!Z37+tavush!Z37+gexarquniq!Z37+lori!Z36+syuniq!Z37+malatia!Z37+shengavit!Z37)</f>
        <v>261</v>
      </c>
      <c r="AA37" s="489">
        <f>SUM(shirak!AA37+arabkir!AA37+avan!AA37+ajapnyak!AA45+kentron!AA37+erebuni!AA37+ararat!Z37+aragacotn!AA37+armavir!AA37+kotayq!AA37+tavush!AA37+gexarquniq!AA37+lori!AA36+syuniq!AA37+malatia!AA37+shengavit!AA37)</f>
        <v>99</v>
      </c>
    </row>
    <row r="38" spans="1:27" s="185" customFormat="1" ht="33.75" customHeight="1" x14ac:dyDescent="0.25">
      <c r="A38" s="494" t="s">
        <v>67</v>
      </c>
      <c r="B38" s="495" t="s">
        <v>59</v>
      </c>
      <c r="C38" s="942" t="s">
        <v>68</v>
      </c>
      <c r="D38" s="943"/>
      <c r="E38" s="943"/>
      <c r="F38" s="489">
        <f>SUM(shirak!F38+arabkir!F38+avan!F38+ajapnyak!F46+kentron!F38+erebuni!F38+ararat!E38+aragacotn!F38+armavir!F38+kotayq!F38+tavush!F38+gexarquniq!F38+lori!F37+syuniq!F38+malatia!F38+shengavit!F38)</f>
        <v>59</v>
      </c>
      <c r="G38" s="489">
        <f>SUM(shirak!G38+arabkir!G38+avan!G38+ajapnyak!G46+kentron!G38+erebuni!G38+ararat!F38+aragacotn!G38+armavir!G38+kotayq!G38+tavush!G38+gexarquniq!G38+lori!G37+syuniq!G38+malatia!G38+shengavit!G38)</f>
        <v>130</v>
      </c>
      <c r="H38" s="489">
        <f>SUM(shirak!H38+arabkir!H38+avan!H38+ajapnyak!H46+kentron!H38+erebuni!H38+ararat!G38+aragacotn!H38+armavir!H38+kotayq!H38+tavush!H38+gexarquniq!H38+lori!H37+syuniq!H38+malatia!H38+shengavit!H38)</f>
        <v>108</v>
      </c>
      <c r="I38" s="489">
        <f>SUM(shirak!I38+arabkir!I38+avan!I38+ajapnyak!I46+kentron!I38+erebuni!I38+ararat!H38+aragacotn!I38+armavir!I38+kotayq!I38+tavush!I38+gexarquniq!I38+lori!I37+syuniq!I38+malatia!I38+shengavit!I38)</f>
        <v>15</v>
      </c>
      <c r="J38" s="489">
        <f>SUM(shirak!J38+arabkir!J38+avan!J38+ajapnyak!J46+kentron!J38+erebuni!J38+ararat!I38+aragacotn!J38+armavir!J38+kotayq!J38+tavush!J38+gexarquniq!J38+lori!J37+syuniq!J38+malatia!J38+shengavit!J38)</f>
        <v>7</v>
      </c>
      <c r="K38" s="320">
        <f>SUM(shirak!K38+arabkir!K38+avan!K38+ajapnyak!K46+kentron!K38+erebuni!K38+ararat!J38+aragacotn!K38+armavir!K38+kotayq!K38+tavush!K38+gexarquniq!K38+lori!K37+syuniq!K38+malatia!K38+shengavit!K38)</f>
        <v>70</v>
      </c>
      <c r="L38" s="489">
        <f>SUM(shirak!L38+arabkir!L38+avan!L38+ajapnyak!L46+kentron!L38+erebuni!L38+ararat!K38+aragacotn!L38+armavir!L38+kotayq!L38+tavush!L38+gexarquniq!L38+lori!L37+syuniq!L38+malatia!L38+shengavit!L38)</f>
        <v>20</v>
      </c>
      <c r="M38" s="489">
        <f>SUM(shirak!M38+arabkir!M38+avan!M38+ajapnyak!M46+kentron!M38+erebuni!M38+ararat!L38+aragacotn!M38+armavir!M38+kotayq!M38+tavush!M38+gexarquniq!M38+lori!M37+syuniq!M38+malatia!M38+shengavit!M38)</f>
        <v>7</v>
      </c>
      <c r="N38" s="489">
        <f>SUM(shirak!N38+arabkir!N38+avan!N38+ajapnyak!N46+kentron!N38+erebuni!N38+ararat!M38+aragacotn!N38+armavir!N38+kotayq!N38+tavush!N38+gexarquniq!N38+lori!N37+syuniq!N38+malatia!N38+shengavit!N38)</f>
        <v>17</v>
      </c>
      <c r="O38" s="320">
        <f>SUM(shirak!O38+arabkir!O38+avan!O38+ajapnyak!O46+kentron!O38+erebuni!O38+ararat!N38+aragacotn!O38+armavir!O38+kotayq!O38+tavush!O38+gexarquniq!O38+lori!O37+syuniq!O38+malatia!O38+shengavit!O38)</f>
        <v>26</v>
      </c>
      <c r="P38" s="489">
        <f>SUM(shirak!P38+arabkir!P38+avan!P38+ajapnyak!P46+kentron!P38+erebuni!P38+ararat!O38+aragacotn!P38+armavir!P38+kotayq!P38+tavush!P38+gexarquniq!P38+lori!P37+syuniq!P38+malatia!P38+shengavit!P38)</f>
        <v>5</v>
      </c>
      <c r="Q38" s="489">
        <f>SUM(shirak!Q38+arabkir!Q38+avan!Q38+ajapnyak!Q46+kentron!Q38+erebuni!Q38+ararat!P38+aragacotn!Q38+armavir!Q38+kotayq!Q38+tavush!Q38+gexarquniq!Q38+lori!Q37+syuniq!Q38+malatia!Q38+shengavit!Q38)</f>
        <v>15</v>
      </c>
      <c r="R38" s="489">
        <f>SUM(shirak!R38+arabkir!R38+avan!R38+ajapnyak!R46+kentron!R38+erebuni!R38+ararat!Q38+aragacotn!R38+armavir!R38+kotayq!R38+tavush!R38+gexarquniq!R38+lori!R37+syuniq!R38+malatia!R38+shengavit!R38)</f>
        <v>6</v>
      </c>
      <c r="S38" s="489">
        <f>SUM(shirak!S38+arabkir!S38+avan!S38+ajapnyak!S46+kentron!S38+erebuni!S38+ararat!R38+aragacotn!S38+armavir!S38+kotayq!S38+tavush!S38+gexarquniq!S38+lori!S37+syuniq!S38+malatia!S38+shengavit!S38)</f>
        <v>0</v>
      </c>
      <c r="T38" s="320">
        <f>SUM(shirak!T38+arabkir!T38+avan!T38+ajapnyak!T46+kentron!T38+erebuni!T38+ararat!S38+aragacotn!T38+armavir!T38+kotayq!T38+tavush!T38+gexarquniq!T38+lori!T37+syuniq!T38+malatia!T38+shengavit!T38)</f>
        <v>70</v>
      </c>
      <c r="U38" s="489">
        <f>SUM(shirak!U38+arabkir!U38+avan!U38+ajapnyak!U46+kentron!U38+erebuni!U38+ararat!T38+aragacotn!U38+armavir!U38+kotayq!U38+tavush!U38+gexarquniq!U38+lori!U37+syuniq!U38+malatia!U38+shengavit!U38)</f>
        <v>1</v>
      </c>
      <c r="V38" s="489">
        <f>SUM(shirak!V38+arabkir!V38+avan!V38+ajapnyak!V46+kentron!V38+erebuni!V38+ararat!U38+aragacotn!V38+armavir!V38+kotayq!V38+tavush!V38+gexarquniq!V38+lori!V37+syuniq!V38+malatia!V38+shengavit!V38)</f>
        <v>57</v>
      </c>
      <c r="W38" s="489">
        <v>8</v>
      </c>
      <c r="X38" s="489">
        <f>SUM(shirak!X38+arabkir!X38+avan!X38+ajapnyak!X46+kentron!X38+erebuni!X38+ararat!W38+aragacotn!X38+armavir!X38+kotayq!X38+tavush!X38+gexarquniq!X38+lori!X37+syuniq!X38+malatia!X38+shengavit!X38)</f>
        <v>0</v>
      </c>
      <c r="Y38" s="489">
        <f>SUM(shirak!Y38+arabkir!Y38+avan!Y38+ajapnyak!Y46+kentron!Y38+erebuni!Y38+ararat!X38+aragacotn!Y38+armavir!Y38+kotayq!Y38+tavush!Y38+gexarquniq!Y38+lori!Y37+syuniq!Y38+malatia!Y38+shengavit!Y38)</f>
        <v>1</v>
      </c>
      <c r="Z38" s="320">
        <f>SUM(shirak!Z38+arabkir!Z38+avan!Z38+ajapnyak!Z46+kentron!Z38+erebuni!Z38+ararat!Y38+aragacotn!Z38+armavir!Z38+kotayq!Z38+tavush!Z38+gexarquniq!Z38+lori!Z37+syuniq!Z38+malatia!Z38+shengavit!Z38)</f>
        <v>94</v>
      </c>
      <c r="AA38" s="489">
        <f>SUM(shirak!AA38+arabkir!AA38+avan!AA38+ajapnyak!AA46+kentron!AA38+erebuni!AA38+ararat!Z38+aragacotn!AA38+armavir!AA38+kotayq!AA38+tavush!AA38+gexarquniq!AA38+lori!AA37+syuniq!AA38+malatia!AA38+shengavit!AA38)</f>
        <v>47</v>
      </c>
    </row>
    <row r="39" spans="1:27" s="185" customFormat="1" x14ac:dyDescent="0.25">
      <c r="A39" s="494" t="s">
        <v>69</v>
      </c>
      <c r="B39" s="495"/>
      <c r="C39" s="1055" t="s">
        <v>70</v>
      </c>
      <c r="D39" s="1055"/>
      <c r="E39" s="1055"/>
      <c r="F39" s="489">
        <f>SUM(shirak!F39+arabkir!F39+avan!F39+ajapnyak!F47+kentron!F39+erebuni!F39+ararat!E39+aragacotn!F39+armavir!F39+kotayq!F39+tavush!F39+gexarquniq!F39+lori!F38+syuniq!F39+malatia!F39+shengavit!F39)</f>
        <v>456</v>
      </c>
      <c r="G39" s="489">
        <f>SUM(shirak!G39+arabkir!G39+avan!G39+ajapnyak!G47+kentron!G39+erebuni!G39+ararat!F39+aragacotn!G39+armavir!G39+kotayq!G39+tavush!G39+gexarquniq!G39+lori!G38+syuniq!G39+malatia!G39+shengavit!G39)</f>
        <v>769</v>
      </c>
      <c r="H39" s="489">
        <f>SUM(shirak!H39+arabkir!H39+avan!H39+ajapnyak!H47+kentron!H39+erebuni!H39+ararat!G39+aragacotn!H39+armavir!H39+kotayq!H39+tavush!H39+gexarquniq!H39+lori!H38+syuniq!H39+malatia!H39+shengavit!H39)</f>
        <v>617</v>
      </c>
      <c r="I39" s="489">
        <f>SUM(shirak!I39+arabkir!I39+avan!I39+ajapnyak!I47+kentron!I39+erebuni!I39+ararat!H39+aragacotn!I39+armavir!I39+kotayq!I39+tavush!I39+gexarquniq!I39+lori!I38+syuniq!I39+malatia!I39+shengavit!I39)</f>
        <v>141</v>
      </c>
      <c r="J39" s="489">
        <f>SUM(shirak!J39+arabkir!J39+avan!J39+ajapnyak!J47+kentron!J39+erebuni!J39+ararat!I39+aragacotn!J39+armavir!J39+kotayq!J39+tavush!J39+gexarquniq!J39+lori!J38+syuniq!J39+malatia!J39+shengavit!J39)</f>
        <v>11</v>
      </c>
      <c r="K39" s="320">
        <f>SUM(shirak!K39+arabkir!K39+avan!K39+ajapnyak!K47+kentron!K39+erebuni!K39+ararat!J39+aragacotn!K39+armavir!K39+kotayq!K39+tavush!K39+gexarquniq!K39+lori!K38+syuniq!K39+malatia!K39+shengavit!K39)</f>
        <v>575</v>
      </c>
      <c r="L39" s="489">
        <f>SUM(shirak!L39+arabkir!L39+avan!L39+ajapnyak!L47+kentron!L39+erebuni!L39+ararat!K39+aragacotn!L39+armavir!L39+kotayq!L39+tavush!L39+gexarquniq!L39+lori!L38+syuniq!L39+malatia!L39+shengavit!L39)</f>
        <v>234</v>
      </c>
      <c r="M39" s="489">
        <f>SUM(shirak!M39+arabkir!M39+avan!M39+ajapnyak!M47+kentron!M39+erebuni!M39+ararat!L39+aragacotn!M39+armavir!M39+kotayq!M39+tavush!M39+gexarquniq!M39+lori!M38+syuniq!M39+malatia!M39+shengavit!M39)</f>
        <v>37</v>
      </c>
      <c r="N39" s="489">
        <f>SUM(shirak!N39+arabkir!N39+avan!N39+ajapnyak!N47+kentron!N39+erebuni!N39+ararat!M39+aragacotn!N39+armavir!N39+kotayq!N39+tavush!N39+gexarquniq!N39+lori!N38+syuniq!N39+malatia!N39+shengavit!N39)</f>
        <v>81</v>
      </c>
      <c r="O39" s="320">
        <f>SUM(shirak!O39+arabkir!O39+avan!O39+ajapnyak!O47+kentron!O39+erebuni!O39+ararat!N39+aragacotn!O39+armavir!O39+kotayq!O39+tavush!O39+gexarquniq!O39+lori!O38+syuniq!O39+malatia!O39+shengavit!O39)</f>
        <v>223</v>
      </c>
      <c r="P39" s="489">
        <f>SUM(shirak!P39+arabkir!P39+avan!P39+ajapnyak!P47+kentron!P39+erebuni!P39+ararat!O39+aragacotn!P39+armavir!P39+kotayq!P39+tavush!P39+gexarquniq!P39+lori!P38+syuniq!P39+malatia!P39+shengavit!P39)</f>
        <v>76</v>
      </c>
      <c r="Q39" s="489">
        <f>SUM(shirak!Q39+arabkir!Q39+avan!Q39+ajapnyak!Q47+kentron!Q39+erebuni!Q39+ararat!P39+aragacotn!Q39+armavir!Q39+kotayq!Q39+tavush!Q39+gexarquniq!Q39+lori!Q38+syuniq!Q39+malatia!Q39+shengavit!Q39)</f>
        <v>127</v>
      </c>
      <c r="R39" s="489">
        <f>SUM(shirak!R39+arabkir!R39+avan!R39+ajapnyak!R47+kentron!R39+erebuni!R39+ararat!Q39+aragacotn!R39+armavir!R39+kotayq!R39+tavush!R39+gexarquniq!R39+lori!R38+syuniq!R39+malatia!R39+shengavit!R39)</f>
        <v>20</v>
      </c>
      <c r="S39" s="489">
        <f>SUM(shirak!S39+arabkir!S39+avan!S39+ajapnyak!S47+kentron!S39+erebuni!S39+ararat!R39+aragacotn!S39+armavir!S39+kotayq!S39+tavush!S39+gexarquniq!S39+lori!S38+syuniq!S39+malatia!S39+shengavit!S39)</f>
        <v>0</v>
      </c>
      <c r="T39" s="320">
        <f>SUM(shirak!T39+arabkir!T39+avan!T39+ajapnyak!T47+kentron!T39+erebuni!T39+ararat!S39+aragacotn!T39+armavir!T39+kotayq!T39+tavush!T39+gexarquniq!T39+lori!T38+syuniq!T39+malatia!T39+shengavit!T39)</f>
        <v>575</v>
      </c>
      <c r="U39" s="489">
        <f>SUM(shirak!U39+arabkir!U39+avan!U39+ajapnyak!U47+kentron!U39+erebuni!U39+ararat!T39+aragacotn!U39+armavir!U39+kotayq!U39+tavush!U39+gexarquniq!U39+lori!U38+syuniq!U39+malatia!U39+shengavit!U39)</f>
        <v>12</v>
      </c>
      <c r="V39" s="489">
        <f>SUM(shirak!V39+arabkir!V39+avan!V39+ajapnyak!V47+kentron!V39+erebuni!V39+ararat!U39+aragacotn!V39+armavir!V39+kotayq!V39+tavush!V39+gexarquniq!V39+lori!V38+syuniq!V39+malatia!V39+shengavit!V39)</f>
        <v>447</v>
      </c>
      <c r="W39" s="489">
        <f>SUM(shirak!W39+arabkir!W39+avan!W39+ajapnyak!W47+kentron!W39+erebuni!W39+ararat!V39+aragacotn!W39+armavir!W39+kotayq!W39+tavush!W39+gexarquniq!W39+lori!W38+syuniq!W39+malatia!W39+shengavit!W39)</f>
        <v>121</v>
      </c>
      <c r="X39" s="489">
        <f>SUM(shirak!X39+arabkir!X39+avan!X39+ajapnyak!X47+kentron!X39+erebuni!X39+ararat!W39+aragacotn!X39+armavir!X39+kotayq!X39+tavush!X39+gexarquniq!X39+lori!X38+syuniq!X39+malatia!X39+shengavit!X39)</f>
        <v>1</v>
      </c>
      <c r="Y39" s="489">
        <f>SUM(shirak!Y39+arabkir!Y39+avan!Y39+ajapnyak!Y47+kentron!Y39+erebuni!Y39+ararat!X39+aragacotn!Y39+armavir!Y39+kotayq!Y39+tavush!Y39+gexarquniq!Y39+lori!Y38+syuniq!Y39+malatia!Y39+shengavit!Y39)</f>
        <v>2</v>
      </c>
      <c r="Z39" s="320">
        <f>SUM(shirak!Z39+arabkir!Z39+avan!Z39+ajapnyak!Z47+kentron!Z39+erebuni!Z39+ararat!Y39+aragacotn!Z39+armavir!Z39+kotayq!Z39+tavush!Z39+gexarquniq!Z39+lori!Z38+syuniq!Z39+malatia!Z39+shengavit!Z39)</f>
        <v>482</v>
      </c>
      <c r="AA39" s="489">
        <f>SUM(shirak!AA39+arabkir!AA39+avan!AA39+ajapnyak!AA47+kentron!AA39+erebuni!AA39+ararat!Z39+aragacotn!AA39+armavir!AA39+kotayq!AA39+tavush!AA39+gexarquniq!AA39+lori!AA38+syuniq!AA39+malatia!AA39+shengavit!AA39)</f>
        <v>131</v>
      </c>
    </row>
    <row r="40" spans="1:27" s="238" customFormat="1" ht="56.25" customHeight="1" x14ac:dyDescent="0.25">
      <c r="A40" s="504" t="s">
        <v>71</v>
      </c>
      <c r="B40" s="505"/>
      <c r="C40" s="941" t="s">
        <v>72</v>
      </c>
      <c r="D40" s="941"/>
      <c r="E40" s="941"/>
      <c r="F40" s="277">
        <f>SUM(shirak!F40+arabkir!F40+avan!F40+ajapnyak!F48+kentron!F40+erebuni!F40+ararat!E40+aragacotn!F40+armavir!F40+kotayq!F40+tavush!F40+gexarquniq!F40+lori!F39+syuniq!F40+malatia!F40+shengavit!F40)</f>
        <v>657</v>
      </c>
      <c r="G40" s="277">
        <f>SUM(shirak!G40+arabkir!G40+avan!G40+ajapnyak!G48+kentron!G40+erebuni!G40+ararat!F40+aragacotn!G40+armavir!G40+kotayq!G40+tavush!G40+gexarquniq!G40+lori!G39+syuniq!G40+malatia!G40+shengavit!G40)</f>
        <v>1689</v>
      </c>
      <c r="H40" s="277">
        <f>SUM(shirak!H40+arabkir!H40+avan!H40+ajapnyak!H48+kentron!H40+erebuni!H40+ararat!G40+aragacotn!H40+armavir!H40+kotayq!H40+tavush!H40+gexarquniq!H40+lori!H39+syuniq!H40+malatia!H40+shengavit!H40)</f>
        <v>1508</v>
      </c>
      <c r="I40" s="277">
        <f>SUM(shirak!I40+arabkir!I40+avan!I40+ajapnyak!I48+kentron!I40+erebuni!I40+ararat!H40+aragacotn!I40+armavir!I40+kotayq!I40+tavush!I40+gexarquniq!I40+lori!I39+syuniq!I40+malatia!I40+shengavit!I40)</f>
        <v>168</v>
      </c>
      <c r="J40" s="277">
        <f>SUM(shirak!J40+arabkir!J40+avan!J40+ajapnyak!J48+kentron!J40+erebuni!J40+ararat!I40+aragacotn!J40+armavir!J40+kotayq!J40+tavush!J40+gexarquniq!J40+lori!J39+syuniq!J40+malatia!J40+shengavit!J40)</f>
        <v>13</v>
      </c>
      <c r="K40" s="277">
        <f>SUM(shirak!K40+arabkir!K40+avan!K40+ajapnyak!K48+kentron!K40+erebuni!K40+ararat!J40+aragacotn!K40+armavir!K40+kotayq!K40+tavush!K40+gexarquniq!K40+lori!K39+syuniq!K40+malatia!K40+shengavit!K40)</f>
        <v>1131</v>
      </c>
      <c r="L40" s="277">
        <f>SUM(shirak!L40+arabkir!L40+avan!L40+ajapnyak!L48+kentron!L40+erebuni!L40+ararat!K40+aragacotn!L40+armavir!L40+kotayq!L40+tavush!L40+gexarquniq!L40+lori!L39+syuniq!L40+malatia!L40+shengavit!L40)</f>
        <v>443</v>
      </c>
      <c r="M40" s="277">
        <f>SUM(shirak!M40+arabkir!M40+avan!M40+ajapnyak!M48+kentron!M40+erebuni!M40+ararat!L40+aragacotn!M40+armavir!M40+kotayq!M40+tavush!M40+gexarquniq!M40+lori!M39+syuniq!M40+malatia!M40+shengavit!M40)</f>
        <v>81</v>
      </c>
      <c r="N40" s="277">
        <f>SUM(shirak!N40+arabkir!N40+avan!N40+ajapnyak!N48+kentron!N40+erebuni!N40+ararat!M40+aragacotn!N40+armavir!N40+kotayq!N40+tavush!N40+gexarquniq!N40+lori!N39+syuniq!N40+malatia!N40+shengavit!N40)</f>
        <v>221</v>
      </c>
      <c r="O40" s="277">
        <f>SUM(shirak!O40+arabkir!O40+avan!O40+ajapnyak!O48+kentron!O40+erebuni!O40+ararat!N40+aragacotn!O40+armavir!O40+kotayq!O40+tavush!O40+gexarquniq!O40+lori!O39+syuniq!O40+malatia!O40+shengavit!O40)</f>
        <v>386</v>
      </c>
      <c r="P40" s="277">
        <f>SUM(shirak!P40+arabkir!P40+avan!P40+ajapnyak!P48+kentron!P40+erebuni!P40+ararat!O40+aragacotn!P40+armavir!P40+kotayq!P40+tavush!P40+gexarquniq!P40+lori!P39+syuniq!P40+malatia!P40+shengavit!P40)</f>
        <v>163</v>
      </c>
      <c r="Q40" s="277">
        <f>SUM(shirak!Q40+arabkir!Q40+avan!Q40+ajapnyak!Q48+kentron!Q40+erebuni!Q40+ararat!P40+aragacotn!Q40+armavir!Q40+kotayq!Q40+tavush!Q40+gexarquniq!Q40+lori!Q39+syuniq!Q40+malatia!Q40+shengavit!Q40)</f>
        <v>183</v>
      </c>
      <c r="R40" s="277">
        <f>SUM(shirak!R40+arabkir!R40+avan!R40+ajapnyak!R48+kentron!R40+erebuni!R40+ararat!Q40+aragacotn!R40+armavir!R40+kotayq!R40+tavush!R40+gexarquniq!R40+lori!R39+syuniq!R40+malatia!R40+shengavit!R40)</f>
        <v>40</v>
      </c>
      <c r="S40" s="277">
        <f>SUM(shirak!S40+arabkir!S40+avan!S40+ajapnyak!S48+kentron!S40+erebuni!S40+ararat!R40+aragacotn!S40+armavir!S40+kotayq!S40+tavush!S40+gexarquniq!S40+lori!S39+syuniq!S40+malatia!S40+shengavit!S40)</f>
        <v>0</v>
      </c>
      <c r="T40" s="277">
        <f>SUM(shirak!T40+arabkir!T40+avan!T40+ajapnyak!T48+kentron!T40+erebuni!T40+ararat!S40+aragacotn!T40+armavir!T40+kotayq!T40+tavush!T40+gexarquniq!T40+lori!T39+syuniq!T40+malatia!T40+shengavit!T40)</f>
        <v>1131</v>
      </c>
      <c r="U40" s="277">
        <f>SUM(shirak!U40+arabkir!U40+avan!U40+ajapnyak!U48+kentron!U40+erebuni!U40+ararat!T40+aragacotn!U40+armavir!U40+kotayq!U40+tavush!U40+gexarquniq!U40+lori!U39+syuniq!U40+malatia!U40+shengavit!U40)</f>
        <v>19</v>
      </c>
      <c r="V40" s="277">
        <f>SUM(shirak!V40+arabkir!V40+avan!V40+ajapnyak!V48+kentron!V40+erebuni!V40+ararat!U40+aragacotn!V40+armavir!V40+kotayq!V40+tavush!V40+gexarquniq!V40+lori!V39+syuniq!V40+malatia!V40+shengavit!V40)</f>
        <v>743</v>
      </c>
      <c r="W40" s="277">
        <f>SUM(shirak!W40+arabkir!W40+avan!W40+ajapnyak!W48+kentron!W40+erebuni!W40+ararat!V40+aragacotn!W40+armavir!W40+kotayq!W40+tavush!W40+gexarquniq!W40+lori!W39+syuniq!W40+malatia!W40+shengavit!W40)</f>
        <v>255</v>
      </c>
      <c r="X40" s="277">
        <f>SUM(shirak!X40+arabkir!X40+avan!X40+ajapnyak!X48+kentron!X40+erebuni!X40+ararat!W40+aragacotn!X40+armavir!X40+kotayq!X40+tavush!X40+gexarquniq!X40+lori!X39+syuniq!X40+malatia!X40+shengavit!X40)</f>
        <v>0</v>
      </c>
      <c r="Y40" s="277">
        <f>SUM(shirak!Y40+arabkir!Y40+avan!Y40+ajapnyak!Y48+kentron!Y40+erebuni!Y40+ararat!X40+aragacotn!Y40+armavir!Y40+kotayq!Y40+tavush!Y40+gexarquniq!Y40+lori!Y39+syuniq!Y40+malatia!Y40+shengavit!Y40)</f>
        <v>10</v>
      </c>
      <c r="Z40" s="277">
        <f>SUM(shirak!Z40+arabkir!Z40+avan!Z40+ajapnyak!Z48+kentron!Z40+erebuni!Z40+ararat!Y40+aragacotn!Z40+armavir!Z40+kotayq!Z40+tavush!Z40+gexarquniq!Z40+lori!Z39+syuniq!Z40+malatia!Z40+shengavit!Z40)</f>
        <v>1012</v>
      </c>
      <c r="AA40" s="277">
        <f>SUM(shirak!AA40+arabkir!AA40+avan!AA40+ajapnyak!AA48+kentron!AA40+erebuni!AA40+ararat!Z40+aragacotn!AA40+armavir!AA40+kotayq!AA40+tavush!AA40+gexarquniq!AA40+lori!AA39+syuniq!AA40+malatia!AA40+shengavit!AA40)</f>
        <v>128</v>
      </c>
    </row>
    <row r="41" spans="1:27" s="185" customFormat="1" x14ac:dyDescent="0.25">
      <c r="A41" s="490" t="s">
        <v>73</v>
      </c>
      <c r="B41" s="491"/>
      <c r="C41" s="1057" t="s">
        <v>74</v>
      </c>
      <c r="D41" s="1058"/>
      <c r="E41" s="1058"/>
      <c r="F41" s="486">
        <f>SUM(shirak!F41+arabkir!F41+avan!F41+ajapnyak!F49+kentron!F41+erebuni!F41+ararat!E41+aragacotn!F41+armavir!F41+kotayq!F41+tavush!F41+gexarquniq!F41+lori!F40+syuniq!F41+malatia!F41+shengavit!F41)</f>
        <v>76</v>
      </c>
      <c r="G41" s="486">
        <f>SUM(shirak!G41+arabkir!G41+avan!G41+ajapnyak!G49+kentron!G41+erebuni!G41+ararat!F41+aragacotn!G41+armavir!G41+kotayq!G41+tavush!G41+gexarquniq!G41+lori!G40+syuniq!G41+malatia!G41+shengavit!G41)</f>
        <v>114</v>
      </c>
      <c r="H41" s="486">
        <f>SUM(shirak!H41+arabkir!H41+avan!H41+ajapnyak!H49+kentron!H41+erebuni!H41+ararat!G41+aragacotn!H41+armavir!H41+kotayq!H41+tavush!H41+gexarquniq!H41+lori!H40+syuniq!H41+malatia!H41+shengavit!H41)</f>
        <v>92</v>
      </c>
      <c r="I41" s="486">
        <f>SUM(shirak!I41+arabkir!I41+avan!I41+ajapnyak!I49+kentron!I41+erebuni!I41+ararat!H41+aragacotn!I41+armavir!I41+kotayq!I41+tavush!I41+gexarquniq!I41+lori!I40+syuniq!I41+malatia!I41+shengavit!I41)</f>
        <v>20</v>
      </c>
      <c r="J41" s="486">
        <v>2</v>
      </c>
      <c r="K41" s="503">
        <f>SUM(shirak!K41+arabkir!K41+avan!K41+ajapnyak!K49+kentron!K41+erebuni!K41+ararat!J41+aragacotn!K41+armavir!K41+kotayq!K41+tavush!K41+gexarquniq!K41+lori!K40+syuniq!K41+malatia!K41+shengavit!K41)</f>
        <v>88</v>
      </c>
      <c r="L41" s="486">
        <f>SUM(shirak!L41+arabkir!L41+avan!L41+ajapnyak!L49+kentron!L41+erebuni!L41+ararat!K41+aragacotn!L41+armavir!L41+kotayq!L41+tavush!L41+gexarquniq!L41+lori!L40+syuniq!L41+malatia!L41+shengavit!L41)</f>
        <v>23</v>
      </c>
      <c r="M41" s="486">
        <f>SUM(shirak!M41+arabkir!M41+avan!M41+ajapnyak!M49+kentron!M41+erebuni!M41+ararat!L41+aragacotn!M41+armavir!M41+kotayq!M41+tavush!M41+gexarquniq!M41+lori!M40+syuniq!M41+malatia!M41+shengavit!M41)</f>
        <v>12</v>
      </c>
      <c r="N41" s="486">
        <f>SUM(shirak!N41+arabkir!N41+avan!N41+ajapnyak!N49+kentron!N41+erebuni!N41+ararat!M41+aragacotn!N41+armavir!N41+kotayq!N41+tavush!N41+gexarquniq!N41+lori!N40+syuniq!N41+malatia!N41+shengavit!N41)</f>
        <v>33</v>
      </c>
      <c r="O41" s="503">
        <f>SUM(shirak!O41+arabkir!O41+avan!O41+ajapnyak!O49+kentron!O41+erebuni!O41+ararat!N41+aragacotn!O41+armavir!O41+kotayq!O41+tavush!O41+gexarquniq!O41+lori!O40+syuniq!O41+malatia!O41+shengavit!O41)</f>
        <v>20</v>
      </c>
      <c r="P41" s="486">
        <f>SUM(shirak!P41+arabkir!P41+avan!P41+ajapnyak!P49+kentron!P41+erebuni!P41+ararat!O41+aragacotn!P41+armavir!P41+kotayq!P41+tavush!P41+gexarquniq!P41+lori!P40+syuniq!P41+malatia!P41+shengavit!P41)</f>
        <v>3</v>
      </c>
      <c r="Q41" s="486">
        <f>SUM(shirak!Q41+arabkir!Q41+avan!Q41+ajapnyak!Q49+kentron!Q41+erebuni!Q41+ararat!P41+aragacotn!Q41+armavir!Q41+kotayq!Q41+tavush!Q41+gexarquniq!Q41+lori!Q40+syuniq!Q41+malatia!Q41+shengavit!Q41)</f>
        <v>13</v>
      </c>
      <c r="R41" s="486">
        <f>SUM(shirak!R41+arabkir!R41+avan!R41+ajapnyak!R49+kentron!R41+erebuni!R41+ararat!Q41+aragacotn!R41+armavir!R41+kotayq!R41+tavush!R41+gexarquniq!R41+lori!R40+syuniq!R41+malatia!R41+shengavit!R41)</f>
        <v>4</v>
      </c>
      <c r="S41" s="486">
        <f>SUM(shirak!S41+arabkir!S41+avan!S41+ajapnyak!S49+kentron!S41+erebuni!S41+ararat!R41+aragacotn!S41+armavir!S41+kotayq!S41+tavush!S41+gexarquniq!S41+lori!S40+syuniq!S41+malatia!S41+shengavit!S41)</f>
        <v>0</v>
      </c>
      <c r="T41" s="503">
        <f>SUM(shirak!T41+arabkir!T41+avan!T41+ajapnyak!T49+kentron!T41+erebuni!T41+ararat!S41+aragacotn!T41+armavir!T41+kotayq!T41+tavush!T41+gexarquniq!T41+lori!T40+syuniq!T41+malatia!T41+shengavit!T41)</f>
        <v>88</v>
      </c>
      <c r="U41" s="486">
        <f>SUM(shirak!U41+arabkir!U41+avan!U41+ajapnyak!U49+kentron!U41+erebuni!U41+ararat!T41+aragacotn!U41+armavir!U41+kotayq!U41+tavush!U41+gexarquniq!U41+lori!U40+syuniq!U41+malatia!U41+shengavit!U41)</f>
        <v>2</v>
      </c>
      <c r="V41" s="486">
        <f>SUM(shirak!V41+arabkir!V41+avan!V41+ajapnyak!V49+kentron!V41+erebuni!V41+ararat!U41+aragacotn!V41+armavir!V41+kotayq!V41+tavush!V41+gexarquniq!V41+lori!V40+syuniq!V41+malatia!V41+shengavit!V41)</f>
        <v>44</v>
      </c>
      <c r="W41" s="486">
        <f>SUM(shirak!W41+arabkir!W41+avan!W41+ajapnyak!W49+kentron!W41+erebuni!W41+ararat!V41+aragacotn!W41+armavir!W41+kotayq!W41+tavush!W41+gexarquniq!W41+lori!W40+syuniq!W41+malatia!W41+shengavit!W41)</f>
        <v>41</v>
      </c>
      <c r="X41" s="486">
        <f>SUM(shirak!X41+arabkir!X41+avan!X41+ajapnyak!X49+kentron!X41+erebuni!X41+ararat!W41+aragacotn!X41+armavir!X41+kotayq!X41+tavush!X41+gexarquniq!X41+lori!X40+syuniq!X41+malatia!X41+shengavit!X41)</f>
        <v>0</v>
      </c>
      <c r="Y41" s="486">
        <f>SUM(shirak!Y41+arabkir!Y41+avan!Y41+ajapnyak!Y49+kentron!Y41+erebuni!Y41+ararat!X41+aragacotn!Y41+armavir!Y41+kotayq!Y41+tavush!Y41+gexarquniq!Y41+lori!Y40+syuniq!Y41+malatia!Y41+shengavit!Y41)</f>
        <v>4</v>
      </c>
      <c r="Z41" s="503">
        <f>SUM(shirak!Z41+arabkir!Z41+avan!Z41+ajapnyak!Z49+kentron!Z41+erebuni!Z41+ararat!Y41+aragacotn!Z41+armavir!Z41+kotayq!Z41+tavush!Z41+gexarquniq!Z41+lori!Z40+syuniq!Z41+malatia!Z41+shengavit!Z41)</f>
        <v>77</v>
      </c>
      <c r="AA41" s="486">
        <f>SUM(shirak!AA41+arabkir!AA41+avan!AA41+ajapnyak!AA49+kentron!AA41+erebuni!AA41+ararat!Z41+aragacotn!AA41+armavir!AA41+kotayq!AA41+tavush!AA41+gexarquniq!AA41+lori!AA40+syuniq!AA41+malatia!AA41+shengavit!AA41)</f>
        <v>19</v>
      </c>
    </row>
    <row r="42" spans="1:27" s="185" customFormat="1" ht="18.75" customHeight="1" x14ac:dyDescent="0.25">
      <c r="A42" s="490" t="s">
        <v>75</v>
      </c>
      <c r="B42" s="491"/>
      <c r="C42" s="1060" t="s">
        <v>76</v>
      </c>
      <c r="D42" s="1060"/>
      <c r="E42" s="1060"/>
      <c r="F42" s="486">
        <f>SUM(shirak!F42+arabkir!F42+avan!F42+ajapnyak!F50+kentron!F42+erebuni!F42+ararat!E42+aragacotn!F42+armavir!F42+kotayq!F42+tavush!F42+gexarquniq!F42+lori!F41+syuniq!F42+malatia!F42+shengavit!F42)</f>
        <v>1</v>
      </c>
      <c r="G42" s="486">
        <f>SUM(shirak!G42+arabkir!G42+avan!G42+ajapnyak!G50+kentron!G42+erebuni!G42+ararat!F42+aragacotn!G42+armavir!G42+kotayq!G42+tavush!G42+gexarquniq!G42+lori!G41+syuniq!G42+malatia!G42+shengavit!G42)</f>
        <v>1</v>
      </c>
      <c r="H42" s="486">
        <f>SUM(shirak!H42+arabkir!H42+avan!H42+ajapnyak!H50+kentron!H42+erebuni!H42+ararat!G42+aragacotn!H42+armavir!H42+kotayq!H42+tavush!H42+gexarquniq!H42+lori!H41+syuniq!H42+malatia!H42+shengavit!H42)</f>
        <v>1</v>
      </c>
      <c r="I42" s="486">
        <f>SUM(shirak!I42+arabkir!I42+avan!I42+ajapnyak!I50+kentron!I42+erebuni!I42+ararat!H42+aragacotn!I42+armavir!I42+kotayq!I42+tavush!I42+gexarquniq!I42+lori!I41+syuniq!I42+malatia!I42+shengavit!I42)</f>
        <v>0</v>
      </c>
      <c r="J42" s="486">
        <f>SUM(shirak!J42+arabkir!J42+avan!J42+ajapnyak!J50+kentron!J42+erebuni!J42+ararat!I42+aragacotn!J42+armavir!J42+kotayq!J42+tavush!J42+gexarquniq!J42+lori!J41+syuniq!J42+malatia!J42+shengavit!J42)</f>
        <v>0</v>
      </c>
      <c r="K42" s="503">
        <f>SUM(shirak!K42+arabkir!K42+avan!K42+ajapnyak!K50+kentron!K42+erebuni!K42+ararat!J42+aragacotn!K42+armavir!K42+kotayq!K42+tavush!K42+gexarquniq!K42+lori!K41+syuniq!K42+malatia!K42+shengavit!K42)</f>
        <v>0</v>
      </c>
      <c r="L42" s="486">
        <f>SUM(shirak!L42+arabkir!L42+avan!L42+ajapnyak!L50+kentron!L42+erebuni!L42+ararat!K42+aragacotn!L42+armavir!L42+kotayq!L42+tavush!L42+gexarquniq!L42+lori!L41+syuniq!L42+malatia!L42+shengavit!L42)</f>
        <v>0</v>
      </c>
      <c r="M42" s="486">
        <f>SUM(shirak!M42+arabkir!M42+avan!M42+ajapnyak!M50+kentron!M42+erebuni!M42+ararat!L42+aragacotn!M42+armavir!M42+kotayq!M42+tavush!M42+gexarquniq!M42+lori!M41+syuniq!M42+malatia!M42+shengavit!M42)</f>
        <v>0</v>
      </c>
      <c r="N42" s="486">
        <f>SUM(shirak!N42+arabkir!N42+avan!N42+ajapnyak!N50+kentron!N42+erebuni!N42+ararat!M42+aragacotn!N42+armavir!N42+kotayq!N42+tavush!N42+gexarquniq!N42+lori!N41+syuniq!N42+malatia!N42+shengavit!N42)</f>
        <v>0</v>
      </c>
      <c r="O42" s="503">
        <f>SUM(shirak!O42+arabkir!O42+avan!O42+ajapnyak!O50+kentron!O42+erebuni!O42+ararat!N42+aragacotn!O42+armavir!O42+kotayq!O42+tavush!O42+gexarquniq!O42+lori!O41+syuniq!O42+malatia!O42+shengavit!O42)</f>
        <v>0</v>
      </c>
      <c r="P42" s="486">
        <f>SUM(shirak!P42+arabkir!P42+avan!P42+ajapnyak!P50+kentron!P42+erebuni!P42+ararat!O42+aragacotn!P42+armavir!P42+kotayq!P42+tavush!P42+gexarquniq!P42+lori!P41+syuniq!P42+malatia!P42+shengavit!P42)</f>
        <v>0</v>
      </c>
      <c r="Q42" s="486">
        <f>SUM(shirak!Q42+arabkir!Q42+avan!Q42+ajapnyak!Q50+kentron!Q42+erebuni!Q42+ararat!P42+aragacotn!Q42+armavir!Q42+kotayq!Q42+tavush!Q42+gexarquniq!Q42+lori!Q41+syuniq!Q42+malatia!Q42+shengavit!Q42)</f>
        <v>0</v>
      </c>
      <c r="R42" s="486">
        <f>SUM(shirak!R42+arabkir!R42+avan!R42+ajapnyak!R50+kentron!R42+erebuni!R42+ararat!Q42+aragacotn!R42+armavir!R42+kotayq!R42+tavush!R42+gexarquniq!R42+lori!R41+syuniq!R42+malatia!R42+shengavit!R42)</f>
        <v>0</v>
      </c>
      <c r="S42" s="486">
        <f>SUM(shirak!S42+arabkir!S42+avan!S42+ajapnyak!S50+kentron!S42+erebuni!S42+ararat!R42+aragacotn!S42+armavir!S42+kotayq!S42+tavush!S42+gexarquniq!S42+lori!S41+syuniq!S42+malatia!S42+shengavit!S42)</f>
        <v>0</v>
      </c>
      <c r="T42" s="503">
        <f>SUM(shirak!T42+arabkir!T42+avan!T42+ajapnyak!T50+kentron!T42+erebuni!T42+ararat!S42+aragacotn!T42+armavir!T42+kotayq!T42+tavush!T42+gexarquniq!T42+lori!T41+syuniq!T42+malatia!T42+shengavit!T42)</f>
        <v>0</v>
      </c>
      <c r="U42" s="486">
        <f>SUM(shirak!U42+arabkir!U42+avan!U42+ajapnyak!U50+kentron!U42+erebuni!U42+ararat!T42+aragacotn!U42+armavir!U42+kotayq!U42+tavush!U42+gexarquniq!U42+lori!U41+syuniq!U42+malatia!U42+shengavit!U42)</f>
        <v>0</v>
      </c>
      <c r="V42" s="486">
        <f>SUM(shirak!V42+arabkir!V42+avan!V42+ajapnyak!V50+kentron!V42+erebuni!V42+ararat!U42+aragacotn!V42+armavir!V42+kotayq!V42+tavush!V42+gexarquniq!V42+lori!V41+syuniq!V42+malatia!V42+shengavit!V42)</f>
        <v>0</v>
      </c>
      <c r="W42" s="486">
        <f>SUM(shirak!W42+arabkir!W42+avan!W42+ajapnyak!W50+kentron!W42+erebuni!W42+ararat!V42+aragacotn!W42+armavir!W42+kotayq!W42+tavush!W42+gexarquniq!W42+lori!W41+syuniq!W42+malatia!W42+shengavit!W42)</f>
        <v>0</v>
      </c>
      <c r="X42" s="486">
        <f>SUM(shirak!X42+arabkir!X42+avan!X42+ajapnyak!X50+kentron!X42+erebuni!X42+ararat!W42+aragacotn!X42+armavir!X42+kotayq!X42+tavush!X42+gexarquniq!X42+lori!X41+syuniq!X42+malatia!X42+shengavit!X42)</f>
        <v>0</v>
      </c>
      <c r="Y42" s="486">
        <f>SUM(shirak!Y42+arabkir!Y42+avan!Y42+ajapnyak!Y50+kentron!Y42+erebuni!Y42+ararat!X42+aragacotn!Y42+armavir!Y42+kotayq!Y42+tavush!Y42+gexarquniq!Y42+lori!Y41+syuniq!Y42+malatia!Y42+shengavit!Y42)</f>
        <v>0</v>
      </c>
      <c r="Z42" s="503">
        <f>SUM(shirak!Z42+arabkir!Z42+avan!Z42+ajapnyak!Z50+kentron!Z42+erebuni!Z42+ararat!Y42+aragacotn!Z42+armavir!Z42+kotayq!Z42+tavush!Z42+gexarquniq!Z42+lori!Z41+syuniq!Z42+malatia!Z42+shengavit!Z42)</f>
        <v>2</v>
      </c>
      <c r="AA42" s="486">
        <f>SUM(shirak!AA42+arabkir!AA42+avan!AA42+ajapnyak!AA50+kentron!AA42+erebuni!AA42+ararat!Z42+aragacotn!AA42+armavir!AA42+kotayq!AA42+tavush!AA42+gexarquniq!AA42+lori!AA41+syuniq!AA42+malatia!AA42+shengavit!AA42)</f>
        <v>0</v>
      </c>
    </row>
    <row r="43" spans="1:27" s="185" customFormat="1" ht="18.75" customHeight="1" x14ac:dyDescent="0.25">
      <c r="A43" s="490" t="s">
        <v>77</v>
      </c>
      <c r="B43" s="493"/>
      <c r="C43" s="925" t="s">
        <v>78</v>
      </c>
      <c r="D43" s="926"/>
      <c r="E43" s="927"/>
      <c r="F43" s="486">
        <f>SUM(shirak!F43+arabkir!F43+avan!F43+ajapnyak!F51+kentron!F43+erebuni!F43+ararat!E43+aragacotn!F43+armavir!F43+kotayq!F43+tavush!F43+gexarquniq!F43+lori!F42+syuniq!F43+malatia!F43+shengavit!F43)</f>
        <v>49</v>
      </c>
      <c r="G43" s="486">
        <f>SUM(shirak!G43+arabkir!G43+avan!G43+ajapnyak!G51+kentron!G43+erebuni!G43+ararat!F43+aragacotn!G43+armavir!G43+kotayq!G43+tavush!G43+gexarquniq!G43+lori!G42+syuniq!G43+malatia!G43+shengavit!G43)</f>
        <v>57</v>
      </c>
      <c r="H43" s="486">
        <f>SUM(shirak!H43+arabkir!H43+avan!H43+ajapnyak!H51+kentron!H43+erebuni!H43+ararat!G43+aragacotn!H43+armavir!H43+kotayq!H43+tavush!H43+gexarquniq!H43+lori!H42+syuniq!H43+malatia!H43+shengavit!H43)</f>
        <v>49</v>
      </c>
      <c r="I43" s="486">
        <f>SUM(shirak!I43+arabkir!I43+avan!I43+ajapnyak!I51+kentron!I43+erebuni!I43+ararat!H43+aragacotn!I43+armavir!I43+kotayq!I43+tavush!I43+gexarquniq!I43+lori!I42+syuniq!I43+malatia!I43+shengavit!I43)</f>
        <v>7</v>
      </c>
      <c r="J43" s="486">
        <f>SUM(shirak!J43+arabkir!J43+avan!J43+ajapnyak!J51+kentron!J43+erebuni!J43+ararat!I43+aragacotn!J43+armavir!J43+kotayq!J43+tavush!J43+gexarquniq!J43+lori!J42+syuniq!J43+malatia!J43+shengavit!J43)</f>
        <v>1</v>
      </c>
      <c r="K43" s="503">
        <f>SUM(shirak!K43+arabkir!K43+avan!K43+ajapnyak!K51+kentron!K43+erebuni!K43+ararat!J43+aragacotn!K43+armavir!K43+kotayq!K43+tavush!K43+gexarquniq!K43+lori!K42+syuniq!K43+malatia!K43+shengavit!K43)</f>
        <v>46</v>
      </c>
      <c r="L43" s="486">
        <f>SUM(shirak!L43+arabkir!L43+avan!L43+ajapnyak!L51+kentron!L43+erebuni!L43+ararat!K43+aragacotn!L43+armavir!L43+kotayq!L43+tavush!L43+gexarquniq!L43+lori!L42+syuniq!L43+malatia!L43+shengavit!L43)</f>
        <v>11</v>
      </c>
      <c r="M43" s="486">
        <f>SUM(shirak!M43+arabkir!M43+avan!M43+ajapnyak!M51+kentron!M43+erebuni!M43+ararat!L43+aragacotn!M43+armavir!M43+kotayq!M43+tavush!M43+gexarquniq!M43+lori!M42+syuniq!M43+malatia!M43+shengavit!M43)</f>
        <v>4</v>
      </c>
      <c r="N43" s="486">
        <f>SUM(shirak!N43+arabkir!N43+avan!N43+ajapnyak!N51+kentron!N43+erebuni!N43+ararat!M43+aragacotn!N43+armavir!N43+kotayq!N43+tavush!N43+gexarquniq!N43+lori!N42+syuniq!N43+malatia!N43+shengavit!N43)</f>
        <v>16</v>
      </c>
      <c r="O43" s="503">
        <f>SUM(shirak!O43+arabkir!O43+avan!O43+ajapnyak!O51+kentron!O43+erebuni!O43+ararat!N43+aragacotn!O43+armavir!O43+kotayq!O43+tavush!O43+gexarquniq!O43+lori!O42+syuniq!O43+malatia!O43+shengavit!O43)</f>
        <v>15</v>
      </c>
      <c r="P43" s="486">
        <f>SUM(shirak!P43+arabkir!P43+avan!P43+ajapnyak!P51+kentron!P43+erebuni!P43+ararat!O43+aragacotn!P43+armavir!P43+kotayq!P43+tavush!P43+gexarquniq!P43+lori!P42+syuniq!P43+malatia!P43+shengavit!P43)</f>
        <v>3</v>
      </c>
      <c r="Q43" s="486">
        <f>SUM(shirak!Q43+arabkir!Q43+avan!Q43+ajapnyak!Q51+kentron!Q43+erebuni!Q43+ararat!P43+aragacotn!Q43+armavir!Q43+kotayq!Q43+tavush!Q43+gexarquniq!Q43+lori!Q42+syuniq!Q43+malatia!Q43+shengavit!Q43)</f>
        <v>10</v>
      </c>
      <c r="R43" s="486">
        <f>SUM(shirak!R43+arabkir!R43+avan!R43+ajapnyak!R51+kentron!R43+erebuni!R43+ararat!Q43+aragacotn!R43+armavir!R43+kotayq!R43+tavush!R43+gexarquniq!R43+lori!R42+syuniq!R43+malatia!R43+shengavit!R43)</f>
        <v>2</v>
      </c>
      <c r="S43" s="486">
        <f>SUM(shirak!S43+arabkir!S43+avan!S43+ajapnyak!S51+kentron!S43+erebuni!S43+ararat!R43+aragacotn!S43+armavir!S43+kotayq!S43+tavush!S43+gexarquniq!S43+lori!S42+syuniq!S43+malatia!S43+shengavit!S43)</f>
        <v>0</v>
      </c>
      <c r="T43" s="503">
        <f>SUM(shirak!T43+arabkir!T43+avan!T43+ajapnyak!T51+kentron!T43+erebuni!T43+ararat!S43+aragacotn!T43+armavir!T43+kotayq!T43+tavush!T43+gexarquniq!T43+lori!T42+syuniq!T43+malatia!T43+shengavit!T43)</f>
        <v>46</v>
      </c>
      <c r="U43" s="486">
        <f>SUM(shirak!U43+arabkir!U43+avan!U43+ajapnyak!U51+kentron!U43+erebuni!U43+ararat!T43+aragacotn!U43+armavir!U43+kotayq!U43+tavush!U43+gexarquniq!U43+lori!U42+syuniq!U43+malatia!U43+shengavit!U43)</f>
        <v>3</v>
      </c>
      <c r="V43" s="486">
        <f>SUM(shirak!V43+arabkir!V43+avan!V43+ajapnyak!V51+kentron!V43+erebuni!V43+ararat!U43+aragacotn!V43+armavir!V43+kotayq!V43+tavush!V43+gexarquniq!V43+lori!V42+syuniq!V43+malatia!V43+shengavit!V43)</f>
        <v>25</v>
      </c>
      <c r="W43" s="486">
        <f>SUM(shirak!W43+arabkir!W43+avan!W43+ajapnyak!W51+kentron!W43+erebuni!W43+ararat!V43+aragacotn!W43+armavir!W43+kotayq!W43+tavush!W43+gexarquniq!W43+lori!W42+syuniq!W43+malatia!W43+shengavit!W43)</f>
        <v>23</v>
      </c>
      <c r="X43" s="486">
        <f>SUM(shirak!X43+arabkir!X43+avan!X43+ajapnyak!X51+kentron!X43+erebuni!X43+ararat!W43+aragacotn!X43+armavir!X43+kotayq!X43+tavush!X43+gexarquniq!X43+lori!X42+syuniq!X43+malatia!X43+shengavit!X43)</f>
        <v>0</v>
      </c>
      <c r="Y43" s="486">
        <f>SUM(shirak!Y43+arabkir!Y43+avan!Y43+ajapnyak!Y51+kentron!Y43+erebuni!Y43+ararat!X43+aragacotn!Y43+armavir!Y43+kotayq!Y43+tavush!Y43+gexarquniq!Y43+lori!Y42+syuniq!Y43+malatia!Y43+shengavit!Y43)</f>
        <v>1</v>
      </c>
      <c r="Z43" s="503">
        <f>SUM(shirak!Z43+arabkir!Z43+avan!Z43+ajapnyak!Z51+kentron!Z43+erebuni!Z43+ararat!Y43+aragacotn!Z43+armavir!Z43+kotayq!Z43+tavush!Z43+gexarquniq!Z43+lori!Z42+syuniq!Z43+malatia!Z43+shengavit!Z43)</f>
        <v>48</v>
      </c>
      <c r="AA43" s="486">
        <f>SUM(shirak!AA43+arabkir!AA43+avan!AA43+ajapnyak!AA51+kentron!AA43+erebuni!AA43+ararat!Z43+aragacotn!AA43+armavir!AA43+kotayq!AA43+tavush!AA43+gexarquniq!AA43+lori!AA42+syuniq!AA43+malatia!AA43+shengavit!AA43)</f>
        <v>4</v>
      </c>
    </row>
    <row r="44" spans="1:27" s="185" customFormat="1" ht="18.75" customHeight="1" x14ac:dyDescent="0.25">
      <c r="A44" s="490" t="s">
        <v>79</v>
      </c>
      <c r="B44" s="493"/>
      <c r="C44" s="1081" t="s">
        <v>80</v>
      </c>
      <c r="D44" s="1082"/>
      <c r="E44" s="1083"/>
      <c r="F44" s="486">
        <f>SUM(shirak!F44+arabkir!F44+avan!F44+ajapnyak!F52+kentron!F44+erebuni!F44+ararat!E44+aragacotn!F44+armavir!F44+kotayq!F44+tavush!F44+gexarquniq!F44+lori!F43+syuniq!F44+malatia!F44+shengavit!F44)</f>
        <v>34</v>
      </c>
      <c r="G44" s="486">
        <f>SUM(shirak!G44+arabkir!G44+avan!G44+ajapnyak!G52+kentron!G44+erebuni!G44+ararat!F44+aragacotn!G44+armavir!G44+kotayq!G44+tavush!G44+gexarquniq!G44+lori!G43+syuniq!G44+malatia!G44+shengavit!G44)</f>
        <v>206</v>
      </c>
      <c r="H44" s="486">
        <f>SUM(shirak!H44+arabkir!H44+avan!H44+ajapnyak!H52+kentron!H44+erebuni!H44+ararat!G44+aragacotn!H44+armavir!H44+kotayq!H44+tavush!H44+gexarquniq!H44+lori!H43+syuniq!H44+malatia!H44+shengavit!H44)</f>
        <v>195</v>
      </c>
      <c r="I44" s="486">
        <f>SUM(shirak!I44+arabkir!I44+avan!I44+ajapnyak!I52+kentron!I44+erebuni!I44+ararat!H44+aragacotn!I44+armavir!I44+kotayq!I44+tavush!I44+gexarquniq!I44+lori!I43+syuniq!I44+malatia!I44+shengavit!I44)</f>
        <v>11</v>
      </c>
      <c r="J44" s="486">
        <f>SUM(shirak!J44+arabkir!J44+avan!J44+ajapnyak!J52+kentron!J44+erebuni!J44+ararat!I44+aragacotn!J44+armavir!J44+kotayq!J44+tavush!J44+gexarquniq!J44+lori!J43+syuniq!J44+malatia!J44+shengavit!J44)</f>
        <v>0</v>
      </c>
      <c r="K44" s="503">
        <f>SUM(shirak!K44+arabkir!K44+avan!K44+ajapnyak!K52+kentron!K44+erebuni!K44+ararat!J44+aragacotn!K44+armavir!K44+kotayq!K44+tavush!K44+gexarquniq!K44+lori!K43+syuniq!K44+malatia!K44+shengavit!K44)</f>
        <v>179</v>
      </c>
      <c r="L44" s="486">
        <f>SUM(shirak!L44+arabkir!L44+avan!L44+ajapnyak!L52+kentron!L44+erebuni!L44+ararat!K44+aragacotn!L44+armavir!L44+kotayq!L44+tavush!L44+gexarquniq!L44+lori!L43+syuniq!L44+malatia!L44+shengavit!L44)</f>
        <v>142</v>
      </c>
      <c r="M44" s="486">
        <f>SUM(shirak!M44+arabkir!M44+avan!M44+ajapnyak!M52+kentron!M44+erebuni!M44+ararat!L44+aragacotn!M44+armavir!M44+kotayq!M44+tavush!M44+gexarquniq!M44+lori!M43+syuniq!M44+malatia!M44+shengavit!M44)</f>
        <v>4</v>
      </c>
      <c r="N44" s="486">
        <f>SUM(shirak!N44+arabkir!N44+avan!N44+ajapnyak!N52+kentron!N44+erebuni!N44+ararat!M44+aragacotn!N44+armavir!N44+kotayq!N44+tavush!N44+gexarquniq!N44+lori!N43+syuniq!N44+malatia!N44+shengavit!N44)</f>
        <v>11</v>
      </c>
      <c r="O44" s="503">
        <f>SUM(shirak!O44+arabkir!O44+avan!O44+ajapnyak!O52+kentron!O44+erebuni!O44+ararat!N44+aragacotn!O44+armavir!O44+kotayq!O44+tavush!O44+gexarquniq!O44+lori!O43+syuniq!O44+malatia!O44+shengavit!O44)</f>
        <v>22</v>
      </c>
      <c r="P44" s="486">
        <f>SUM(shirak!P44+arabkir!P44+avan!P44+ajapnyak!P52+kentron!P44+erebuni!P44+ararat!O44+aragacotn!P44+armavir!P44+kotayq!P44+tavush!P44+gexarquniq!P44+lori!P43+syuniq!P44+malatia!P44+shengavit!P44)</f>
        <v>5</v>
      </c>
      <c r="Q44" s="486">
        <f>SUM(shirak!Q44+arabkir!Q44+avan!Q44+ajapnyak!Q52+kentron!Q44+erebuni!Q44+ararat!P44+aragacotn!Q44+armavir!Q44+kotayq!Q44+tavush!Q44+gexarquniq!Q44+lori!Q43+syuniq!Q44+malatia!Q44+shengavit!Q44)</f>
        <v>12</v>
      </c>
      <c r="R44" s="486">
        <f>SUM(shirak!R44+arabkir!R44+avan!R44+ajapnyak!R52+kentron!R44+erebuni!R44+ararat!Q44+aragacotn!R44+armavir!R44+kotayq!R44+tavush!R44+gexarquniq!R44+lori!R43+syuniq!R44+malatia!R44+shengavit!R44)</f>
        <v>5</v>
      </c>
      <c r="S44" s="486">
        <f>SUM(shirak!S44+arabkir!S44+avan!S44+ajapnyak!S52+kentron!S44+erebuni!S44+ararat!R44+aragacotn!S44+armavir!S44+kotayq!S44+tavush!S44+gexarquniq!S44+lori!S43+syuniq!S44+malatia!S44+shengavit!S44)</f>
        <v>0</v>
      </c>
      <c r="T44" s="503">
        <f>SUM(shirak!T44+arabkir!T44+avan!T44+ajapnyak!T52+kentron!T44+erebuni!T44+ararat!S44+aragacotn!T44+armavir!T44+kotayq!T44+tavush!T44+gexarquniq!T44+lori!T43+syuniq!T44+malatia!T44+shengavit!T44)</f>
        <v>179</v>
      </c>
      <c r="U44" s="486">
        <f>SUM(shirak!U44+arabkir!U44+avan!U44+ajapnyak!U52+kentron!U44+erebuni!U44+ararat!T44+aragacotn!U44+armavir!U44+kotayq!U44+tavush!U44+gexarquniq!U44+lori!U43+syuniq!U44+malatia!U44+shengavit!U44)</f>
        <v>1</v>
      </c>
      <c r="V44" s="486">
        <f>SUM(shirak!V44+arabkir!V44+avan!V44+ajapnyak!V52+kentron!V44+erebuni!V44+ararat!U44+aragacotn!V44+armavir!V44+kotayq!V44+tavush!V44+gexarquniq!V44+lori!V43+syuniq!V44+malatia!V44+shengavit!V44)</f>
        <v>163</v>
      </c>
      <c r="W44" s="486">
        <f>SUM(shirak!W44+arabkir!W44+avan!W44+ajapnyak!W52+kentron!W44+erebuni!W44+ararat!V44+aragacotn!W44+armavir!W44+kotayq!W44+tavush!W44+gexarquniq!W44+lori!W43+syuniq!W44+malatia!W44+shengavit!W44)</f>
        <v>11</v>
      </c>
      <c r="X44" s="486">
        <f>SUM(shirak!X44+arabkir!X44+avan!X44+ajapnyak!X52+kentron!X44+erebuni!X44+ararat!W44+aragacotn!X44+armavir!X44+kotayq!X44+tavush!X44+gexarquniq!X44+lori!X43+syuniq!X44+malatia!X44+shengavit!X44)</f>
        <v>0</v>
      </c>
      <c r="Y44" s="486">
        <f>SUM(shirak!Y44+arabkir!Y44+avan!Y44+ajapnyak!Y52+kentron!Y44+erebuni!Y44+ararat!X44+aragacotn!Y44+armavir!Y44+kotayq!Y44+tavush!Y44+gexarquniq!Y44+lori!Y43+syuniq!Y44+malatia!Y44+shengavit!Y44)</f>
        <v>0</v>
      </c>
      <c r="Z44" s="503">
        <f>SUM(shirak!Z44+arabkir!Z44+avan!Z44+ajapnyak!Z52+kentron!Z44+erebuni!Z44+ararat!Y44+aragacotn!Z44+armavir!Z44+kotayq!Z44+tavush!Z44+gexarquniq!Z44+lori!Z43+syuniq!Z44+malatia!Z44+shengavit!Z44)</f>
        <v>48</v>
      </c>
      <c r="AA44" s="486">
        <f>SUM(shirak!AA44+arabkir!AA44+avan!AA44+ajapnyak!AA52+kentron!AA44+erebuni!AA44+ararat!Z44+aragacotn!AA44+armavir!AA44+kotayq!AA44+tavush!AA44+gexarquniq!AA44+lori!AA43+syuniq!AA44+malatia!AA44+shengavit!AA44)</f>
        <v>6</v>
      </c>
    </row>
    <row r="45" spans="1:27" s="185" customFormat="1" ht="21.75" customHeight="1" x14ac:dyDescent="0.25">
      <c r="A45" s="490" t="s">
        <v>81</v>
      </c>
      <c r="B45" s="493"/>
      <c r="C45" s="1081" t="s">
        <v>82</v>
      </c>
      <c r="D45" s="1082"/>
      <c r="E45" s="1083"/>
      <c r="F45" s="486">
        <f>SUM(shirak!F45+arabkir!F45+avan!F45+ajapnyak!F53+kentron!F45+erebuni!F45+ararat!E45+aragacotn!F45+armavir!F45+kotayq!F45+tavush!F45+gexarquniq!F45+lori!F44+syuniq!F45+malatia!F45+shengavit!F45)</f>
        <v>7</v>
      </c>
      <c r="G45" s="486">
        <f>SUM(shirak!G45+arabkir!G45+avan!G45+ajapnyak!G53+kentron!G45+erebuni!G45+ararat!F45+aragacotn!G45+armavir!G45+kotayq!G45+tavush!G45+gexarquniq!G45+lori!G44+syuniq!G45+malatia!G45+shengavit!G45)</f>
        <v>8</v>
      </c>
      <c r="H45" s="486">
        <f>SUM(shirak!H45+arabkir!H45+avan!H45+ajapnyak!H53+kentron!H45+erebuni!H45+ararat!G45+aragacotn!H45+armavir!H45+kotayq!H45+tavush!H45+gexarquniq!H45+lori!H44+syuniq!H45+malatia!H45+shengavit!H45)</f>
        <v>6</v>
      </c>
      <c r="I45" s="486">
        <f>SUM(shirak!I45+arabkir!I45+avan!I45+ajapnyak!I53+kentron!I45+erebuni!I45+ararat!H45+aragacotn!I45+armavir!I45+kotayq!I45+tavush!I45+gexarquniq!I45+lori!I44+syuniq!I45+malatia!I45+shengavit!I45)</f>
        <v>2</v>
      </c>
      <c r="J45" s="486">
        <f>SUM(shirak!J45+arabkir!J45+avan!J45+ajapnyak!J53+kentron!J45+erebuni!J45+ararat!I45+aragacotn!J45+armavir!J45+kotayq!J45+tavush!J45+gexarquniq!J45+lori!J44+syuniq!J45+malatia!J45+shengavit!J45)</f>
        <v>0</v>
      </c>
      <c r="K45" s="503">
        <f>SUM(shirak!K45+arabkir!K45+avan!K45+ajapnyak!K53+kentron!K45+erebuni!K45+ararat!J45+aragacotn!K45+armavir!K45+kotayq!K45+tavush!K45+gexarquniq!K45+lori!K44+syuniq!K45+malatia!K45+shengavit!K45)</f>
        <v>12</v>
      </c>
      <c r="L45" s="486">
        <f>SUM(shirak!L45+arabkir!L45+avan!L45+ajapnyak!L53+kentron!L45+erebuni!L45+ararat!K45+aragacotn!L45+armavir!L45+kotayq!L45+tavush!L45+gexarquniq!L45+lori!L44+syuniq!L45+malatia!L45+shengavit!L45)</f>
        <v>4</v>
      </c>
      <c r="M45" s="486">
        <f>SUM(shirak!M45+arabkir!M45+avan!M45+ajapnyak!M53+kentron!M45+erebuni!M45+ararat!L45+aragacotn!M45+armavir!M45+kotayq!M45+tavush!M45+gexarquniq!M45+lori!M44+syuniq!M45+malatia!M45+shengavit!M45)</f>
        <v>0</v>
      </c>
      <c r="N45" s="486">
        <f>SUM(shirak!N45+arabkir!N45+avan!N45+ajapnyak!N53+kentron!N45+erebuni!N45+ararat!M45+aragacotn!N45+armavir!N45+kotayq!N45+tavush!N45+gexarquniq!N45+lori!N44+syuniq!N45+malatia!N45+shengavit!N45)</f>
        <v>0</v>
      </c>
      <c r="O45" s="503">
        <f>SUM(shirak!O45+arabkir!O45+avan!O45+ajapnyak!O53+kentron!O45+erebuni!O45+ararat!N45+aragacotn!O45+armavir!O45+kotayq!O45+tavush!O45+gexarquniq!O45+lori!O44+syuniq!O45+malatia!O45+shengavit!O45)</f>
        <v>8</v>
      </c>
      <c r="P45" s="486">
        <f>SUM(shirak!P45+arabkir!P45+avan!P45+ajapnyak!P53+kentron!P45+erebuni!P45+ararat!O45+aragacotn!P45+armavir!P45+kotayq!P45+tavush!P45+gexarquniq!P45+lori!P44+syuniq!P45+malatia!P45+shengavit!P45)</f>
        <v>0</v>
      </c>
      <c r="Q45" s="486">
        <f>SUM(shirak!Q45+arabkir!Q45+avan!Q45+ajapnyak!Q53+kentron!Q45+erebuni!Q45+ararat!P45+aragacotn!Q45+armavir!Q45+kotayq!Q45+tavush!Q45+gexarquniq!Q45+lori!Q44+syuniq!Q45+malatia!Q45+shengavit!Q45)</f>
        <v>7</v>
      </c>
      <c r="R45" s="486">
        <f>SUM(shirak!R45+arabkir!R45+avan!R45+ajapnyak!R53+kentron!R45+erebuni!R45+ararat!Q45+aragacotn!R45+armavir!R45+kotayq!R45+tavush!R45+gexarquniq!R45+lori!R44+syuniq!R45+malatia!R45+shengavit!R45)</f>
        <v>1</v>
      </c>
      <c r="S45" s="486">
        <f>SUM(shirak!S45+arabkir!S45+avan!S45+ajapnyak!S53+kentron!S45+erebuni!S45+ararat!R45+aragacotn!S45+armavir!S45+kotayq!S45+tavush!S45+gexarquniq!S45+lori!S44+syuniq!S45+malatia!S45+shengavit!S45)</f>
        <v>0</v>
      </c>
      <c r="T45" s="503">
        <f>SUM(shirak!T45+arabkir!T45+avan!T45+ajapnyak!T53+kentron!T45+erebuni!T45+ararat!S45+aragacotn!T45+armavir!T45+kotayq!T45+tavush!T45+gexarquniq!T45+lori!T44+syuniq!T45+malatia!T45+shengavit!T45)</f>
        <v>12</v>
      </c>
      <c r="U45" s="486">
        <f>SUM(shirak!U45+arabkir!U45+avan!U45+ajapnyak!U53+kentron!U45+erebuni!U45+ararat!T45+aragacotn!U45+armavir!U45+kotayq!U45+tavush!U45+gexarquniq!U45+lori!U44+syuniq!U45+malatia!U45+shengavit!U45)</f>
        <v>0</v>
      </c>
      <c r="V45" s="486">
        <f>SUM(shirak!V45+arabkir!V45+avan!V45+ajapnyak!V53+kentron!V45+erebuni!V45+ararat!U45+aragacotn!V45+armavir!V45+kotayq!V45+tavush!V45+gexarquniq!V45+lori!V44+syuniq!V45+malatia!V45+shengavit!V45)</f>
        <v>12</v>
      </c>
      <c r="W45" s="486">
        <f>SUM(shirak!W45+arabkir!W45+avan!W45+ajapnyak!W53+kentron!W45+erebuni!W45+ararat!V45+aragacotn!W45+armavir!W45+kotayq!W45+tavush!W45+gexarquniq!W45+lori!W44+syuniq!W45+malatia!W45+shengavit!W45)</f>
        <v>0</v>
      </c>
      <c r="X45" s="486">
        <f>SUM(shirak!X45+arabkir!X45+avan!X45+ajapnyak!X53+kentron!X45+erebuni!X45+ararat!W45+aragacotn!X45+armavir!X45+kotayq!X45+tavush!X45+gexarquniq!X45+lori!X44+syuniq!X45+malatia!X45+shengavit!X45)</f>
        <v>0</v>
      </c>
      <c r="Y45" s="486">
        <f>SUM(shirak!Y45+arabkir!Y45+avan!Y45+ajapnyak!Y53+kentron!Y45+erebuni!Y45+ararat!X45+aragacotn!Y45+armavir!Y45+kotayq!Y45+tavush!Y45+gexarquniq!Y45+lori!Y44+syuniq!Y45+malatia!Y45+shengavit!Y45)</f>
        <v>0</v>
      </c>
      <c r="Z45" s="503">
        <f>SUM(shirak!Z45+arabkir!Z45+avan!Z45+ajapnyak!Z53+kentron!Z45+erebuni!Z45+ararat!Y45+aragacotn!Z45+armavir!Z45+kotayq!Z45+tavush!Z45+gexarquniq!Z45+lori!Z44+syuniq!Z45+malatia!Z45+shengavit!Z45)</f>
        <v>1</v>
      </c>
      <c r="AA45" s="486">
        <f>SUM(shirak!AA45+arabkir!AA45+avan!AA45+ajapnyak!AA53+kentron!AA45+erebuni!AA45+ararat!Z45+aragacotn!AA45+armavir!AA45+kotayq!AA45+tavush!AA45+gexarquniq!AA45+lori!AA44+syuniq!AA45+malatia!AA45+shengavit!AA45)</f>
        <v>0</v>
      </c>
    </row>
    <row r="46" spans="1:27" s="185" customFormat="1" ht="21.75" customHeight="1" x14ac:dyDescent="0.25">
      <c r="A46" s="490" t="s">
        <v>83</v>
      </c>
      <c r="B46" s="493"/>
      <c r="C46" s="1081" t="s">
        <v>84</v>
      </c>
      <c r="D46" s="1082"/>
      <c r="E46" s="1083"/>
      <c r="F46" s="486">
        <f>SUM(shirak!F46+arabkir!F46+avan!F46+ajapnyak!F54+kentron!F46+erebuni!F46+ararat!E46+aragacotn!F46+armavir!F46+kotayq!F46+tavush!F46+gexarquniq!F46+lori!F45+syuniq!F46+malatia!F46+shengavit!F46)</f>
        <v>224</v>
      </c>
      <c r="G46" s="486">
        <f>SUM(shirak!G46+arabkir!G46+avan!G46+ajapnyak!G54+kentron!G46+erebuni!G46+ararat!F46+aragacotn!G46+armavir!G46+kotayq!G46+tavush!G46+gexarquniq!G46+lori!G45+syuniq!G46+malatia!G46+shengavit!G46)</f>
        <v>315</v>
      </c>
      <c r="H46" s="486">
        <f>SUM(shirak!H46+arabkir!H46+avan!H46+ajapnyak!H54+kentron!H46+erebuni!H46+ararat!G46+aragacotn!H46+armavir!H46+kotayq!H46+tavush!H46+gexarquniq!H46+lori!H45+syuniq!H46+malatia!H46+shengavit!H46)</f>
        <v>265</v>
      </c>
      <c r="I46" s="486">
        <f>SUM(shirak!I46+arabkir!I46+avan!I46+ajapnyak!I54+kentron!I46+erebuni!I46+ararat!H46+aragacotn!I46+armavir!I46+kotayq!I46+tavush!I46+gexarquniq!I46+lori!I45+syuniq!I46+malatia!I46+shengavit!I46)</f>
        <v>50</v>
      </c>
      <c r="J46" s="486">
        <f>SUM(shirak!J46+arabkir!J46+avan!J46+ajapnyak!J54+kentron!J46+erebuni!J46+ararat!I46+aragacotn!J46+armavir!J46+kotayq!J46+tavush!J46+gexarquniq!J46+lori!J45+syuniq!J46+malatia!J46+shengavit!J46)</f>
        <v>0</v>
      </c>
      <c r="K46" s="503">
        <f>SUM(shirak!K46+arabkir!K46+avan!K46+ajapnyak!K54+kentron!K46+erebuni!K46+ararat!J46+aragacotn!K46+armavir!K46+kotayq!K46+tavush!K46+gexarquniq!K46+lori!K45+syuniq!K46+malatia!K46+shengavit!K46)</f>
        <v>209</v>
      </c>
      <c r="L46" s="486">
        <f>SUM(shirak!L46+arabkir!L46+avan!L46+ajapnyak!L54+kentron!L46+erebuni!L46+ararat!K46+aragacotn!L46+armavir!L46+kotayq!L46+tavush!L46+gexarquniq!L46+lori!L45+syuniq!L46+malatia!L46+shengavit!L46)</f>
        <v>44</v>
      </c>
      <c r="M46" s="486">
        <f>SUM(shirak!M46+arabkir!M46+avan!M46+ajapnyak!M54+kentron!M46+erebuni!M46+ararat!L46+aragacotn!M46+armavir!M46+kotayq!M46+tavush!M46+gexarquniq!M46+lori!M45+syuniq!M46+malatia!M46+shengavit!M46)</f>
        <v>24</v>
      </c>
      <c r="N46" s="486">
        <f>SUM(shirak!N46+arabkir!N46+avan!N46+ajapnyak!N54+kentron!N46+erebuni!N46+ararat!M46+aragacotn!N46+armavir!N46+kotayq!N46+tavush!N46+gexarquniq!N46+lori!N45+syuniq!N46+malatia!N46+shengavit!N46)</f>
        <v>78</v>
      </c>
      <c r="O46" s="503">
        <f>SUM(shirak!O46+arabkir!O46+avan!O46+ajapnyak!O54+kentron!O46+erebuni!O46+ararat!N46+aragacotn!O46+armavir!O46+kotayq!O46+tavush!O46+gexarquniq!O46+lori!O45+syuniq!O46+malatia!O46+shengavit!O46)</f>
        <v>63</v>
      </c>
      <c r="P46" s="486">
        <f>SUM(shirak!P46+arabkir!P46+avan!P46+ajapnyak!P54+kentron!P46+erebuni!P46+ararat!O46+aragacotn!P46+armavir!P46+kotayq!P46+tavush!P46+gexarquniq!P46+lori!P45+syuniq!P46+malatia!P46+shengavit!P46)</f>
        <v>20</v>
      </c>
      <c r="Q46" s="486">
        <f>SUM(shirak!Q46+arabkir!Q46+avan!Q46+ajapnyak!Q54+kentron!Q46+erebuni!Q46+ararat!P46+aragacotn!Q46+armavir!Q46+kotayq!Q46+tavush!Q46+gexarquniq!Q46+lori!Q45+syuniq!Q46+malatia!Q46+shengavit!Q46)</f>
        <v>35</v>
      </c>
      <c r="R46" s="486">
        <f>SUM(shirak!R46+arabkir!R46+avan!R46+ajapnyak!R54+kentron!R46+erebuni!R46+ararat!Q46+aragacotn!R46+armavir!R46+kotayq!R46+tavush!R46+gexarquniq!R46+lori!R45+syuniq!R46+malatia!R46+shengavit!R46)</f>
        <v>8</v>
      </c>
      <c r="S46" s="486">
        <f>SUM(shirak!S46+arabkir!S46+avan!S46+ajapnyak!S54+kentron!S46+erebuni!S46+ararat!R46+aragacotn!S46+armavir!S46+kotayq!S46+tavush!S46+gexarquniq!S46+lori!S45+syuniq!S46+malatia!S46+shengavit!S46)</f>
        <v>0</v>
      </c>
      <c r="T46" s="503">
        <f>SUM(shirak!T46+arabkir!T46+avan!T46+ajapnyak!T54+kentron!T46+erebuni!T46+ararat!S46+aragacotn!T46+armavir!T46+kotayq!T46+tavush!T46+gexarquniq!T46+lori!T45+syuniq!T46+malatia!T46+shengavit!T46)</f>
        <v>209</v>
      </c>
      <c r="U46" s="486">
        <f>SUM(shirak!U46+arabkir!U46+avan!U46+ajapnyak!U54+kentron!U46+erebuni!U46+ararat!T46+aragacotn!U46+armavir!U46+kotayq!U46+tavush!U46+gexarquniq!U46+lori!U45+syuniq!U46+malatia!U46+shengavit!U46)</f>
        <v>5</v>
      </c>
      <c r="V46" s="486">
        <f>SUM(shirak!V46+arabkir!V46+avan!V46+ajapnyak!V54+kentron!V46+erebuni!V46+ararat!U46+aragacotn!V46+armavir!V46+kotayq!V46+tavush!V46+gexarquniq!V46+lori!V45+syuniq!V46+malatia!V46+shengavit!V46)</f>
        <v>108</v>
      </c>
      <c r="W46" s="486">
        <f>SUM(shirak!W46+arabkir!W46+avan!W46+ajapnyak!W54+kentron!W46+erebuni!W46+ararat!V46+aragacotn!W46+armavir!W46+kotayq!W46+tavush!W46+gexarquniq!W46+lori!W45+syuniq!W46+malatia!W46+shengavit!W46)</f>
        <v>87</v>
      </c>
      <c r="X46" s="486">
        <f>SUM(shirak!X46+arabkir!X46+avan!X46+ajapnyak!X54+kentron!X46+erebuni!X46+ararat!W46+aragacotn!X46+armavir!X46+kotayq!X46+tavush!X46+gexarquniq!X46+lori!X45+syuniq!X46+malatia!X46+shengavit!X46)</f>
        <v>0</v>
      </c>
      <c r="Y46" s="486">
        <f>SUM(shirak!Y46+arabkir!Y46+avan!Y46+ajapnyak!Y54+kentron!Y46+erebuni!Y46+ararat!X46+aragacotn!Y46+armavir!Y46+kotayq!Y46+tavush!Y46+gexarquniq!Y46+lori!Y45+syuniq!Y46+malatia!Y46+shengavit!Y46)</f>
        <v>2</v>
      </c>
      <c r="Z46" s="503">
        <f>SUM(shirak!Z46+arabkir!Z46+avan!Z46+ajapnyak!Z54+kentron!Z46+erebuni!Z46+ararat!Y46+aragacotn!Z46+armavir!Z46+kotayq!Z46+tavush!Z46+gexarquniq!Z46+lori!Z45+syuniq!Z46+malatia!Z46+shengavit!Z46)</f>
        <v>275</v>
      </c>
      <c r="AA46" s="486">
        <f>SUM(shirak!AA46+arabkir!AA46+avan!AA46+ajapnyak!AA54+kentron!AA46+erebuni!AA46+ararat!Z46+aragacotn!AA46+armavir!AA46+kotayq!AA46+tavush!AA46+gexarquniq!AA46+lori!AA45+syuniq!AA46+malatia!AA46+shengavit!AA46)</f>
        <v>38</v>
      </c>
    </row>
    <row r="47" spans="1:27" s="185" customFormat="1" ht="27" customHeight="1" x14ac:dyDescent="0.25">
      <c r="A47" s="490" t="s">
        <v>85</v>
      </c>
      <c r="B47" s="493"/>
      <c r="C47" s="1081" t="s">
        <v>86</v>
      </c>
      <c r="D47" s="1082"/>
      <c r="E47" s="1083"/>
      <c r="F47" s="486">
        <f>SUM(shirak!F47+arabkir!F47+avan!F47+ajapnyak!F55+kentron!F47+erebuni!F47+ararat!E47+aragacotn!F47+armavir!F47+kotayq!F47+tavush!F47+gexarquniq!F47+lori!F46+syuniq!F47+malatia!F47+shengavit!F47)</f>
        <v>24</v>
      </c>
      <c r="G47" s="486">
        <f>SUM(shirak!G47+arabkir!G47+avan!G47+ajapnyak!G55+kentron!G47+erebuni!G47+ararat!F47+aragacotn!G47+armavir!G47+kotayq!G47+tavush!G47+gexarquniq!G47+lori!G46+syuniq!G47+malatia!G47+shengavit!G47)</f>
        <v>72</v>
      </c>
      <c r="H47" s="486">
        <f>SUM(shirak!H47+arabkir!H47+avan!H47+ajapnyak!H55+kentron!H47+erebuni!H47+ararat!G47+aragacotn!H47+armavir!H47+kotayq!H47+tavush!H47+gexarquniq!H47+lori!H46+syuniq!H47+malatia!H47+shengavit!H47)</f>
        <v>64</v>
      </c>
      <c r="I47" s="486">
        <f>SUM(shirak!I47+arabkir!I47+avan!I47+ajapnyak!I55+kentron!I47+erebuni!I47+ararat!H47+aragacotn!I47+armavir!I47+kotayq!I47+tavush!I47+gexarquniq!I47+lori!I46+syuniq!I47+malatia!I47+shengavit!I47)</f>
        <v>8</v>
      </c>
      <c r="J47" s="486">
        <f>SUM(shirak!J47+arabkir!J47+avan!J47+ajapnyak!J55+kentron!J47+erebuni!J47+ararat!I47+aragacotn!J47+armavir!J47+kotayq!J47+tavush!J47+gexarquniq!J47+lori!J46+syuniq!J47+malatia!J47+shengavit!J47)</f>
        <v>0</v>
      </c>
      <c r="K47" s="503">
        <f>SUM(shirak!K47+arabkir!K47+avan!K47+ajapnyak!K55+kentron!K47+erebuni!K47+ararat!J47+aragacotn!K47+armavir!K47+kotayq!K47+tavush!K47+gexarquniq!K47+lori!K46+syuniq!K47+malatia!K47+shengavit!K47)</f>
        <v>49</v>
      </c>
      <c r="L47" s="486">
        <f>SUM(shirak!L47+arabkir!L47+avan!L47+ajapnyak!L55+kentron!L47+erebuni!L47+ararat!K47+aragacotn!L47+armavir!L47+kotayq!L47+tavush!L47+gexarquniq!L47+lori!L46+syuniq!L47+malatia!L47+shengavit!L47)</f>
        <v>23</v>
      </c>
      <c r="M47" s="486">
        <f>SUM(shirak!M47+arabkir!M47+avan!M47+ajapnyak!M55+kentron!M47+erebuni!M47+ararat!L47+aragacotn!M47+armavir!M47+kotayq!M47+tavush!M47+gexarquniq!M47+lori!M46+syuniq!M47+malatia!M47+shengavit!M47)</f>
        <v>0</v>
      </c>
      <c r="N47" s="486">
        <f>SUM(shirak!N47+arabkir!N47+avan!N47+ajapnyak!N55+kentron!N47+erebuni!N47+ararat!M47+aragacotn!N47+armavir!N47+kotayq!N47+tavush!N47+gexarquniq!N47+lori!N46+syuniq!N47+malatia!N47+shengavit!N47)</f>
        <v>15</v>
      </c>
      <c r="O47" s="503">
        <f>SUM(shirak!O47+arabkir!O47+avan!O47+ajapnyak!O55+kentron!O47+erebuni!O47+ararat!N47+aragacotn!O47+armavir!O47+kotayq!O47+tavush!O47+gexarquniq!O47+lori!O46+syuniq!O47+malatia!O47+shengavit!O47)</f>
        <v>11</v>
      </c>
      <c r="P47" s="486">
        <f>SUM(shirak!P47+arabkir!P47+avan!P47+ajapnyak!P55+kentron!P47+erebuni!P47+ararat!O47+aragacotn!P47+armavir!P47+kotayq!P47+tavush!P47+gexarquniq!P47+lori!P46+syuniq!P47+malatia!P47+shengavit!P47)</f>
        <v>4</v>
      </c>
      <c r="Q47" s="486">
        <f>SUM(shirak!Q47+arabkir!Q47+avan!Q47+ajapnyak!Q55+kentron!Q47+erebuni!Q47+ararat!P47+aragacotn!Q47+armavir!Q47+kotayq!Q47+tavush!Q47+gexarquniq!Q47+lori!Q46+syuniq!Q47+malatia!Q47+shengavit!Q47)</f>
        <v>7</v>
      </c>
      <c r="R47" s="486">
        <f>SUM(shirak!R47+arabkir!R47+avan!R47+ajapnyak!R55+kentron!R47+erebuni!R47+ararat!Q47+aragacotn!R47+armavir!R47+kotayq!R47+tavush!R47+gexarquniq!R47+lori!R46+syuniq!R47+malatia!R47+shengavit!R47)</f>
        <v>0</v>
      </c>
      <c r="S47" s="486">
        <f>SUM(shirak!S47+arabkir!S47+avan!S47+ajapnyak!S55+kentron!S47+erebuni!S47+ararat!R47+aragacotn!S47+armavir!S47+kotayq!S47+tavush!S47+gexarquniq!S47+lori!S46+syuniq!S47+malatia!S47+shengavit!S47)</f>
        <v>0</v>
      </c>
      <c r="T47" s="503">
        <f>SUM(shirak!T47+arabkir!T47+avan!T47+ajapnyak!T55+kentron!T47+erebuni!T47+ararat!S47+aragacotn!T47+armavir!T47+kotayq!T47+tavush!T47+gexarquniq!T47+lori!T46+syuniq!T47+malatia!T47+shengavit!T47)</f>
        <v>49</v>
      </c>
      <c r="U47" s="486">
        <f>SUM(shirak!U47+arabkir!U47+avan!U47+ajapnyak!U55+kentron!U47+erebuni!U47+ararat!T47+aragacotn!U47+armavir!U47+kotayq!U47+tavush!U47+gexarquniq!U47+lori!U46+syuniq!U47+malatia!U47+shengavit!U47)</f>
        <v>0</v>
      </c>
      <c r="V47" s="486">
        <f>SUM(shirak!V47+arabkir!V47+avan!V47+ajapnyak!V55+kentron!V47+erebuni!V47+ararat!U47+aragacotn!V47+armavir!V47+kotayq!V47+tavush!V47+gexarquniq!V47+lori!V46+syuniq!V47+malatia!V47+shengavit!V47)</f>
        <v>38</v>
      </c>
      <c r="W47" s="486">
        <f>SUM(shirak!W47+arabkir!W47+avan!W47+ajapnyak!W55+kentron!W47+erebuni!W47+ararat!V47+aragacotn!W47+armavir!W47+kotayq!W47+tavush!W47+gexarquniq!W47+lori!W46+syuniq!W47+malatia!W47+shengavit!W47)</f>
        <v>6</v>
      </c>
      <c r="X47" s="486">
        <f>SUM(shirak!X47+arabkir!X47+avan!X47+ajapnyak!X55+kentron!X47+erebuni!X47+ararat!W47+aragacotn!X47+armavir!X47+kotayq!X47+tavush!X47+gexarquniq!X47+lori!X46+syuniq!X47+malatia!X47+shengavit!X47)</f>
        <v>0</v>
      </c>
      <c r="Y47" s="486">
        <f>SUM(shirak!Y47+arabkir!Y47+avan!Y47+ajapnyak!Y55+kentron!Y47+erebuni!Y47+ararat!X47+aragacotn!Y47+armavir!Y47+kotayq!Y47+tavush!Y47+gexarquniq!Y47+lori!Y46+syuniq!Y47+malatia!Y47+shengavit!Y47)</f>
        <v>0</v>
      </c>
      <c r="Z47" s="503">
        <f>SUM(shirak!Z47+arabkir!Z47+avan!Z47+ajapnyak!Z55+kentron!Z47+erebuni!Z47+ararat!Y47+aragacotn!Z47+armavir!Z47+kotayq!Z47+tavush!Z47+gexarquniq!Z47+lori!Z46+syuniq!Z47+malatia!Z47+shengavit!Z47)</f>
        <v>39</v>
      </c>
      <c r="AA47" s="486">
        <f>SUM(shirak!AA47+arabkir!AA47+avan!AA47+ajapnyak!AA55+kentron!AA47+erebuni!AA47+ararat!Z47+aragacotn!AA47+armavir!AA47+kotayq!AA47+tavush!AA47+gexarquniq!AA47+lori!AA46+syuniq!AA47+malatia!AA47+shengavit!AA47)</f>
        <v>1</v>
      </c>
    </row>
    <row r="48" spans="1:27" s="185" customFormat="1" ht="25.5" x14ac:dyDescent="0.25">
      <c r="A48" s="490" t="s">
        <v>87</v>
      </c>
      <c r="B48" s="493" t="s">
        <v>37</v>
      </c>
      <c r="C48" s="1081" t="s">
        <v>88</v>
      </c>
      <c r="D48" s="1082"/>
      <c r="E48" s="1083"/>
      <c r="F48" s="486">
        <f>SUM(shirak!F48+arabkir!F48+avan!F48+ajapnyak!F56+kentron!F48+erebuni!F48+ararat!E48+aragacotn!F48+armavir!F48+kotayq!F48+tavush!F48+gexarquniq!F48+lori!F47+syuniq!F48+malatia!F48+shengavit!F48)</f>
        <v>1</v>
      </c>
      <c r="G48" s="486">
        <f>SUM(shirak!G48+arabkir!G48+avan!G48+ajapnyak!G56+kentron!G48+erebuni!G48+ararat!F48+aragacotn!G48+armavir!G48+kotayq!G48+tavush!G48+gexarquniq!G48+lori!G47+syuniq!G48+malatia!G48+shengavit!G48)</f>
        <v>0</v>
      </c>
      <c r="H48" s="486">
        <f>SUM(shirak!H48+arabkir!H48+avan!H48+ajapnyak!H56+kentron!H48+erebuni!H48+ararat!G48+aragacotn!H48+armavir!H48+kotayq!H48+tavush!H48+gexarquniq!H48+lori!H47+syuniq!H48+malatia!H48+shengavit!H48)</f>
        <v>0</v>
      </c>
      <c r="I48" s="486">
        <f>SUM(shirak!I48+arabkir!I48+avan!I48+ajapnyak!I56+kentron!I48+erebuni!I48+ararat!H48+aragacotn!I48+armavir!I48+kotayq!I48+tavush!I48+gexarquniq!I48+lori!I47+syuniq!I48+malatia!I48+shengavit!I48)</f>
        <v>0</v>
      </c>
      <c r="J48" s="486">
        <f>SUM(shirak!J48+arabkir!J48+avan!J48+ajapnyak!J56+kentron!J48+erebuni!J48+ararat!I48+aragacotn!J48+armavir!J48+kotayq!J48+tavush!J48+gexarquniq!J48+lori!J47+syuniq!J48+malatia!J48+shengavit!J48)</f>
        <v>0</v>
      </c>
      <c r="K48" s="503">
        <f>SUM(shirak!K48+arabkir!K48+avan!K48+ajapnyak!K56+kentron!K48+erebuni!K48+ararat!J48+aragacotn!K48+armavir!K48+kotayq!K48+tavush!K48+gexarquniq!K48+lori!K47+syuniq!K48+malatia!K48+shengavit!K48)</f>
        <v>0</v>
      </c>
      <c r="L48" s="486">
        <f>SUM(shirak!L48+arabkir!L48+avan!L48+ajapnyak!L56+kentron!L48+erebuni!L48+ararat!K48+aragacotn!L48+armavir!L48+kotayq!L48+tavush!L48+gexarquniq!L48+lori!L47+syuniq!L48+malatia!L48+shengavit!L48)</f>
        <v>0</v>
      </c>
      <c r="M48" s="486">
        <f>SUM(shirak!M48+arabkir!M48+avan!M48+ajapnyak!M56+kentron!M48+erebuni!M48+ararat!L48+aragacotn!M48+armavir!M48+kotayq!M48+tavush!M48+gexarquniq!M48+lori!M47+syuniq!M48+malatia!M48+shengavit!M48)</f>
        <v>0</v>
      </c>
      <c r="N48" s="486">
        <f>SUM(shirak!N48+arabkir!N48+avan!N48+ajapnyak!N56+kentron!N48+erebuni!N48+ararat!M48+aragacotn!N48+armavir!N48+kotayq!N48+tavush!N48+gexarquniq!N48+lori!N47+syuniq!N48+malatia!N48+shengavit!N48)</f>
        <v>0</v>
      </c>
      <c r="O48" s="503">
        <f>SUM(shirak!O48+arabkir!O48+avan!O48+ajapnyak!O56+kentron!O48+erebuni!O48+ararat!N48+aragacotn!O48+armavir!O48+kotayq!O48+tavush!O48+gexarquniq!O48+lori!O47+syuniq!O48+malatia!O48+shengavit!O48)</f>
        <v>0</v>
      </c>
      <c r="P48" s="486">
        <f>SUM(shirak!P48+arabkir!P48+avan!P48+ajapnyak!P56+kentron!P48+erebuni!P48+ararat!O48+aragacotn!P48+armavir!P48+kotayq!P48+tavush!P48+gexarquniq!P48+lori!P47+syuniq!P48+malatia!P48+shengavit!P48)</f>
        <v>0</v>
      </c>
      <c r="Q48" s="486">
        <f>SUM(shirak!Q48+arabkir!Q48+avan!Q48+ajapnyak!Q56+kentron!Q48+erebuni!Q48+ararat!P48+aragacotn!Q48+armavir!Q48+kotayq!Q48+tavush!Q48+gexarquniq!Q48+lori!Q47+syuniq!Q48+malatia!Q48+shengavit!Q48)</f>
        <v>0</v>
      </c>
      <c r="R48" s="486">
        <f>SUM(shirak!R48+arabkir!R48+avan!R48+ajapnyak!R56+kentron!R48+erebuni!R48+ararat!Q48+aragacotn!R48+armavir!R48+kotayq!R48+tavush!R48+gexarquniq!R48+lori!R47+syuniq!R48+malatia!R48+shengavit!R48)</f>
        <v>0</v>
      </c>
      <c r="S48" s="486">
        <f>SUM(shirak!S48+arabkir!S48+avan!S48+ajapnyak!S56+kentron!S48+erebuni!S48+ararat!R48+aragacotn!S48+armavir!S48+kotayq!S48+tavush!S48+gexarquniq!S48+lori!S47+syuniq!S48+malatia!S48+shengavit!S48)</f>
        <v>0</v>
      </c>
      <c r="T48" s="503">
        <f>SUM(shirak!T48+arabkir!T48+avan!T48+ajapnyak!T56+kentron!T48+erebuni!T48+ararat!S48+aragacotn!T48+armavir!T48+kotayq!T48+tavush!T48+gexarquniq!T48+lori!T47+syuniq!T48+malatia!T48+shengavit!T48)</f>
        <v>0</v>
      </c>
      <c r="U48" s="486">
        <f>SUM(shirak!U48+arabkir!U48+avan!U48+ajapnyak!U56+kentron!U48+erebuni!U48+ararat!T48+aragacotn!U48+armavir!U48+kotayq!U48+tavush!U48+gexarquniq!U48+lori!U47+syuniq!U48+malatia!U48+shengavit!U48)</f>
        <v>0</v>
      </c>
      <c r="V48" s="486">
        <f>SUM(shirak!V48+arabkir!V48+avan!V48+ajapnyak!V56+kentron!V48+erebuni!V48+ararat!U48+aragacotn!V48+armavir!V48+kotayq!V48+tavush!V48+gexarquniq!V48+lori!V47+syuniq!V48+malatia!V48+shengavit!V48)</f>
        <v>0</v>
      </c>
      <c r="W48" s="486">
        <f>SUM(shirak!W48+arabkir!W48+avan!W48+ajapnyak!W56+kentron!W48+erebuni!W48+ararat!V48+aragacotn!W48+armavir!W48+kotayq!W48+tavush!W48+gexarquniq!W48+lori!W47+syuniq!W48+malatia!W48+shengavit!W48)</f>
        <v>0</v>
      </c>
      <c r="X48" s="486">
        <f>SUM(shirak!X48+arabkir!X48+avan!X48+ajapnyak!X56+kentron!X48+erebuni!X48+ararat!W48+aragacotn!X48+armavir!X48+kotayq!X48+tavush!X48+gexarquniq!X48+lori!X47+syuniq!X48+malatia!X48+shengavit!X48)</f>
        <v>0</v>
      </c>
      <c r="Y48" s="486">
        <f>SUM(shirak!Y48+arabkir!Y48+avan!Y48+ajapnyak!Y56+kentron!Y48+erebuni!Y48+ararat!X48+aragacotn!Y48+armavir!Y48+kotayq!Y48+tavush!Y48+gexarquniq!Y48+lori!Y47+syuniq!Y48+malatia!Y48+shengavit!Y48)</f>
        <v>0</v>
      </c>
      <c r="Z48" s="503">
        <f>SUM(shirak!Z48+arabkir!Z48+avan!Z48+ajapnyak!Z56+kentron!Z48+erebuni!Z48+ararat!Y48+aragacotn!Z48+armavir!Z48+kotayq!Z48+tavush!Z48+gexarquniq!Z48+lori!Z47+syuniq!Z48+malatia!Z48+shengavit!Z48)</f>
        <v>1</v>
      </c>
      <c r="AA48" s="486">
        <f>SUM(shirak!AA48+arabkir!AA48+avan!AA48+ajapnyak!AA56+kentron!AA48+erebuni!AA48+ararat!Z48+aragacotn!AA48+armavir!AA48+kotayq!AA48+tavush!AA48+gexarquniq!AA48+lori!AA47+syuniq!AA48+malatia!AA48+shengavit!AA48)</f>
        <v>1</v>
      </c>
    </row>
    <row r="49" spans="1:27" s="185" customFormat="1" x14ac:dyDescent="0.25">
      <c r="A49" s="490" t="s">
        <v>89</v>
      </c>
      <c r="B49" s="493"/>
      <c r="C49" s="1081" t="s">
        <v>90</v>
      </c>
      <c r="D49" s="1082"/>
      <c r="E49" s="1083"/>
      <c r="F49" s="486">
        <f>SUM(shirak!F49+arabkir!F49+avan!F49+ajapnyak!F57+kentron!F49+erebuni!F49+ararat!E49+aragacotn!F49+armavir!F49+kotayq!F49+tavush!F49+gexarquniq!F49+lori!F48+syuniq!F49+malatia!F49+shengavit!F49)</f>
        <v>116</v>
      </c>
      <c r="G49" s="486">
        <f>SUM(shirak!G49+arabkir!G49+avan!G49+ajapnyak!G57+kentron!G49+erebuni!G49+ararat!F49+aragacotn!G49+armavir!G49+kotayq!G49+tavush!G49+gexarquniq!G49+lori!G48+syuniq!G49+malatia!G49+shengavit!G49)</f>
        <v>224</v>
      </c>
      <c r="H49" s="486">
        <f>SUM(shirak!H49+arabkir!H49+avan!H49+ajapnyak!H57+kentron!H49+erebuni!H49+ararat!G49+aragacotn!H49+armavir!H49+kotayq!H49+tavush!H49+gexarquniq!H49+lori!H48+syuniq!H49+malatia!H49+shengavit!H49)</f>
        <v>199</v>
      </c>
      <c r="I49" s="486">
        <f>SUM(shirak!I49+arabkir!I49+avan!I49+ajapnyak!I57+kentron!I49+erebuni!I49+ararat!H49+aragacotn!I49+armavir!I49+kotayq!I49+tavush!I49+gexarquniq!I49+lori!I48+syuniq!I49+malatia!I49+shengavit!I49)</f>
        <v>23</v>
      </c>
      <c r="J49" s="486">
        <f>SUM(shirak!J49+arabkir!J49+avan!J49+ajapnyak!J57+kentron!J49+erebuni!J49+ararat!I49+aragacotn!J49+armavir!J49+kotayq!J49+tavush!J49+gexarquniq!J49+lori!J48+syuniq!J49+malatia!J49+shengavit!J49)</f>
        <v>2</v>
      </c>
      <c r="K49" s="503">
        <f>SUM(shirak!K49+arabkir!K49+avan!K49+ajapnyak!K57+kentron!K49+erebuni!K49+ararat!J49+aragacotn!K49+armavir!K49+kotayq!K49+tavush!K49+gexarquniq!K49+lori!K48+syuniq!K49+malatia!K49+shengavit!K49)</f>
        <v>183</v>
      </c>
      <c r="L49" s="486">
        <f>SUM(shirak!L49+arabkir!L49+avan!L49+ajapnyak!L57+kentron!L49+erebuni!L49+ararat!K49+aragacotn!L49+armavir!L49+kotayq!L49+tavush!L49+gexarquniq!L49+lori!L48+syuniq!L49+malatia!L49+shengavit!L49)</f>
        <v>85</v>
      </c>
      <c r="M49" s="486">
        <f>SUM(shirak!M49+arabkir!M49+avan!M49+ajapnyak!M57+kentron!M49+erebuni!M49+ararat!L49+aragacotn!M49+armavir!M49+kotayq!M49+tavush!M49+gexarquniq!M49+lori!M48+syuniq!M49+malatia!M49+shengavit!M49)</f>
        <v>22</v>
      </c>
      <c r="N49" s="486">
        <f>SUM(shirak!N49+arabkir!N49+avan!N49+ajapnyak!N57+kentron!N49+erebuni!N49+ararat!M49+aragacotn!N49+armavir!N49+kotayq!N49+tavush!N49+gexarquniq!N49+lori!N48+syuniq!N49+malatia!N49+shengavit!N49)</f>
        <v>20</v>
      </c>
      <c r="O49" s="503">
        <f>SUM(shirak!O49+arabkir!O49+avan!O49+ajapnyak!O57+kentron!O49+erebuni!O49+ararat!N49+aragacotn!O49+armavir!O49+kotayq!O49+tavush!O49+gexarquniq!O49+lori!O48+syuniq!O49+malatia!O49+shengavit!O49)</f>
        <v>56</v>
      </c>
      <c r="P49" s="486">
        <f>SUM(shirak!P49+arabkir!P49+avan!P49+ajapnyak!P57+kentron!P49+erebuni!P49+ararat!O49+aragacotn!P49+armavir!P49+kotayq!P49+tavush!P49+gexarquniq!P49+lori!P48+syuniq!P49+malatia!P49+shengavit!P49)</f>
        <v>17</v>
      </c>
      <c r="Q49" s="486">
        <f>SUM(shirak!Q49+arabkir!Q49+avan!Q49+ajapnyak!Q57+kentron!Q49+erebuni!Q49+ararat!P49+aragacotn!Q49+armavir!Q49+kotayq!Q49+tavush!Q49+gexarquniq!Q49+lori!Q48+syuniq!Q49+malatia!Q49+shengavit!Q49)</f>
        <v>33</v>
      </c>
      <c r="R49" s="486">
        <f>SUM(shirak!R49+arabkir!R49+avan!R49+ajapnyak!R57+kentron!R49+erebuni!R49+ararat!Q49+aragacotn!R49+armavir!R49+kotayq!R49+tavush!R49+gexarquniq!R49+lori!R48+syuniq!R49+malatia!R49+shengavit!R49)</f>
        <v>6</v>
      </c>
      <c r="S49" s="486">
        <f>SUM(shirak!S49+arabkir!S49+avan!S49+ajapnyak!S57+kentron!S49+erebuni!S49+ararat!R49+aragacotn!S49+armavir!S49+kotayq!S49+tavush!S49+gexarquniq!S49+lori!S48+syuniq!S49+malatia!S49+shengavit!S49)</f>
        <v>0</v>
      </c>
      <c r="T49" s="503">
        <f>SUM(shirak!T49+arabkir!T49+avan!T49+ajapnyak!T57+kentron!T49+erebuni!T49+ararat!S49+aragacotn!T49+armavir!T49+kotayq!T49+tavush!T49+gexarquniq!T49+lori!T48+syuniq!T49+malatia!T49+shengavit!T49)</f>
        <v>183</v>
      </c>
      <c r="U49" s="486">
        <f>SUM(shirak!U49+arabkir!U49+avan!U49+ajapnyak!U57+kentron!U49+erebuni!U49+ararat!T49+aragacotn!U49+armavir!U49+kotayq!U49+tavush!U49+gexarquniq!U49+lori!U48+syuniq!U49+malatia!U49+shengavit!U49)</f>
        <v>7</v>
      </c>
      <c r="V49" s="486">
        <f>SUM(shirak!V49+arabkir!V49+avan!V49+ajapnyak!V57+kentron!V49+erebuni!V49+ararat!U49+aragacotn!V49+armavir!V49+kotayq!V49+tavush!V49+gexarquniq!V49+lori!V48+syuniq!V49+malatia!V49+shengavit!V49)</f>
        <v>128</v>
      </c>
      <c r="W49" s="486">
        <f>SUM(shirak!W49+arabkir!W49+avan!W49+ajapnyak!W57+kentron!W49+erebuni!W49+ararat!V49+aragacotn!W49+armavir!W49+kotayq!W49+tavush!W49+gexarquniq!W49+lori!W48+syuniq!W49+malatia!W49+shengavit!W49)</f>
        <v>32</v>
      </c>
      <c r="X49" s="486">
        <f>SUM(shirak!X49+arabkir!X49+avan!X49+ajapnyak!X57+kentron!X49+erebuni!X49+ararat!W49+aragacotn!X49+armavir!X49+kotayq!X49+tavush!X49+gexarquniq!X49+lori!X48+syuniq!X49+malatia!X49+shengavit!X49)</f>
        <v>0</v>
      </c>
      <c r="Y49" s="486">
        <f>SUM(shirak!Y49+arabkir!Y49+avan!Y49+ajapnyak!Y57+kentron!Y49+erebuni!Y49+ararat!X49+aragacotn!Y49+armavir!Y49+kotayq!Y49+tavush!Y49+gexarquniq!Y49+lori!Y48+syuniq!Y49+malatia!Y49+shengavit!Y49)</f>
        <v>3</v>
      </c>
      <c r="Z49" s="503">
        <f>SUM(shirak!Z49+arabkir!Z49+avan!Z49+ajapnyak!Z57+kentron!Z49+erebuni!Z49+ararat!Y49+aragacotn!Z49+armavir!Z49+kotayq!Z49+tavush!Z49+gexarquniq!Z49+lori!Z48+syuniq!Z49+malatia!Z49+shengavit!Z49)</f>
        <v>125</v>
      </c>
      <c r="AA49" s="486">
        <f>SUM(shirak!AA49+arabkir!AA49+avan!AA49+ajapnyak!AA57+kentron!AA49+erebuni!AA49+ararat!Z49+aragacotn!AA49+armavir!AA49+kotayq!AA49+tavush!AA49+gexarquniq!AA49+lori!AA48+syuniq!AA49+malatia!AA49+shengavit!AA49)</f>
        <v>25</v>
      </c>
    </row>
    <row r="50" spans="1:27" s="185" customFormat="1" x14ac:dyDescent="0.25">
      <c r="A50" s="490" t="s">
        <v>91</v>
      </c>
      <c r="B50" s="493"/>
      <c r="C50" s="1081" t="s">
        <v>92</v>
      </c>
      <c r="D50" s="1082"/>
      <c r="E50" s="1083"/>
      <c r="F50" s="486">
        <f>SUM(shirak!F50+arabkir!F50+avan!F50+ajapnyak!F58+kentron!F50+erebuni!F50+ararat!E50+aragacotn!F50+armavir!F50+kotayq!F50+tavush!F50+gexarquniq!F50+lori!F49+syuniq!F50+malatia!F50+shengavit!F50)</f>
        <v>21</v>
      </c>
      <c r="G50" s="486">
        <f>SUM(shirak!G50+arabkir!G50+avan!G50+ajapnyak!G58+kentron!G50+erebuni!G50+ararat!F50+aragacotn!G50+armavir!G50+kotayq!G50+tavush!G50+gexarquniq!G50+lori!G49+syuniq!G50+malatia!G50+shengavit!G50)</f>
        <v>404</v>
      </c>
      <c r="H50" s="486">
        <f>SUM(shirak!H50+arabkir!H50+avan!H50+ajapnyak!H58+kentron!H50+erebuni!H50+ararat!G50+aragacotn!H50+armavir!H50+kotayq!H50+tavush!H50+gexarquniq!H50+lori!H49+syuniq!H50+malatia!H50+shengavit!H50)</f>
        <v>383</v>
      </c>
      <c r="I50" s="486">
        <f>SUM(shirak!I50+arabkir!I50+avan!I50+ajapnyak!I58+kentron!I50+erebuni!I50+ararat!H50+aragacotn!I50+armavir!I50+kotayq!I50+tavush!I50+gexarquniq!I50+lori!I49+syuniq!I50+malatia!I50+shengavit!I50)</f>
        <v>21</v>
      </c>
      <c r="J50" s="486">
        <f>SUM(shirak!J50+arabkir!J50+avan!J50+ajapnyak!J58+kentron!J50+erebuni!J50+ararat!I50+aragacotn!J50+armavir!J50+kotayq!J50+tavush!J50+gexarquniq!J50+lori!J49+syuniq!J50+malatia!J50+shengavit!J50)</f>
        <v>0</v>
      </c>
      <c r="K50" s="503">
        <f>SUM(shirak!K50+arabkir!K50+avan!K50+ajapnyak!K58+kentron!K50+erebuni!K50+ararat!J50+aragacotn!K50+armavir!K50+kotayq!K50+tavush!K50+gexarquniq!K50+lori!K49+syuniq!K50+malatia!K50+shengavit!K50)</f>
        <v>173</v>
      </c>
      <c r="L50" s="486">
        <f>SUM(shirak!L50+arabkir!L50+avan!L50+ajapnyak!L58+kentron!L50+erebuni!L50+ararat!K50+aragacotn!L50+armavir!L50+kotayq!L50+tavush!L50+gexarquniq!L50+lori!L49+syuniq!L50+malatia!L50+shengavit!L50)</f>
        <v>33</v>
      </c>
      <c r="M50" s="486">
        <f>SUM(shirak!M50+arabkir!M50+avan!M50+ajapnyak!M58+kentron!M50+erebuni!M50+ararat!L50+aragacotn!M50+armavir!M50+kotayq!M50+tavush!M50+gexarquniq!M50+lori!M49+syuniq!M50+malatia!M50+shengavit!M50)</f>
        <v>2</v>
      </c>
      <c r="N50" s="486">
        <f>SUM(shirak!N50+arabkir!N50+avan!N50+ajapnyak!N58+kentron!N50+erebuni!N50+ararat!M50+aragacotn!N50+armavir!N50+kotayq!N50+tavush!N50+gexarquniq!N50+lori!N49+syuniq!N50+malatia!N50+shengavit!N50)</f>
        <v>21</v>
      </c>
      <c r="O50" s="503">
        <f>SUM(shirak!O50+arabkir!O50+avan!O50+ajapnyak!O58+kentron!O50+erebuni!O50+ararat!N50+aragacotn!O50+armavir!O50+kotayq!O50+tavush!O50+gexarquniq!O50+lori!O49+syuniq!O50+malatia!O50+shengavit!O50)</f>
        <v>117</v>
      </c>
      <c r="P50" s="486">
        <f>SUM(shirak!P50+arabkir!P50+avan!P50+ajapnyak!P58+kentron!P50+erebuni!P50+ararat!O50+aragacotn!P50+armavir!P50+kotayq!P50+tavush!P50+gexarquniq!P50+lori!P49+syuniq!P50+malatia!P50+shengavit!P50)</f>
        <v>88</v>
      </c>
      <c r="Q50" s="486">
        <f>SUM(shirak!Q50+arabkir!Q50+avan!Q50+ajapnyak!Q58+kentron!Q50+erebuni!Q50+ararat!P50+aragacotn!Q50+armavir!Q50+kotayq!Q50+tavush!Q50+gexarquniq!Q50+lori!Q49+syuniq!Q50+malatia!Q50+shengavit!Q50)</f>
        <v>26</v>
      </c>
      <c r="R50" s="486">
        <f>SUM(shirak!R50+arabkir!R50+avan!R50+ajapnyak!R58+kentron!R50+erebuni!R50+ararat!Q50+aragacotn!R50+armavir!R50+kotayq!R50+tavush!R50+gexarquniq!R50+lori!R49+syuniq!R50+malatia!R50+shengavit!R50)</f>
        <v>3</v>
      </c>
      <c r="S50" s="486">
        <f>SUM(shirak!S50+arabkir!S50+avan!S50+ajapnyak!S58+kentron!S50+erebuni!S50+ararat!R50+aragacotn!S50+armavir!S50+kotayq!S50+tavush!S50+gexarquniq!S50+lori!S49+syuniq!S50+malatia!S50+shengavit!S50)</f>
        <v>0</v>
      </c>
      <c r="T50" s="503">
        <f>SUM(shirak!T50+arabkir!T50+avan!T50+ajapnyak!T58+kentron!T50+erebuni!T50+ararat!S50+aragacotn!T50+armavir!T50+kotayq!T50+tavush!T50+gexarquniq!T50+lori!T49+syuniq!T50+malatia!T50+shengavit!T50)</f>
        <v>173</v>
      </c>
      <c r="U50" s="486">
        <f>SUM(shirak!U50+arabkir!U50+avan!U50+ajapnyak!U58+kentron!U50+erebuni!U50+ararat!T50+aragacotn!U50+armavir!U50+kotayq!U50+tavush!U50+gexarquniq!U50+lori!U49+syuniq!U50+malatia!U50+shengavit!U50)</f>
        <v>0</v>
      </c>
      <c r="V50" s="486">
        <f>SUM(shirak!V50+arabkir!V50+avan!V50+ajapnyak!V58+kentron!V50+erebuni!V50+ararat!U50+aragacotn!V50+armavir!V50+kotayq!V50+tavush!V50+gexarquniq!V50+lori!V49+syuniq!V50+malatia!V50+shengavit!V50)</f>
        <v>99</v>
      </c>
      <c r="W50" s="486">
        <f>SUM(shirak!W50+arabkir!W50+avan!W50+ajapnyak!W58+kentron!W50+erebuni!W50+ararat!V50+aragacotn!W50+armavir!W50+kotayq!W50+tavush!W50+gexarquniq!W50+lori!W49+syuniq!W50+malatia!W50+shengavit!W50)</f>
        <v>14</v>
      </c>
      <c r="X50" s="486">
        <f>SUM(shirak!X50+arabkir!X50+avan!X50+ajapnyak!X58+kentron!X50+erebuni!X50+ararat!W50+aragacotn!X50+armavir!X50+kotayq!X50+tavush!X50+gexarquniq!X50+lori!X49+syuniq!X50+malatia!X50+shengavit!X50)</f>
        <v>0</v>
      </c>
      <c r="Y50" s="486">
        <f>SUM(shirak!Y50+arabkir!Y50+avan!Y50+ajapnyak!Y58+kentron!Y50+erebuni!Y50+ararat!X50+aragacotn!Y50+armavir!Y50+kotayq!Y50+tavush!Y50+gexarquniq!Y50+lori!Y49+syuniq!Y50+malatia!Y50+shengavit!Y50)</f>
        <v>0</v>
      </c>
      <c r="Z50" s="503">
        <f>SUM(shirak!Z50+arabkir!Z50+avan!Z50+ajapnyak!Z58+kentron!Z50+erebuni!Z50+ararat!Y50+aragacotn!Z50+armavir!Z50+kotayq!Z50+tavush!Z50+gexarquniq!Z50+lori!Z49+syuniq!Z50+malatia!Z50+shengavit!Z50)</f>
        <v>231</v>
      </c>
      <c r="AA50" s="486">
        <f>SUM(shirak!AA50+arabkir!AA50+avan!AA50+ajapnyak!AA58+kentron!AA50+erebuni!AA50+ararat!Z50+aragacotn!AA50+armavir!AA50+kotayq!AA50+tavush!AA50+gexarquniq!AA50+lori!AA49+syuniq!AA50+malatia!AA50+shengavit!AA50)</f>
        <v>7</v>
      </c>
    </row>
    <row r="51" spans="1:27" s="185" customFormat="1" x14ac:dyDescent="0.25">
      <c r="A51" s="490" t="s">
        <v>93</v>
      </c>
      <c r="B51" s="493"/>
      <c r="C51" s="1078" t="s">
        <v>70</v>
      </c>
      <c r="D51" s="1079"/>
      <c r="E51" s="1080"/>
      <c r="F51" s="486">
        <f>SUM(shirak!F51+arabkir!F51+avan!F51+ajapnyak!F59+kentron!F51+erebuni!F51+ararat!E51+aragacotn!F51+armavir!F51+kotayq!F51+tavush!F51+gexarquniq!F51+lori!F50+syuniq!F51+malatia!F51+shengavit!F51)</f>
        <v>104</v>
      </c>
      <c r="G51" s="486">
        <f>SUM(shirak!G51+arabkir!G51+avan!G51+ajapnyak!G59+kentron!G51+erebuni!G51+ararat!F51+aragacotn!G51+armavir!G51+kotayq!G51+tavush!G51+gexarquniq!G51+lori!G50+syuniq!G51+malatia!G51+shengavit!G51)</f>
        <v>288</v>
      </c>
      <c r="H51" s="486">
        <f>SUM(shirak!H51+arabkir!H51+avan!H51+ajapnyak!H59+kentron!H51+erebuni!H51+ararat!G51+aragacotn!H51+armavir!H51+kotayq!H51+tavush!H51+gexarquniq!H51+lori!H50+syuniq!H51+malatia!H51+shengavit!H51)</f>
        <v>254</v>
      </c>
      <c r="I51" s="486">
        <f>SUM(shirak!I51+arabkir!I51+avan!I51+ajapnyak!I59+kentron!I51+erebuni!I51+ararat!H51+aragacotn!I51+armavir!I51+kotayq!I51+tavush!I51+gexarquniq!I51+lori!I50+syuniq!I51+malatia!I51+shengavit!I51)</f>
        <v>26</v>
      </c>
      <c r="J51" s="486">
        <f>SUM(shirak!J51+arabkir!J51+avan!J51+ajapnyak!J59+kentron!J51+erebuni!J51+ararat!I51+aragacotn!J51+armavir!J51+kotayq!J51+tavush!J51+gexarquniq!J51+lori!J50+syuniq!J51+malatia!J51+shengavit!J51)</f>
        <v>8</v>
      </c>
      <c r="K51" s="503">
        <f>SUM(shirak!K51+arabkir!K51+avan!K51+ajapnyak!K59+kentron!K51+erebuni!K51+ararat!J51+aragacotn!K51+armavir!K51+kotayq!K51+tavush!K51+gexarquniq!K51+lori!K50+syuniq!K51+malatia!K51+shengavit!K51)</f>
        <v>192</v>
      </c>
      <c r="L51" s="486">
        <f>SUM(shirak!L51+arabkir!L51+avan!L51+ajapnyak!L59+kentron!L51+erebuni!L51+ararat!K51+aragacotn!L51+armavir!L51+kotayq!L51+tavush!L51+gexarquniq!L51+lori!L50+syuniq!L51+malatia!L51+shengavit!L51)</f>
        <v>78</v>
      </c>
      <c r="M51" s="486">
        <f>SUM(shirak!M51+arabkir!M51+avan!M51+ajapnyak!M59+kentron!M51+erebuni!M51+ararat!L51+aragacotn!M51+armavir!M51+kotayq!M51+tavush!M51+gexarquniq!M51+lori!M50+syuniq!M51+malatia!M51+shengavit!M51)</f>
        <v>13</v>
      </c>
      <c r="N51" s="486">
        <f>SUM(shirak!N51+arabkir!N51+avan!N51+ajapnyak!N59+kentron!N51+erebuni!N51+ararat!M51+aragacotn!N51+armavir!N51+kotayq!N51+tavush!N51+gexarquniq!N51+lori!N50+syuniq!N51+malatia!N51+shengavit!N51)</f>
        <v>27</v>
      </c>
      <c r="O51" s="503">
        <f>SUM(shirak!O51+arabkir!O51+avan!O51+ajapnyak!O59+kentron!O51+erebuni!O51+ararat!N51+aragacotn!O51+armavir!O51+kotayq!O51+tavush!O51+gexarquniq!O51+lori!O50+syuniq!O51+malatia!O51+shengavit!O51)</f>
        <v>74</v>
      </c>
      <c r="P51" s="486">
        <f>SUM(shirak!P51+arabkir!P51+avan!P51+ajapnyak!P59+kentron!P51+erebuni!P51+ararat!O51+aragacotn!P51+armavir!P51+kotayq!P51+tavush!P51+gexarquniq!P51+lori!P50+syuniq!P51+malatia!P51+shengavit!P51)</f>
        <v>23</v>
      </c>
      <c r="Q51" s="486">
        <f>SUM(shirak!Q51+arabkir!Q51+avan!Q51+ajapnyak!Q59+kentron!Q51+erebuni!Q51+ararat!P51+aragacotn!Q51+armavir!Q51+kotayq!Q51+tavush!Q51+gexarquniq!Q51+lori!Q50+syuniq!Q51+malatia!Q51+shengavit!Q51)</f>
        <v>40</v>
      </c>
      <c r="R51" s="486">
        <f>SUM(shirak!R51+arabkir!R51+avan!R51+ajapnyak!R59+kentron!R51+erebuni!R51+ararat!Q51+aragacotn!R51+armavir!R51+kotayq!R51+tavush!R51+gexarquniq!R51+lori!R50+syuniq!R51+malatia!R51+shengavit!R51)</f>
        <v>11</v>
      </c>
      <c r="S51" s="486">
        <f>SUM(shirak!S51+arabkir!S51+avan!S51+ajapnyak!S59+kentron!S51+erebuni!S51+ararat!R51+aragacotn!S51+armavir!S51+kotayq!S51+tavush!S51+gexarquniq!S51+lori!S50+syuniq!S51+malatia!S51+shengavit!S51)</f>
        <v>0</v>
      </c>
      <c r="T51" s="503">
        <f>SUM(shirak!T51+arabkir!T51+avan!T51+ajapnyak!T59+kentron!T51+erebuni!T51+ararat!S51+aragacotn!T51+armavir!T51+kotayq!T51+tavush!T51+gexarquniq!T51+lori!T50+syuniq!T51+malatia!T51+shengavit!T51)</f>
        <v>192</v>
      </c>
      <c r="U51" s="486">
        <f>SUM(shirak!U51+arabkir!U51+avan!U51+ajapnyak!U59+kentron!U51+erebuni!U51+ararat!T51+aragacotn!U51+armavir!U51+kotayq!U51+tavush!U51+gexarquniq!U51+lori!U50+syuniq!U51+malatia!U51+shengavit!U51)</f>
        <v>1</v>
      </c>
      <c r="V51" s="486">
        <f>SUM(shirak!V51+arabkir!V51+avan!V51+ajapnyak!V59+kentron!V51+erebuni!V51+ararat!U51+aragacotn!V51+armavir!V51+kotayq!V51+tavush!V51+gexarquniq!V51+lori!V50+syuniq!V51+malatia!V51+shengavit!V51)</f>
        <v>126</v>
      </c>
      <c r="W51" s="486">
        <f>SUM(shirak!W51+arabkir!W51+avan!W51+ajapnyak!W59+kentron!W51+erebuni!W51+ararat!V51+aragacotn!W51+armavir!W51+kotayq!W51+tavush!W51+gexarquniq!W51+lori!W50+syuniq!W51+malatia!W51+shengavit!W51)</f>
        <v>41</v>
      </c>
      <c r="X51" s="486">
        <f>SUM(shirak!X51+arabkir!X51+avan!X51+ajapnyak!X59+kentron!X51+erebuni!X51+ararat!W51+aragacotn!X51+armavir!X51+kotayq!X51+tavush!X51+gexarquniq!X51+lori!X50+syuniq!X51+malatia!X51+shengavit!X51)</f>
        <v>0</v>
      </c>
      <c r="Y51" s="486">
        <f>SUM(shirak!Y51+arabkir!Y51+avan!Y51+ajapnyak!Y59+kentron!Y51+erebuni!Y51+ararat!X51+aragacotn!Y51+armavir!Y51+kotayq!Y51+tavush!Y51+gexarquniq!Y51+lori!Y50+syuniq!Y51+malatia!Y51+shengavit!Y51)</f>
        <v>0</v>
      </c>
      <c r="Z51" s="503">
        <f>SUM(shirak!Z51+arabkir!Z51+avan!Z51+ajapnyak!Z59+kentron!Z51+erebuni!Z51+ararat!Y51+aragacotn!Z51+armavir!Z51+kotayq!Z51+tavush!Z51+gexarquniq!Z51+lori!Z50+syuniq!Z51+malatia!Z51+shengavit!Z51)</f>
        <v>165</v>
      </c>
      <c r="AA51" s="486">
        <f>SUM(shirak!AA51+arabkir!AA51+avan!AA51+ajapnyak!AA59+kentron!AA51+erebuni!AA51+ararat!Z51+aragacotn!AA51+armavir!AA51+kotayq!AA51+tavush!AA51+gexarquniq!AA51+lori!AA50+syuniq!AA51+malatia!AA51+shengavit!AA51)</f>
        <v>27</v>
      </c>
    </row>
    <row r="52" spans="1:27" s="238" customFormat="1" ht="52.5" customHeight="1" x14ac:dyDescent="0.25">
      <c r="A52" s="270" t="s">
        <v>94</v>
      </c>
      <c r="B52" s="274"/>
      <c r="C52" s="928" t="s">
        <v>95</v>
      </c>
      <c r="D52" s="929"/>
      <c r="E52" s="930"/>
      <c r="F52" s="272">
        <f>SUM(shirak!F52+arabkir!F52+avan!F52+ajapnyak!F60+kentron!F52+erebuni!F52+ararat!E52+aragacotn!F52+armavir!F52+kotayq!F52+tavush!F52+gexarquniq!F52+lori!F51+syuniq!F52+malatia!F52+shengavit!F52)</f>
        <v>190</v>
      </c>
      <c r="G52" s="272">
        <f>SUM(shirak!G52+arabkir!G52+avan!G52+ajapnyak!G60+kentron!G52+erebuni!G52+ararat!F52+aragacotn!G52+armavir!G52+kotayq!G52+tavush!G52+gexarquniq!G52+lori!G51+syuniq!G52+malatia!G52+shengavit!G52)</f>
        <v>559</v>
      </c>
      <c r="H52" s="272">
        <f>SUM(shirak!H52+arabkir!H52+avan!H52+ajapnyak!H60+kentron!H52+erebuni!H52+ararat!G52+aragacotn!H52+armavir!H52+kotayq!H52+tavush!H52+gexarquniq!H52+lori!H51+syuniq!H52+malatia!H52+shengavit!H52)</f>
        <v>467</v>
      </c>
      <c r="I52" s="272">
        <f>SUM(shirak!I52+arabkir!I52+avan!I52+ajapnyak!I60+kentron!I52+erebuni!I52+ararat!H52+aragacotn!I52+armavir!I52+kotayq!I52+tavush!I52+gexarquniq!I52+lori!I51+syuniq!I52+malatia!I52+shengavit!I52)</f>
        <v>76</v>
      </c>
      <c r="J52" s="272">
        <f>SUM(shirak!J52+arabkir!J52+avan!J52+ajapnyak!J60+kentron!J52+erebuni!J52+ararat!I52+aragacotn!J52+armavir!J52+kotayq!J52+tavush!J52+gexarquniq!J52+lori!J51+syuniq!J52+malatia!J52+shengavit!J52)</f>
        <v>16</v>
      </c>
      <c r="K52" s="272">
        <f>SUM(shirak!K52+arabkir!K52+avan!K52+ajapnyak!K60+kentron!K52+erebuni!K52+ararat!J52+aragacotn!K52+armavir!K52+kotayq!K52+tavush!K52+gexarquniq!K52+lori!K51+syuniq!K52+malatia!K52+shengavit!K52)</f>
        <v>390</v>
      </c>
      <c r="L52" s="272">
        <f>SUM(shirak!L52+arabkir!L52+avan!L52+ajapnyak!L60+kentron!L52+erebuni!L52+ararat!K52+aragacotn!L52+armavir!L52+kotayq!L52+tavush!L52+gexarquniq!L52+lori!L51+syuniq!L52+malatia!L52+shengavit!L52)</f>
        <v>187</v>
      </c>
      <c r="M52" s="272">
        <f>SUM(shirak!M52+arabkir!M52+avan!M52+ajapnyak!M60+kentron!M52+erebuni!M52+ararat!L52+aragacotn!M52+armavir!M52+kotayq!M52+tavush!M52+gexarquniq!M52+lori!M51+syuniq!M52+malatia!M52+shengavit!M52)</f>
        <v>38</v>
      </c>
      <c r="N52" s="272">
        <f>SUM(shirak!N52+arabkir!N52+avan!N52+ajapnyak!N60+kentron!N52+erebuni!N52+ararat!M52+aragacotn!N52+armavir!N52+kotayq!N52+tavush!N52+gexarquniq!N52+lori!N51+syuniq!N52+malatia!N52+shengavit!N52)</f>
        <v>86</v>
      </c>
      <c r="O52" s="272">
        <f>SUM(shirak!O52+arabkir!O52+avan!O52+ajapnyak!O60+kentron!O52+erebuni!O52+ararat!N52+aragacotn!O52+armavir!O52+kotayq!O52+tavush!O52+gexarquniq!O52+lori!O51+syuniq!O52+malatia!O52+shengavit!O52)</f>
        <v>79</v>
      </c>
      <c r="P52" s="272">
        <f>SUM(shirak!P52+arabkir!P52+avan!P52+ajapnyak!P60+kentron!P52+erebuni!P52+ararat!O52+aragacotn!P52+armavir!P52+kotayq!P52+tavush!P52+gexarquniq!P52+lori!P51+syuniq!P52+malatia!P52+shengavit!P52)</f>
        <v>18</v>
      </c>
      <c r="Q52" s="272">
        <f>SUM(shirak!Q52+arabkir!Q52+avan!Q52+ajapnyak!Q60+kentron!Q52+erebuni!Q52+ararat!P52+aragacotn!Q52+armavir!Q52+kotayq!Q52+tavush!Q52+gexarquniq!Q52+lori!Q51+syuniq!Q52+malatia!Q52+shengavit!Q52)</f>
        <v>54</v>
      </c>
      <c r="R52" s="272">
        <f>SUM(shirak!R52+arabkir!R52+avan!R52+ajapnyak!R60+kentron!R52+erebuni!R52+ararat!Q52+aragacotn!R52+armavir!R52+kotayq!R52+tavush!R52+gexarquniq!R52+lori!R51+syuniq!R52+malatia!R52+shengavit!R52)</f>
        <v>7</v>
      </c>
      <c r="S52" s="272">
        <f>SUM(shirak!S52+arabkir!S52+avan!S52+ajapnyak!S60+kentron!S52+erebuni!S52+ararat!R52+aragacotn!S52+armavir!S52+kotayq!S52+tavush!S52+gexarquniq!S52+lori!S51+syuniq!S52+malatia!S52+shengavit!S52)</f>
        <v>6</v>
      </c>
      <c r="T52" s="272">
        <f>SUM(shirak!T52+arabkir!T52+avan!T52+ajapnyak!T60+kentron!T52+erebuni!T52+ararat!S52+aragacotn!T52+armavir!T52+kotayq!T52+tavush!T52+gexarquniq!T52+lori!T51+syuniq!T52+malatia!T52+shengavit!T52)</f>
        <v>396</v>
      </c>
      <c r="U52" s="272">
        <f>SUM(shirak!U52+arabkir!U52+avan!U52+ajapnyak!U60+kentron!U52+erebuni!U52+ararat!T52+aragacotn!U52+armavir!U52+kotayq!U52+tavush!U52+gexarquniq!U52+lori!U51+syuniq!U52+malatia!U52+shengavit!U52)</f>
        <v>4</v>
      </c>
      <c r="V52" s="272">
        <f>SUM(shirak!V52+arabkir!V52+avan!V52+ajapnyak!V60+kentron!V52+erebuni!V52+ararat!U52+aragacotn!V52+armavir!V52+kotayq!V52+tavush!V52+gexarquniq!V52+lori!V51+syuniq!V52+malatia!V52+shengavit!V52)</f>
        <v>289</v>
      </c>
      <c r="W52" s="272">
        <f>SUM(shirak!W52+arabkir!W52+avan!W52+ajapnyak!W60+kentron!W52+erebuni!W52+ararat!V52+aragacotn!W52+armavir!W52+kotayq!W52+tavush!W52+gexarquniq!W52+lori!W51+syuniq!W52+malatia!W52+shengavit!W52)</f>
        <v>82</v>
      </c>
      <c r="X52" s="272">
        <f>SUM(shirak!X52+arabkir!X52+avan!X52+ajapnyak!X60+kentron!X52+erebuni!X52+ararat!W52+aragacotn!X52+armavir!X52+kotayq!X52+tavush!X52+gexarquniq!X52+lori!X51+syuniq!X52+malatia!X52+shengavit!X52)</f>
        <v>0</v>
      </c>
      <c r="Y52" s="272">
        <f>SUM(shirak!Y52+arabkir!Y52+avan!Y52+ajapnyak!Y60+kentron!Y52+erebuni!Y52+ararat!X52+aragacotn!Y52+armavir!Y52+kotayq!Y52+tavush!Y52+gexarquniq!Y52+lori!Y51+syuniq!Y52+malatia!Y52+shengavit!Y52)</f>
        <v>5</v>
      </c>
      <c r="Z52" s="272">
        <f>SUM(shirak!Z52+arabkir!Z52+avan!Z52+ajapnyak!Z60+kentron!Z52+erebuni!Z52+ararat!Y52+aragacotn!Z52+armavir!Z52+kotayq!Z52+tavush!Z52+gexarquniq!Z52+lori!Z51+syuniq!Z52+malatia!Z52+shengavit!Z52)</f>
        <v>252</v>
      </c>
      <c r="AA52" s="272">
        <f>SUM(shirak!AA52+arabkir!AA52+avan!AA52+ajapnyak!AA60+kentron!AA52+erebuni!AA52+ararat!Z52+aragacotn!AA52+armavir!AA52+kotayq!AA52+tavush!AA52+gexarquniq!AA52+lori!AA51+syuniq!AA52+malatia!AA52+shengavit!AA52)</f>
        <v>39</v>
      </c>
    </row>
    <row r="53" spans="1:27" s="185" customFormat="1" ht="18.75" customHeight="1" x14ac:dyDescent="0.25">
      <c r="A53" s="490" t="s">
        <v>96</v>
      </c>
      <c r="B53" s="493"/>
      <c r="C53" s="1081" t="s">
        <v>97</v>
      </c>
      <c r="D53" s="1082"/>
      <c r="E53" s="1083"/>
      <c r="F53" s="489">
        <f>SUM(shirak!F53+arabkir!F53+avan!F53+ajapnyak!F61+kentron!F53+erebuni!F53+ararat!E53+aragacotn!F53+armavir!F53+kotayq!F53+tavush!F53+gexarquniq!F53+lori!F52+syuniq!F53+malatia!F53+shengavit!F53)</f>
        <v>17</v>
      </c>
      <c r="G53" s="489">
        <f>SUM(shirak!G53+arabkir!G53+avan!G53+ajapnyak!G61+kentron!G53+erebuni!G53+ararat!F53+aragacotn!G53+armavir!G53+kotayq!G53+tavush!G53+gexarquniq!G53+lori!G52+syuniq!G53+malatia!G53+shengavit!G53)</f>
        <v>16</v>
      </c>
      <c r="H53" s="489">
        <f>SUM(shirak!H53+arabkir!H53+avan!H53+ajapnyak!H61+kentron!H53+erebuni!H53+ararat!G53+aragacotn!H53+armavir!H53+kotayq!H53+tavush!H53+gexarquniq!H53+lori!H52+syuniq!H53+malatia!H53+shengavit!H53)</f>
        <v>16</v>
      </c>
      <c r="I53" s="489">
        <f>SUM(shirak!I53+arabkir!I53+avan!I53+ajapnyak!I61+kentron!I53+erebuni!I53+ararat!H53+aragacotn!I53+armavir!I53+kotayq!I53+tavush!I53+gexarquniq!I53+lori!I52+syuniq!I53+malatia!I53+shengavit!I53)</f>
        <v>0</v>
      </c>
      <c r="J53" s="489">
        <f>SUM(shirak!J53+arabkir!J53+avan!J53+ajapnyak!J61+kentron!J53+erebuni!J53+ararat!I53+aragacotn!J53+armavir!J53+kotayq!J53+tavush!J53+gexarquniq!J53+lori!J52+syuniq!J53+malatia!J53+shengavit!J53)</f>
        <v>0</v>
      </c>
      <c r="K53" s="320">
        <f>SUM(shirak!K53+arabkir!K53+avan!K53+ajapnyak!K61+kentron!K53+erebuni!K53+ararat!J53+aragacotn!K53+armavir!K53+kotayq!K53+tavush!K53+gexarquniq!K53+lori!K52+syuniq!K53+malatia!K53+shengavit!K53)</f>
        <v>16</v>
      </c>
      <c r="L53" s="489">
        <f>SUM(shirak!L53+arabkir!L53+avan!L53+ajapnyak!L61+kentron!L53+erebuni!L53+ararat!K53+aragacotn!L53+armavir!L53+kotayq!L53+tavush!L53+gexarquniq!L53+lori!L52+syuniq!L53+malatia!L53+shengavit!L53)</f>
        <v>5</v>
      </c>
      <c r="M53" s="489">
        <f>SUM(shirak!M53+arabkir!M53+avan!M53+ajapnyak!M61+kentron!M53+erebuni!M53+ararat!L53+aragacotn!M53+armavir!M53+kotayq!M53+tavush!M53+gexarquniq!M53+lori!M52+syuniq!M53+malatia!M53+shengavit!M53)</f>
        <v>1</v>
      </c>
      <c r="N53" s="489">
        <f>SUM(shirak!N53+arabkir!N53+avan!N53+ajapnyak!N61+kentron!N53+erebuni!N53+ararat!M53+aragacotn!N53+armavir!N53+kotayq!N53+tavush!N53+gexarquniq!N53+lori!N52+syuniq!N53+malatia!N53+shengavit!N53)</f>
        <v>6</v>
      </c>
      <c r="O53" s="320">
        <f>SUM(shirak!O53+arabkir!O53+avan!O53+ajapnyak!O61+kentron!O53+erebuni!O53+ararat!N53+aragacotn!O53+armavir!O53+kotayq!O53+tavush!O53+gexarquniq!O53+lori!O52+syuniq!O53+malatia!O53+shengavit!O53)</f>
        <v>4</v>
      </c>
      <c r="P53" s="489">
        <f>SUM(shirak!P53+arabkir!P53+avan!P53+ajapnyak!P61+kentron!P53+erebuni!P53+ararat!O53+aragacotn!P53+armavir!P53+kotayq!P53+tavush!P53+gexarquniq!P53+lori!P52+syuniq!P53+malatia!P53+shengavit!P53)</f>
        <v>1</v>
      </c>
      <c r="Q53" s="489">
        <f>SUM(shirak!Q53+arabkir!Q53+avan!Q53+ajapnyak!Q61+kentron!Q53+erebuni!Q53+ararat!P53+aragacotn!Q53+armavir!Q53+kotayq!Q53+tavush!Q53+gexarquniq!Q53+lori!Q52+syuniq!Q53+malatia!Q53+shengavit!Q53)</f>
        <v>3</v>
      </c>
      <c r="R53" s="489">
        <f>SUM(shirak!R53+arabkir!R53+avan!R53+ajapnyak!R61+kentron!R53+erebuni!R53+ararat!Q53+aragacotn!R53+armavir!R53+kotayq!R53+tavush!R53+gexarquniq!R53+lori!R52+syuniq!R53+malatia!R53+shengavit!R53)</f>
        <v>0</v>
      </c>
      <c r="S53" s="489">
        <f>SUM(shirak!S53+arabkir!S53+avan!S53+ajapnyak!S61+kentron!S53+erebuni!S53+ararat!R53+aragacotn!S53+armavir!S53+kotayq!S53+tavush!S53+gexarquniq!S53+lori!S52+syuniq!S53+malatia!S53+shengavit!S53)</f>
        <v>0</v>
      </c>
      <c r="T53" s="320">
        <f>SUM(shirak!T53+arabkir!T53+avan!T53+ajapnyak!T61+kentron!T53+erebuni!T53+ararat!S53+aragacotn!T53+armavir!T53+kotayq!T53+tavush!T53+gexarquniq!T53+lori!T52+syuniq!T53+malatia!T53+shengavit!T53)</f>
        <v>16</v>
      </c>
      <c r="U53" s="489">
        <f>SUM(shirak!U53+arabkir!U53+avan!U53+ajapnyak!U61+kentron!U53+erebuni!U53+ararat!T53+aragacotn!U53+armavir!U53+kotayq!U53+tavush!U53+gexarquniq!U53+lori!U52+syuniq!U53+malatia!U53+shengavit!U53)</f>
        <v>0</v>
      </c>
      <c r="V53" s="489">
        <f>SUM(shirak!V53+arabkir!V53+avan!V53+ajapnyak!V61+kentron!V53+erebuni!V53+ararat!U53+aragacotn!V53+armavir!V53+kotayq!V53+tavush!V53+gexarquniq!V53+lori!V52+syuniq!V53+malatia!V53+shengavit!V53)</f>
        <v>8</v>
      </c>
      <c r="W53" s="489">
        <f>SUM(shirak!W53+arabkir!W53+avan!W53+ajapnyak!W61+kentron!W53+erebuni!W53+ararat!V53+aragacotn!W53+armavir!W53+kotayq!W53+tavush!W53+gexarquniq!W53+lori!W52+syuniq!W53+malatia!W53+shengavit!W53)</f>
        <v>6</v>
      </c>
      <c r="X53" s="489">
        <f>SUM(shirak!X53+arabkir!X53+avan!X53+ajapnyak!X61+kentron!X53+erebuni!X53+ararat!W53+aragacotn!X53+armavir!X53+kotayq!X53+tavush!X53+gexarquniq!X53+lori!X52+syuniq!X53+malatia!X53+shengavit!X53)</f>
        <v>0</v>
      </c>
      <c r="Y53" s="489">
        <f>SUM(shirak!Y53+arabkir!Y53+avan!Y53+ajapnyak!Y61+kentron!Y53+erebuni!Y53+ararat!X53+aragacotn!Y53+armavir!Y53+kotayq!Y53+tavush!Y53+gexarquniq!Y53+lori!Y52+syuniq!Y53+malatia!Y53+shengavit!Y53)</f>
        <v>0</v>
      </c>
      <c r="Z53" s="320">
        <f>SUM(shirak!Z53+arabkir!Z53+avan!Z53+ajapnyak!Z61+kentron!Z53+erebuni!Z53+ararat!Y53+aragacotn!Z53+armavir!Z53+kotayq!Z53+tavush!Z53+gexarquniq!Z53+lori!Z52+syuniq!Z53+malatia!Z53+shengavit!Z53)</f>
        <v>16</v>
      </c>
      <c r="AA53" s="489">
        <f>SUM(shirak!AA53+arabkir!AA53+avan!AA53+ajapnyak!AA61+kentron!AA53+erebuni!AA53+ararat!Z53+aragacotn!AA53+armavir!AA53+kotayq!AA53+tavush!AA53+gexarquniq!AA53+lori!AA52+syuniq!AA53+malatia!AA53+shengavit!AA53)</f>
        <v>3</v>
      </c>
    </row>
    <row r="54" spans="1:27" s="185" customFormat="1" ht="21.75" customHeight="1" x14ac:dyDescent="0.25">
      <c r="A54" s="490" t="s">
        <v>98</v>
      </c>
      <c r="B54" s="493"/>
      <c r="C54" s="1081" t="s">
        <v>99</v>
      </c>
      <c r="D54" s="1082"/>
      <c r="E54" s="1083"/>
      <c r="F54" s="489">
        <f>SUM(shirak!F54+arabkir!F54+avan!F54+ajapnyak!F62+kentron!F54+erebuni!F54+ararat!E54+aragacotn!F54+armavir!F54+kotayq!F54+tavush!F54+gexarquniq!F54+lori!F53+syuniq!F54+malatia!F54+shengavit!F54)</f>
        <v>1</v>
      </c>
      <c r="G54" s="489">
        <f>SUM(shirak!G54+arabkir!G54+avan!G54+ajapnyak!G62+kentron!G54+erebuni!G54+ararat!F54+aragacotn!G54+armavir!G54+kotayq!G54+tavush!G54+gexarquniq!G54+lori!G53+syuniq!G54+malatia!G54+shengavit!G54)</f>
        <v>4</v>
      </c>
      <c r="H54" s="489">
        <f>SUM(shirak!H54+arabkir!H54+avan!H54+ajapnyak!H62+kentron!H54+erebuni!H54+ararat!G54+aragacotn!H54+armavir!H54+kotayq!H54+tavush!H54+gexarquniq!H54+lori!H53+syuniq!H54+malatia!H54+shengavit!H54)</f>
        <v>4</v>
      </c>
      <c r="I54" s="489">
        <f>SUM(shirak!I54+arabkir!I54+avan!I54+ajapnyak!I62+kentron!I54+erebuni!I54+ararat!H54+aragacotn!I54+armavir!I54+kotayq!I54+tavush!I54+gexarquniq!I54+lori!I53+syuniq!I54+malatia!I54+shengavit!I54)</f>
        <v>0</v>
      </c>
      <c r="J54" s="489">
        <f>SUM(shirak!J54+arabkir!J54+avan!J54+ajapnyak!J62+kentron!J54+erebuni!J54+ararat!I54+aragacotn!J54+armavir!J54+kotayq!J54+tavush!J54+gexarquniq!J54+lori!J53+syuniq!J54+malatia!J54+shengavit!J54)</f>
        <v>0</v>
      </c>
      <c r="K54" s="320">
        <f>SUM(shirak!K54+arabkir!K54+avan!K54+ajapnyak!K62+kentron!K54+erebuni!K54+ararat!J54+aragacotn!K54+armavir!K54+kotayq!K54+tavush!K54+gexarquniq!K54+lori!K53+syuniq!K54+malatia!K54+shengavit!K54)</f>
        <v>4</v>
      </c>
      <c r="L54" s="489">
        <f>SUM(shirak!L54+arabkir!L54+avan!L54+ajapnyak!L62+kentron!L54+erebuni!L54+ararat!K54+aragacotn!L54+armavir!L54+kotayq!L54+tavush!L54+gexarquniq!L54+lori!L53+syuniq!L54+malatia!L54+shengavit!L54)</f>
        <v>0</v>
      </c>
      <c r="M54" s="489">
        <f>SUM(shirak!M54+arabkir!M54+avan!M54+ajapnyak!M62+kentron!M54+erebuni!M54+ararat!L54+aragacotn!M54+armavir!M54+kotayq!M54+tavush!M54+gexarquniq!M54+lori!M53+syuniq!M54+malatia!M54+shengavit!M54)</f>
        <v>1</v>
      </c>
      <c r="N54" s="489">
        <f>SUM(shirak!N54+arabkir!N54+avan!N54+ajapnyak!N62+kentron!N54+erebuni!N54+ararat!M54+aragacotn!N54+armavir!N54+kotayq!N54+tavush!N54+gexarquniq!N54+lori!N53+syuniq!N54+malatia!N54+shengavit!N54)</f>
        <v>3</v>
      </c>
      <c r="O54" s="320">
        <f>SUM(shirak!O54+arabkir!O54+avan!O54+ajapnyak!O62+kentron!O54+erebuni!O54+ararat!N54+aragacotn!O54+armavir!O54+kotayq!O54+tavush!O54+gexarquniq!O54+lori!O53+syuniq!O54+malatia!O54+shengavit!O54)</f>
        <v>0</v>
      </c>
      <c r="P54" s="489">
        <f>SUM(shirak!P54+arabkir!P54+avan!P54+ajapnyak!P62+kentron!P54+erebuni!P54+ararat!O54+aragacotn!P54+armavir!P54+kotayq!P54+tavush!P54+gexarquniq!P54+lori!P53+syuniq!P54+malatia!P54+shengavit!P54)</f>
        <v>0</v>
      </c>
      <c r="Q54" s="489">
        <f>SUM(shirak!Q54+arabkir!Q54+avan!Q54+ajapnyak!Q62+kentron!Q54+erebuni!Q54+ararat!P54+aragacotn!Q54+armavir!Q54+kotayq!Q54+tavush!Q54+gexarquniq!Q54+lori!Q53+syuniq!Q54+malatia!Q54+shengavit!Q54)</f>
        <v>0</v>
      </c>
      <c r="R54" s="489">
        <f>SUM(shirak!R54+arabkir!R54+avan!R54+ajapnyak!R62+kentron!R54+erebuni!R54+ararat!Q54+aragacotn!R54+armavir!R54+kotayq!R54+tavush!R54+gexarquniq!R54+lori!R53+syuniq!R54+malatia!R54+shengavit!R54)</f>
        <v>0</v>
      </c>
      <c r="S54" s="489">
        <f>SUM(shirak!S54+arabkir!S54+avan!S54+ajapnyak!S62+kentron!S54+erebuni!S54+ararat!R54+aragacotn!S54+armavir!S54+kotayq!S54+tavush!S54+gexarquniq!S54+lori!S53+syuniq!S54+malatia!S54+shengavit!S54)</f>
        <v>0</v>
      </c>
      <c r="T54" s="320">
        <f>SUM(shirak!T54+arabkir!T54+avan!T54+ajapnyak!T62+kentron!T54+erebuni!T54+ararat!S54+aragacotn!T54+armavir!T54+kotayq!T54+tavush!T54+gexarquniq!T54+lori!T53+syuniq!T54+malatia!T54+shengavit!T54)</f>
        <v>4</v>
      </c>
      <c r="U54" s="489">
        <f>SUM(shirak!U54+arabkir!U54+avan!U54+ajapnyak!U62+kentron!U54+erebuni!U54+ararat!T54+aragacotn!U54+armavir!U54+kotayq!U54+tavush!U54+gexarquniq!U54+lori!U53+syuniq!U54+malatia!U54+shengavit!U54)</f>
        <v>0</v>
      </c>
      <c r="V54" s="489">
        <f>SUM(shirak!V54+arabkir!V54+avan!V54+ajapnyak!V62+kentron!V54+erebuni!V54+ararat!U54+aragacotn!V54+armavir!V54+kotayq!V54+tavush!V54+gexarquniq!V54+lori!V53+syuniq!V54+malatia!V54+shengavit!V54)</f>
        <v>3</v>
      </c>
      <c r="W54" s="489">
        <f>SUM(shirak!W54+arabkir!W54+avan!W54+ajapnyak!W62+kentron!W54+erebuni!W54+ararat!V54+aragacotn!W54+armavir!W54+kotayq!W54+tavush!W54+gexarquniq!W54+lori!W53+syuniq!W54+malatia!W54+shengavit!W54)</f>
        <v>1</v>
      </c>
      <c r="X54" s="489">
        <f>SUM(shirak!X54+arabkir!X54+avan!X54+ajapnyak!X62+kentron!X54+erebuni!X54+ararat!W54+aragacotn!X54+armavir!X54+kotayq!X54+tavush!X54+gexarquniq!X54+lori!X53+syuniq!X54+malatia!X54+shengavit!X54)</f>
        <v>0</v>
      </c>
      <c r="Y54" s="489">
        <f>SUM(shirak!Y54+arabkir!Y54+avan!Y54+ajapnyak!Y62+kentron!Y54+erebuni!Y54+ararat!X54+aragacotn!Y54+armavir!Y54+kotayq!Y54+tavush!Y54+gexarquniq!Y54+lori!Y53+syuniq!Y54+malatia!Y54+shengavit!Y54)</f>
        <v>0</v>
      </c>
      <c r="Z54" s="320">
        <f>SUM(shirak!Z54+arabkir!Z54+avan!Z54+ajapnyak!Z62+kentron!Z54+erebuni!Z54+ararat!Y54+aragacotn!Z54+armavir!Z54+kotayq!Z54+tavush!Z54+gexarquniq!Z54+lori!Z53+syuniq!Z54+malatia!Z54+shengavit!Z54)</f>
        <v>1</v>
      </c>
      <c r="AA54" s="489">
        <f>SUM(shirak!AA54+arabkir!AA54+avan!AA54+ajapnyak!AA62+kentron!AA54+erebuni!AA54+ararat!Z54+aragacotn!AA54+armavir!AA54+kotayq!AA54+tavush!AA54+gexarquniq!AA54+lori!AA53+syuniq!AA54+malatia!AA54+shengavit!AA54)</f>
        <v>1</v>
      </c>
    </row>
    <row r="55" spans="1:27" s="185" customFormat="1" ht="21" customHeight="1" x14ac:dyDescent="0.25">
      <c r="A55" s="490" t="s">
        <v>100</v>
      </c>
      <c r="B55" s="493"/>
      <c r="C55" s="1081" t="s">
        <v>101</v>
      </c>
      <c r="D55" s="1082"/>
      <c r="E55" s="1083"/>
      <c r="F55" s="489">
        <f>SUM(shirak!F55+arabkir!F55+avan!F55+ajapnyak!F63+kentron!F55+erebuni!F55+ararat!E55+aragacotn!F55+armavir!F55+kotayq!F55+tavush!F55+gexarquniq!F55+lori!F54+syuniq!F55+malatia!F55+shengavit!F55)</f>
        <v>10</v>
      </c>
      <c r="G55" s="489">
        <f>SUM(shirak!G55+arabkir!G55+avan!G55+ajapnyak!G63+kentron!G55+erebuni!G55+ararat!F55+aragacotn!G55+armavir!G55+kotayq!G55+tavush!G55+gexarquniq!G55+lori!G54+syuniq!G55+malatia!G55+shengavit!G55)</f>
        <v>15</v>
      </c>
      <c r="H55" s="489">
        <f>SUM(shirak!H55+arabkir!H55+avan!H55+ajapnyak!H63+kentron!H55+erebuni!H55+ararat!G55+aragacotn!H55+armavir!H55+kotayq!H55+tavush!H55+gexarquniq!H55+lori!H54+syuniq!H55+malatia!H55+shengavit!H55)</f>
        <v>10</v>
      </c>
      <c r="I55" s="489">
        <f>SUM(shirak!I55+arabkir!I55+avan!I55+ajapnyak!I63+kentron!I55+erebuni!I55+ararat!H55+aragacotn!I55+armavir!I55+kotayq!I55+tavush!I55+gexarquniq!I55+lori!I54+syuniq!I55+malatia!I55+shengavit!I55)</f>
        <v>5</v>
      </c>
      <c r="J55" s="489">
        <f>SUM(shirak!J55+arabkir!J55+avan!J55+ajapnyak!J63+kentron!J55+erebuni!J55+ararat!I55+aragacotn!J55+armavir!J55+kotayq!J55+tavush!J55+gexarquniq!J55+lori!J54+syuniq!J55+malatia!J55+shengavit!J55)</f>
        <v>0</v>
      </c>
      <c r="K55" s="320">
        <f>SUM(shirak!K55+arabkir!K55+avan!K55+ajapnyak!K63+kentron!K55+erebuni!K55+ararat!J55+aragacotn!K55+armavir!K55+kotayq!K55+tavush!K55+gexarquniq!K55+lori!K54+syuniq!K55+malatia!K55+shengavit!K55)</f>
        <v>11</v>
      </c>
      <c r="L55" s="489">
        <f>SUM(shirak!L55+arabkir!L55+avan!L55+ajapnyak!L63+kentron!L55+erebuni!L55+ararat!K55+aragacotn!L55+armavir!L55+kotayq!L55+tavush!L55+gexarquniq!L55+lori!L54+syuniq!L55+malatia!L55+shengavit!L55)</f>
        <v>3</v>
      </c>
      <c r="M55" s="489">
        <f>SUM(shirak!M55+arabkir!M55+avan!M55+ajapnyak!M63+kentron!M55+erebuni!M55+ararat!L55+aragacotn!M55+armavir!M55+kotayq!M55+tavush!M55+gexarquniq!M55+lori!M54+syuniq!M55+malatia!M55+shengavit!M55)</f>
        <v>1</v>
      </c>
      <c r="N55" s="489">
        <f>SUM(shirak!N55+arabkir!N55+avan!N55+ajapnyak!N63+kentron!N55+erebuni!N55+ararat!M55+aragacotn!N55+armavir!N55+kotayq!N55+tavush!N55+gexarquniq!N55+lori!N54+syuniq!N55+malatia!N55+shengavit!N55)</f>
        <v>2</v>
      </c>
      <c r="O55" s="320">
        <f>SUM(shirak!O55+arabkir!O55+avan!O55+ajapnyak!O63+kentron!O55+erebuni!O55+ararat!N55+aragacotn!O55+armavir!O55+kotayq!O55+tavush!O55+gexarquniq!O55+lori!O54+syuniq!O55+malatia!O55+shengavit!O55)</f>
        <v>5</v>
      </c>
      <c r="P55" s="489">
        <f>SUM(shirak!P55+arabkir!P55+avan!P55+ajapnyak!P63+kentron!P55+erebuni!P55+ararat!O55+aragacotn!P55+armavir!P55+kotayq!P55+tavush!P55+gexarquniq!P55+lori!P54+syuniq!P55+malatia!P55+shengavit!P55)</f>
        <v>2</v>
      </c>
      <c r="Q55" s="489">
        <f>SUM(shirak!Q55+arabkir!Q55+avan!Q55+ajapnyak!Q63+kentron!Q55+erebuni!Q55+ararat!P55+aragacotn!Q55+armavir!Q55+kotayq!Q55+tavush!Q55+gexarquniq!Q55+lori!Q54+syuniq!Q55+malatia!Q55+shengavit!Q55)</f>
        <v>3</v>
      </c>
      <c r="R55" s="489">
        <f>SUM(shirak!R55+arabkir!R55+avan!R55+ajapnyak!R63+kentron!R55+erebuni!R55+ararat!Q55+aragacotn!R55+armavir!R55+kotayq!R55+tavush!R55+gexarquniq!R55+lori!R54+syuniq!R55+malatia!R55+shengavit!R55)</f>
        <v>0</v>
      </c>
      <c r="S55" s="489">
        <f>SUM(shirak!S55+arabkir!S55+avan!S55+ajapnyak!S63+kentron!S55+erebuni!S55+ararat!R55+aragacotn!S55+armavir!S55+kotayq!S55+tavush!S55+gexarquniq!S55+lori!S54+syuniq!S55+malatia!S55+shengavit!S55)</f>
        <v>0</v>
      </c>
      <c r="T55" s="320">
        <f>SUM(shirak!T55+arabkir!T55+avan!T55+ajapnyak!T63+kentron!T55+erebuni!T55+ararat!S55+aragacotn!T55+armavir!T55+kotayq!T55+tavush!T55+gexarquniq!T55+lori!T54+syuniq!T55+malatia!T55+shengavit!T55)</f>
        <v>11</v>
      </c>
      <c r="U55" s="489">
        <f>SUM(shirak!U55+arabkir!U55+avan!U55+ajapnyak!U63+kentron!U55+erebuni!U55+ararat!T55+aragacotn!U55+armavir!U55+kotayq!U55+tavush!U55+gexarquniq!U55+lori!U54+syuniq!U55+malatia!U55+shengavit!U55)</f>
        <v>0</v>
      </c>
      <c r="V55" s="489">
        <f>SUM(shirak!V55+arabkir!V55+avan!V55+ajapnyak!V63+kentron!V55+erebuni!V55+ararat!U55+aragacotn!V55+armavir!V55+kotayq!V55+tavush!V55+gexarquniq!V55+lori!V54+syuniq!V55+malatia!V55+shengavit!V55)</f>
        <v>9</v>
      </c>
      <c r="W55" s="489">
        <f>SUM(shirak!W55+arabkir!W55+avan!W55+ajapnyak!W63+kentron!W55+erebuni!W55+ararat!V55+aragacotn!W55+armavir!W55+kotayq!W55+tavush!W55+gexarquniq!W55+lori!W54+syuniq!W55+malatia!W55+shengavit!W55)</f>
        <v>2</v>
      </c>
      <c r="X55" s="489">
        <f>SUM(shirak!X55+arabkir!X55+avan!X55+ajapnyak!X63+kentron!X55+erebuni!X55+ararat!W55+aragacotn!X55+armavir!X55+kotayq!X55+tavush!X55+gexarquniq!X55+lori!X54+syuniq!X55+malatia!X55+shengavit!X55)</f>
        <v>0</v>
      </c>
      <c r="Y55" s="489">
        <f>SUM(shirak!Y55+arabkir!Y55+avan!Y55+ajapnyak!Y63+kentron!Y55+erebuni!Y55+ararat!X55+aragacotn!Y55+armavir!Y55+kotayq!Y55+tavush!Y55+gexarquniq!Y55+lori!Y54+syuniq!Y55+malatia!Y55+shengavit!Y55)</f>
        <v>0</v>
      </c>
      <c r="Z55" s="320">
        <f>SUM(shirak!Z55+arabkir!Z55+avan!Z55+ajapnyak!Z63+kentron!Z55+erebuni!Z55+ararat!Y55+aragacotn!Z55+armavir!Z55+kotayq!Z55+tavush!Z55+gexarquniq!Z55+lori!Z54+syuniq!Z55+malatia!Z55+shengavit!Z55)</f>
        <v>8</v>
      </c>
      <c r="AA55" s="489">
        <f>SUM(shirak!AA55+arabkir!AA55+avan!AA55+ajapnyak!AA63+kentron!AA55+erebuni!AA55+ararat!Z55+aragacotn!AA55+armavir!AA55+kotayq!AA55+tavush!AA55+gexarquniq!AA55+lori!AA54+syuniq!AA55+malatia!AA55+shengavit!AA55)</f>
        <v>4</v>
      </c>
    </row>
    <row r="56" spans="1:27" s="185" customFormat="1" ht="22.5" customHeight="1" x14ac:dyDescent="0.25">
      <c r="A56" s="490" t="s">
        <v>102</v>
      </c>
      <c r="B56" s="493"/>
      <c r="C56" s="1081" t="s">
        <v>103</v>
      </c>
      <c r="D56" s="1082"/>
      <c r="E56" s="1083"/>
      <c r="F56" s="489">
        <f>SUM(shirak!F56+arabkir!F56+avan!F56+ajapnyak!F64+kentron!F56+erebuni!F56+ararat!E56+aragacotn!F56+armavir!F56+kotayq!F56+tavush!F56+gexarquniq!F56+lori!F55+syuniq!F56+malatia!F56+shengavit!F56)</f>
        <v>0</v>
      </c>
      <c r="G56" s="489">
        <f>SUM(shirak!G56+arabkir!G56+avan!G56+ajapnyak!G64+kentron!G56+erebuni!G56+ararat!F56+aragacotn!G56+armavir!G56+kotayq!G56+tavush!G56+gexarquniq!G56+lori!G55+syuniq!G56+malatia!G56+shengavit!G56)</f>
        <v>2</v>
      </c>
      <c r="H56" s="489">
        <f>SUM(shirak!H56+arabkir!H56+avan!H56+ajapnyak!H64+kentron!H56+erebuni!H56+ararat!G56+aragacotn!H56+armavir!H56+kotayq!H56+tavush!H56+gexarquniq!H56+lori!H55+syuniq!H56+malatia!H56+shengavit!H56)</f>
        <v>1</v>
      </c>
      <c r="I56" s="489">
        <f>SUM(shirak!I56+arabkir!I56+avan!I56+ajapnyak!I64+kentron!I56+erebuni!I56+ararat!H56+aragacotn!I56+armavir!I56+kotayq!I56+tavush!I56+gexarquniq!I56+lori!I55+syuniq!I56+malatia!I56+shengavit!I56)</f>
        <v>1</v>
      </c>
      <c r="J56" s="489">
        <f>SUM(shirak!J56+arabkir!J56+avan!J56+ajapnyak!J64+kentron!J56+erebuni!J56+ararat!I56+aragacotn!J56+armavir!J56+kotayq!J56+tavush!J56+gexarquniq!J56+lori!J55+syuniq!J56+malatia!J56+shengavit!J56)</f>
        <v>0</v>
      </c>
      <c r="K56" s="320">
        <f>SUM(shirak!K56+arabkir!K56+avan!K56+ajapnyak!K64+kentron!K56+erebuni!K56+ararat!J56+aragacotn!K56+armavir!K56+kotayq!K56+tavush!K56+gexarquniq!K56+lori!K55+syuniq!K56+malatia!K56+shengavit!K56)</f>
        <v>1</v>
      </c>
      <c r="L56" s="489">
        <f>SUM(shirak!L56+arabkir!L56+avan!L56+ajapnyak!L64+kentron!L56+erebuni!L56+ararat!K56+aragacotn!L56+armavir!L56+kotayq!L56+tavush!L56+gexarquniq!L56+lori!L55+syuniq!L56+malatia!L56+shengavit!L56)</f>
        <v>0</v>
      </c>
      <c r="M56" s="489">
        <f>SUM(shirak!M56+arabkir!M56+avan!M56+ajapnyak!M64+kentron!M56+erebuni!M56+ararat!L56+aragacotn!M56+armavir!M56+kotayq!M56+tavush!M56+gexarquniq!M56+lori!M55+syuniq!M56+malatia!M56+shengavit!M56)</f>
        <v>0</v>
      </c>
      <c r="N56" s="489">
        <f>SUM(shirak!N56+arabkir!N56+avan!N56+ajapnyak!N64+kentron!N56+erebuni!N56+ararat!M56+aragacotn!N56+armavir!N56+kotayq!N56+tavush!N56+gexarquniq!N56+lori!N55+syuniq!N56+malatia!N56+shengavit!N56)</f>
        <v>0</v>
      </c>
      <c r="O56" s="320">
        <f>SUM(shirak!O56+arabkir!O56+avan!O56+ajapnyak!O64+kentron!O56+erebuni!O56+ararat!N56+aragacotn!O56+armavir!O56+kotayq!O56+tavush!O56+gexarquniq!O56+lori!O55+syuniq!O56+malatia!O56+shengavit!O56)</f>
        <v>1</v>
      </c>
      <c r="P56" s="489">
        <f>SUM(shirak!P56+arabkir!P56+avan!P56+ajapnyak!P64+kentron!P56+erebuni!P56+ararat!O56+aragacotn!P56+armavir!P56+kotayq!P56+tavush!P56+gexarquniq!P56+lori!P55+syuniq!P56+malatia!P56+shengavit!P56)</f>
        <v>0</v>
      </c>
      <c r="Q56" s="489">
        <f>SUM(shirak!Q56+arabkir!Q56+avan!Q56+ajapnyak!Q64+kentron!Q56+erebuni!Q56+ararat!P56+aragacotn!Q56+armavir!Q56+kotayq!Q56+tavush!Q56+gexarquniq!Q56+lori!Q55+syuniq!Q56+malatia!Q56+shengavit!Q56)</f>
        <v>1</v>
      </c>
      <c r="R56" s="489">
        <f>SUM(shirak!R56+arabkir!R56+avan!R56+ajapnyak!R64+kentron!R56+erebuni!R56+ararat!Q56+aragacotn!R56+armavir!R56+kotayq!R56+tavush!R56+gexarquniq!R56+lori!R55+syuniq!R56+malatia!R56+shengavit!R56)</f>
        <v>0</v>
      </c>
      <c r="S56" s="489">
        <f>SUM(shirak!S56+arabkir!S56+avan!S56+ajapnyak!S64+kentron!S56+erebuni!S56+ararat!R56+aragacotn!S56+armavir!S56+kotayq!S56+tavush!S56+gexarquniq!S56+lori!S55+syuniq!S56+malatia!S56+shengavit!S56)</f>
        <v>0</v>
      </c>
      <c r="T56" s="320">
        <f>SUM(shirak!T56+arabkir!T56+avan!T56+ajapnyak!T64+kentron!T56+erebuni!T56+ararat!S56+aragacotn!T56+armavir!T56+kotayq!T56+tavush!T56+gexarquniq!T56+lori!T55+syuniq!T56+malatia!T56+shengavit!T56)</f>
        <v>1</v>
      </c>
      <c r="U56" s="489">
        <f>SUM(shirak!U56+arabkir!U56+avan!U56+ajapnyak!U64+kentron!U56+erebuni!U56+ararat!T56+aragacotn!U56+armavir!U56+kotayq!U56+tavush!U56+gexarquniq!U56+lori!U55+syuniq!U56+malatia!U56+shengavit!U56)</f>
        <v>0</v>
      </c>
      <c r="V56" s="489">
        <f>SUM(shirak!V56+arabkir!V56+avan!V56+ajapnyak!V64+kentron!V56+erebuni!V56+ararat!U56+aragacotn!V56+armavir!V56+kotayq!V56+tavush!V56+gexarquniq!V56+lori!V55+syuniq!V56+malatia!V56+shengavit!V56)</f>
        <v>1</v>
      </c>
      <c r="W56" s="489">
        <f>SUM(shirak!W56+arabkir!W56+avan!W56+ajapnyak!W64+kentron!W56+erebuni!W56+ararat!V56+aragacotn!W56+armavir!W56+kotayq!W56+tavush!W56+gexarquniq!W56+lori!W55+syuniq!W56+malatia!W56+shengavit!W56)</f>
        <v>0</v>
      </c>
      <c r="X56" s="489">
        <f>SUM(shirak!X56+arabkir!X56+avan!X56+ajapnyak!X64+kentron!X56+erebuni!X56+ararat!W56+aragacotn!X56+armavir!X56+kotayq!X56+tavush!X56+gexarquniq!X56+lori!X55+syuniq!X56+malatia!X56+shengavit!X56)</f>
        <v>0</v>
      </c>
      <c r="Y56" s="489">
        <f>SUM(shirak!Y56+arabkir!Y56+avan!Y56+ajapnyak!Y64+kentron!Y56+erebuni!Y56+ararat!X56+aragacotn!Y56+armavir!Y56+kotayq!Y56+tavush!Y56+gexarquniq!Y56+lori!Y55+syuniq!Y56+malatia!Y56+shengavit!Y56)</f>
        <v>0</v>
      </c>
      <c r="Z56" s="320">
        <f>SUM(shirak!Z56+arabkir!Z56+avan!Z56+ajapnyak!Z64+kentron!Z56+erebuni!Z56+ararat!Y56+aragacotn!Z56+armavir!Z56+kotayq!Z56+tavush!Z56+gexarquniq!Z56+lori!Z55+syuniq!Z56+malatia!Z56+shengavit!Z56)</f>
        <v>0</v>
      </c>
      <c r="AA56" s="489">
        <f>SUM(shirak!AA56+arabkir!AA56+avan!AA56+ajapnyak!AA64+kentron!AA56+erebuni!AA56+ararat!Z56+aragacotn!AA56+armavir!AA56+kotayq!AA56+tavush!AA56+gexarquniq!AA56+lori!AA55+syuniq!AA56+malatia!AA56+shengavit!AA56)</f>
        <v>0</v>
      </c>
    </row>
    <row r="57" spans="1:27" s="185" customFormat="1" ht="28.5" customHeight="1" x14ac:dyDescent="0.25">
      <c r="A57" s="490" t="s">
        <v>104</v>
      </c>
      <c r="B57" s="208" t="s">
        <v>37</v>
      </c>
      <c r="C57" s="922" t="s">
        <v>105</v>
      </c>
      <c r="D57" s="923"/>
      <c r="E57" s="924"/>
      <c r="F57" s="489">
        <f>SUM(shirak!F57+arabkir!F57+avan!F57+ajapnyak!F65+kentron!F57+erebuni!F57+ararat!E57+aragacotn!F57+armavir!F57+kotayq!F57+tavush!F57+gexarquniq!F57+lori!F56+syuniq!F57+malatia!F57+shengavit!F57)</f>
        <v>6</v>
      </c>
      <c r="G57" s="489">
        <f>SUM(shirak!G57+arabkir!G57+avan!G57+ajapnyak!G65+kentron!G57+erebuni!G57+ararat!F57+aragacotn!G57+armavir!G57+kotayq!G57+tavush!G57+gexarquniq!G57+lori!G56+syuniq!G57+malatia!G57+shengavit!G57)</f>
        <v>1</v>
      </c>
      <c r="H57" s="489">
        <f>SUM(shirak!H57+arabkir!H57+avan!H57+ajapnyak!H65+kentron!H57+erebuni!H57+ararat!G57+aragacotn!H57+armavir!H57+kotayq!H57+tavush!H57+gexarquniq!H57+lori!H56+syuniq!H57+malatia!H57+shengavit!H57)</f>
        <v>1</v>
      </c>
      <c r="I57" s="489">
        <f>SUM(shirak!I57+arabkir!I57+avan!I57+ajapnyak!I65+kentron!I57+erebuni!I57+ararat!H57+aragacotn!I57+armavir!I57+kotayq!I57+tavush!I57+gexarquniq!I57+lori!I56+syuniq!I57+malatia!I57+shengavit!I57)</f>
        <v>0</v>
      </c>
      <c r="J57" s="489">
        <f>SUM(shirak!J57+arabkir!J57+avan!J57+ajapnyak!J65+kentron!J57+erebuni!J57+ararat!I57+aragacotn!J57+armavir!J57+kotayq!J57+tavush!J57+gexarquniq!J57+lori!J56+syuniq!J57+malatia!J57+shengavit!J57)</f>
        <v>0</v>
      </c>
      <c r="K57" s="320">
        <f>SUM(shirak!K57+arabkir!K57+avan!K57+ajapnyak!K65+kentron!K57+erebuni!K57+ararat!J57+aragacotn!K57+armavir!K57+kotayq!K57+tavush!K57+gexarquniq!K57+lori!K56+syuniq!K57+malatia!K57+shengavit!K57)</f>
        <v>3</v>
      </c>
      <c r="L57" s="489">
        <f>SUM(shirak!L57+arabkir!L57+avan!L57+ajapnyak!L65+kentron!L57+erebuni!L57+ararat!K57+aragacotn!L57+armavir!L57+kotayq!L57+tavush!L57+gexarquniq!L57+lori!L56+syuniq!L57+malatia!L57+shengavit!L57)</f>
        <v>1</v>
      </c>
      <c r="M57" s="489">
        <f>SUM(shirak!M57+arabkir!M57+avan!M57+ajapnyak!M65+kentron!M57+erebuni!M57+ararat!L57+aragacotn!M57+armavir!M57+kotayq!M57+tavush!M57+gexarquniq!M57+lori!M56+syuniq!M57+malatia!M57+shengavit!M57)</f>
        <v>2</v>
      </c>
      <c r="N57" s="489">
        <f>SUM(shirak!N57+arabkir!N57+avan!N57+ajapnyak!N65+kentron!N57+erebuni!N57+ararat!M57+aragacotn!N57+armavir!N57+kotayq!N57+tavush!N57+gexarquniq!N57+lori!N56+syuniq!N57+malatia!N57+shengavit!N57)</f>
        <v>0</v>
      </c>
      <c r="O57" s="320">
        <f>SUM(shirak!O57+arabkir!O57+avan!O57+ajapnyak!O65+kentron!O57+erebuni!O57+ararat!N57+aragacotn!O57+armavir!O57+kotayq!O57+tavush!O57+gexarquniq!O57+lori!O56+syuniq!O57+malatia!O57+shengavit!O57)</f>
        <v>0</v>
      </c>
      <c r="P57" s="489">
        <f>SUM(shirak!P57+arabkir!P57+avan!P57+ajapnyak!P65+kentron!P57+erebuni!P57+ararat!O57+aragacotn!P57+armavir!P57+kotayq!P57+tavush!P57+gexarquniq!P57+lori!P56+syuniq!P57+malatia!P57+shengavit!P57)</f>
        <v>0</v>
      </c>
      <c r="Q57" s="489">
        <f>SUM(shirak!Q57+arabkir!Q57+avan!Q57+ajapnyak!Q65+kentron!Q57+erebuni!Q57+ararat!P57+aragacotn!Q57+armavir!Q57+kotayq!Q57+tavush!Q57+gexarquniq!Q57+lori!Q56+syuniq!Q57+malatia!Q57+shengavit!Q57)</f>
        <v>0</v>
      </c>
      <c r="R57" s="489">
        <f>SUM(shirak!R57+arabkir!R57+avan!R57+ajapnyak!R65+kentron!R57+erebuni!R57+ararat!Q57+aragacotn!R57+armavir!R57+kotayq!R57+tavush!R57+gexarquniq!R57+lori!R56+syuniq!R57+malatia!R57+shengavit!R57)</f>
        <v>0</v>
      </c>
      <c r="S57" s="489">
        <f>SUM(shirak!S57+arabkir!S57+avan!S57+ajapnyak!S65+kentron!S57+erebuni!S57+ararat!R57+aragacotn!S57+armavir!S57+kotayq!S57+tavush!S57+gexarquniq!S57+lori!S56+syuniq!S57+malatia!S57+shengavit!S57)</f>
        <v>0</v>
      </c>
      <c r="T57" s="320">
        <f>SUM(shirak!T57+arabkir!T57+avan!T57+ajapnyak!T65+kentron!T57+erebuni!T57+ararat!S57+aragacotn!T57+armavir!T57+kotayq!T57+tavush!T57+gexarquniq!T57+lori!T56+syuniq!T57+malatia!T57+shengavit!T57)</f>
        <v>3</v>
      </c>
      <c r="U57" s="489">
        <f>SUM(shirak!U57+arabkir!U57+avan!U57+ajapnyak!U65+kentron!U57+erebuni!U57+ararat!T57+aragacotn!U57+armavir!U57+kotayq!U57+tavush!U57+gexarquniq!U57+lori!U56+syuniq!U57+malatia!U57+shengavit!U57)</f>
        <v>0</v>
      </c>
      <c r="V57" s="489">
        <f>SUM(shirak!V57+arabkir!V57+avan!V57+ajapnyak!V65+kentron!V57+erebuni!V57+ararat!U57+aragacotn!V57+armavir!V57+kotayq!V57+tavush!V57+gexarquniq!V57+lori!V56+syuniq!V57+malatia!V57+shengavit!V57)</f>
        <v>0</v>
      </c>
      <c r="W57" s="489">
        <f>SUM(shirak!W57+arabkir!W57+avan!W57+ajapnyak!W65+kentron!W57+erebuni!W57+ararat!V57+aragacotn!W57+armavir!W57+kotayq!W57+tavush!W57+gexarquniq!W57+lori!W56+syuniq!W57+malatia!W57+shengavit!W57)</f>
        <v>1</v>
      </c>
      <c r="X57" s="489">
        <f>SUM(shirak!X57+arabkir!X57+avan!X57+ajapnyak!X65+kentron!X57+erebuni!X57+ararat!W57+aragacotn!X57+armavir!X57+kotayq!X57+tavush!X57+gexarquniq!X57+lori!X56+syuniq!X57+malatia!X57+shengavit!X57)</f>
        <v>0</v>
      </c>
      <c r="Y57" s="489">
        <f>SUM(shirak!Y57+arabkir!Y57+avan!Y57+ajapnyak!Y65+kentron!Y57+erebuni!Y57+ararat!X57+aragacotn!Y57+armavir!Y57+kotayq!Y57+tavush!Y57+gexarquniq!Y57+lori!Y56+syuniq!Y57+malatia!Y57+shengavit!Y57)</f>
        <v>0</v>
      </c>
      <c r="Z57" s="320">
        <f>SUM(shirak!Z57+arabkir!Z57+avan!Z57+ajapnyak!Z65+kentron!Z57+erebuni!Z57+ararat!Y57+aragacotn!Z57+armavir!Z57+kotayq!Z57+tavush!Z57+gexarquniq!Z57+lori!Z56+syuniq!Z57+malatia!Z57+shengavit!Z57)</f>
        <v>4</v>
      </c>
      <c r="AA57" s="489">
        <f>SUM(shirak!AA57+arabkir!AA57+avan!AA57+ajapnyak!AA65+kentron!AA57+erebuni!AA57+ararat!Z57+aragacotn!AA57+armavir!AA57+kotayq!AA57+tavush!AA57+gexarquniq!AA57+lori!AA56+syuniq!AA57+malatia!AA57+shengavit!AA57)</f>
        <v>2</v>
      </c>
    </row>
    <row r="58" spans="1:27" s="185" customFormat="1" ht="32.25" customHeight="1" x14ac:dyDescent="0.25">
      <c r="A58" s="490" t="s">
        <v>106</v>
      </c>
      <c r="B58" s="493"/>
      <c r="C58" s="1081" t="s">
        <v>107</v>
      </c>
      <c r="D58" s="1082"/>
      <c r="E58" s="1083"/>
      <c r="F58" s="489">
        <f>SUM(shirak!F58+arabkir!F58+avan!F58+ajapnyak!F66+kentron!F58+erebuni!F58+ararat!E58+aragacotn!F58+armavir!F58+kotayq!F58+tavush!F58+gexarquniq!F58+lori!F57+syuniq!F58+malatia!F58+shengavit!F58)</f>
        <v>27</v>
      </c>
      <c r="G58" s="489">
        <f>SUM(shirak!G58+arabkir!G58+avan!G58+ajapnyak!G66+kentron!G58+erebuni!G58+ararat!F58+aragacotn!G58+armavir!G58+kotayq!G58+tavush!G58+gexarquniq!G58+lori!G57+syuniq!G58+malatia!G58+shengavit!G58)</f>
        <v>122</v>
      </c>
      <c r="H58" s="489">
        <f>SUM(shirak!H58+arabkir!H58+avan!H58+ajapnyak!H66+kentron!H58+erebuni!H58+ararat!G58+aragacotn!H58+armavir!H58+kotayq!H58+tavush!H58+gexarquniq!H58+lori!H57+syuniq!H58+malatia!H58+shengavit!H58)</f>
        <v>107</v>
      </c>
      <c r="I58" s="489">
        <f>SUM(shirak!I58+arabkir!I58+avan!I58+ajapnyak!I66+kentron!I58+erebuni!I58+ararat!H58+aragacotn!I58+armavir!I58+kotayq!I58+tavush!I58+gexarquniq!I58+lori!I57+syuniq!I58+malatia!I58+shengavit!I58)</f>
        <v>10</v>
      </c>
      <c r="J58" s="489">
        <f>SUM(shirak!J58+arabkir!J58+avan!J58+ajapnyak!J66+kentron!J58+erebuni!J58+ararat!I58+aragacotn!J58+armavir!J58+kotayq!J58+tavush!J58+gexarquniq!J58+lori!J57+syuniq!J58+malatia!J58+shengavit!J58)</f>
        <v>5</v>
      </c>
      <c r="K58" s="320">
        <f>SUM(shirak!K58+arabkir!K58+avan!K58+ajapnyak!K66+kentron!K58+erebuni!K58+ararat!J58+aragacotn!K58+armavir!K58+kotayq!K58+tavush!K58+gexarquniq!K58+lori!K57+syuniq!K58+malatia!K58+shengavit!K58)</f>
        <v>99</v>
      </c>
      <c r="L58" s="489">
        <f>SUM(shirak!L58+arabkir!L58+avan!L58+ajapnyak!L66+kentron!L58+erebuni!L58+ararat!K58+aragacotn!L58+armavir!L58+kotayq!L58+tavush!L58+gexarquniq!L58+lori!L57+syuniq!L58+malatia!L58+shengavit!L58)</f>
        <v>45</v>
      </c>
      <c r="M58" s="489">
        <f>SUM(shirak!M58+arabkir!M58+avan!M58+ajapnyak!M66+kentron!M58+erebuni!M58+ararat!L58+aragacotn!M58+armavir!M58+kotayq!M58+tavush!M58+gexarquniq!M58+lori!M57+syuniq!M58+malatia!M58+shengavit!M58)</f>
        <v>5</v>
      </c>
      <c r="N58" s="489">
        <f>SUM(shirak!N58+arabkir!N58+avan!N58+ajapnyak!N66+kentron!N58+erebuni!N58+ararat!M58+aragacotn!N58+armavir!N58+kotayq!N58+tavush!N58+gexarquniq!N58+lori!N57+syuniq!N58+malatia!N58+shengavit!N58)</f>
        <v>29</v>
      </c>
      <c r="O58" s="320">
        <f>SUM(shirak!O58+arabkir!O58+avan!O58+ajapnyak!O66+kentron!O58+erebuni!O58+ararat!N58+aragacotn!O58+armavir!O58+kotayq!O58+tavush!O58+gexarquniq!O58+lori!O57+syuniq!O58+malatia!O58+shengavit!O58)</f>
        <v>20</v>
      </c>
      <c r="P58" s="489">
        <f>SUM(shirak!P58+arabkir!P58+avan!P58+ajapnyak!P66+kentron!P58+erebuni!P58+ararat!O58+aragacotn!P58+armavir!P58+kotayq!P58+tavush!P58+gexarquniq!P58+lori!P57+syuniq!P58+malatia!P58+shengavit!P58)</f>
        <v>2</v>
      </c>
      <c r="Q58" s="489">
        <f>SUM(shirak!Q58+arabkir!Q58+avan!Q58+ajapnyak!Q66+kentron!Q58+erebuni!Q58+ararat!P58+aragacotn!Q58+armavir!Q58+kotayq!Q58+tavush!Q58+gexarquniq!Q58+lori!Q57+syuniq!Q58+malatia!Q58+shengavit!Q58)</f>
        <v>16</v>
      </c>
      <c r="R58" s="489">
        <f>SUM(shirak!R58+arabkir!R58+avan!R58+ajapnyak!R66+kentron!R58+erebuni!R58+ararat!Q58+aragacotn!R58+armavir!R58+kotayq!R58+tavush!R58+gexarquniq!R58+lori!R57+syuniq!R58+malatia!R58+shengavit!R58)</f>
        <v>2</v>
      </c>
      <c r="S58" s="489">
        <f>SUM(shirak!S58+arabkir!S58+avan!S58+ajapnyak!S66+kentron!S58+erebuni!S58+ararat!R58+aragacotn!S58+armavir!S58+kotayq!S58+tavush!S58+gexarquniq!S58+lori!S57+syuniq!S58+malatia!S58+shengavit!S58)</f>
        <v>2</v>
      </c>
      <c r="T58" s="320">
        <f>SUM(shirak!T58+arabkir!T58+avan!T58+ajapnyak!T66+kentron!T58+erebuni!T58+ararat!S58+aragacotn!T58+armavir!T58+kotayq!T58+tavush!T58+gexarquniq!T58+lori!T57+syuniq!T58+malatia!T58+shengavit!T58)</f>
        <v>101</v>
      </c>
      <c r="U58" s="489">
        <f>SUM(shirak!U58+arabkir!U58+avan!U58+ajapnyak!U66+kentron!U58+erebuni!U58+ararat!T58+aragacotn!U58+armavir!U58+kotayq!U58+tavush!U58+gexarquniq!U58+lori!U57+syuniq!U58+malatia!U58+shengavit!U58)</f>
        <v>1</v>
      </c>
      <c r="V58" s="489">
        <f>SUM(shirak!V58+arabkir!V58+avan!V58+ajapnyak!V66+kentron!V58+erebuni!V58+ararat!U58+aragacotn!V58+armavir!V58+kotayq!V58+tavush!V58+gexarquniq!V58+lori!V57+syuniq!V58+malatia!V58+shengavit!V58)</f>
        <v>72</v>
      </c>
      <c r="W58" s="489">
        <f>SUM(shirak!W58+arabkir!W58+avan!W58+ajapnyak!W66+kentron!W58+erebuni!W58+ararat!V58+aragacotn!W58+armavir!W58+kotayq!W58+tavush!W58+gexarquniq!W58+lori!W57+syuniq!W58+malatia!W58+shengavit!W58)</f>
        <v>22</v>
      </c>
      <c r="X58" s="489">
        <f>SUM(shirak!X58+arabkir!X58+avan!X58+ajapnyak!X66+kentron!X58+erebuni!X58+ararat!W58+aragacotn!X58+armavir!X58+kotayq!X58+tavush!X58+gexarquniq!X58+lori!X57+syuniq!X58+malatia!X58+shengavit!X58)</f>
        <v>0</v>
      </c>
      <c r="Y58" s="489">
        <f>SUM(shirak!Y58+arabkir!Y58+avan!Y58+ajapnyak!Y66+kentron!Y58+erebuni!Y58+ararat!X58+aragacotn!Y58+armavir!Y58+kotayq!Y58+tavush!Y58+gexarquniq!Y58+lori!Y57+syuniq!Y58+malatia!Y58+shengavit!Y58)</f>
        <v>1</v>
      </c>
      <c r="Z58" s="320">
        <f>SUM(shirak!Z58+arabkir!Z58+avan!Z58+ajapnyak!Z66+kentron!Z58+erebuni!Z58+ararat!Y58+aragacotn!Z58+armavir!Z58+kotayq!Z58+tavush!Z58+gexarquniq!Z58+lori!Z57+syuniq!Z58+malatia!Z58+shengavit!Z58)</f>
        <v>33</v>
      </c>
      <c r="AA58" s="489">
        <f>SUM(shirak!AA58+arabkir!AA58+avan!AA58+ajapnyak!AA66+kentron!AA58+erebuni!AA58+ararat!Z58+aragacotn!AA58+armavir!AA58+kotayq!AA58+tavush!AA58+gexarquniq!AA58+lori!AA57+syuniq!AA58+malatia!AA58+shengavit!AA58)</f>
        <v>3</v>
      </c>
    </row>
    <row r="59" spans="1:27" s="185" customFormat="1" ht="24" customHeight="1" x14ac:dyDescent="0.25">
      <c r="A59" s="490" t="s">
        <v>108</v>
      </c>
      <c r="B59" s="493"/>
      <c r="C59" s="1078" t="s">
        <v>70</v>
      </c>
      <c r="D59" s="1079"/>
      <c r="E59" s="1080"/>
      <c r="F59" s="489">
        <f>SUM(shirak!F59+arabkir!F59+avan!F59+ajapnyak!F67+kentron!F59+erebuni!F59+ararat!E59+aragacotn!F59+armavir!F59+kotayq!F59+tavush!F59+gexarquniq!F59+lori!F58+syuniq!F59+malatia!F59+shengavit!F59)</f>
        <v>129</v>
      </c>
      <c r="G59" s="489">
        <f>SUM(shirak!G59+arabkir!G59+avan!G59+ajapnyak!G67+kentron!G59+erebuni!G59+ararat!F59+aragacotn!G59+armavir!G59+kotayq!G59+tavush!G59+gexarquniq!G59+lori!G58+syuniq!G59+malatia!G59+shengavit!G59)</f>
        <v>399</v>
      </c>
      <c r="H59" s="489">
        <f>SUM(shirak!H59+arabkir!H59+avan!H59+ajapnyak!H67+kentron!H59+erebuni!H59+ararat!G59+aragacotn!H59+armavir!H59+kotayq!H59+tavush!H59+gexarquniq!H59+lori!H58+syuniq!H59+malatia!H59+shengavit!H59)</f>
        <v>328</v>
      </c>
      <c r="I59" s="489">
        <f>SUM(shirak!I59+arabkir!I59+avan!I59+ajapnyak!I67+kentron!I59+erebuni!I59+ararat!H59+aragacotn!I59+armavir!I59+kotayq!I59+tavush!I59+gexarquniq!I59+lori!I58+syuniq!I59+malatia!I59+shengavit!I59)</f>
        <v>60</v>
      </c>
      <c r="J59" s="489">
        <f>SUM(shirak!J59+arabkir!J59+avan!J59+ajapnyak!J67+kentron!J59+erebuni!J59+ararat!I59+aragacotn!J59+armavir!J59+kotayq!J59+tavush!J59+gexarquniq!J59+lori!J58+syuniq!J59+malatia!J59+shengavit!J59)</f>
        <v>11</v>
      </c>
      <c r="K59" s="320">
        <f>SUM(shirak!K59+arabkir!K59+avan!K59+ajapnyak!K67+kentron!K59+erebuni!K59+ararat!J59+aragacotn!K59+armavir!K59+kotayq!K59+tavush!K59+gexarquniq!K59+lori!K58+syuniq!K59+malatia!K59+shengavit!K59)</f>
        <v>256</v>
      </c>
      <c r="L59" s="489">
        <f>SUM(shirak!L59+arabkir!L59+avan!L59+ajapnyak!L67+kentron!L59+erebuni!L59+ararat!K59+aragacotn!L59+armavir!L59+kotayq!L59+tavush!L59+gexarquniq!L59+lori!L58+syuniq!L59+malatia!L59+shengavit!L59)</f>
        <v>133</v>
      </c>
      <c r="M59" s="489">
        <f>SUM(shirak!M59+arabkir!M59+avan!M59+ajapnyak!M67+kentron!M59+erebuni!M59+ararat!L59+aragacotn!M59+armavir!M59+kotayq!M59+tavush!M59+gexarquniq!M59+lori!M58+syuniq!M59+malatia!M59+shengavit!M59)</f>
        <v>28</v>
      </c>
      <c r="N59" s="489">
        <f>SUM(shirak!N59+arabkir!N59+avan!N59+ajapnyak!N67+kentron!N59+erebuni!N59+ararat!M59+aragacotn!N59+armavir!N59+kotayq!N59+tavush!N59+gexarquniq!N59+lori!N58+syuniq!N59+malatia!N59+shengavit!N59)</f>
        <v>46</v>
      </c>
      <c r="O59" s="320">
        <f>SUM(shirak!O59+arabkir!O59+avan!O59+ajapnyak!O67+kentron!O59+erebuni!O59+ararat!N59+aragacotn!O59+armavir!O59+kotayq!O59+tavush!O59+gexarquniq!O59+lori!O58+syuniq!O59+malatia!O59+shengavit!O59)</f>
        <v>49</v>
      </c>
      <c r="P59" s="489">
        <f>SUM(shirak!P59+arabkir!P59+avan!P59+ajapnyak!P67+kentron!P59+erebuni!P59+ararat!O59+aragacotn!P59+armavir!P59+kotayq!P59+tavush!P59+gexarquniq!P59+lori!P58+syuniq!P59+malatia!P59+shengavit!P59)</f>
        <v>13</v>
      </c>
      <c r="Q59" s="489">
        <f>SUM(shirak!Q59+arabkir!Q59+avan!Q59+ajapnyak!Q67+kentron!Q59+erebuni!Q59+ararat!P59+aragacotn!Q59+armavir!Q59+kotayq!Q59+tavush!Q59+gexarquniq!Q59+lori!Q58+syuniq!Q59+malatia!Q59+shengavit!Q59)</f>
        <v>31</v>
      </c>
      <c r="R59" s="489">
        <f>SUM(shirak!R59+arabkir!R59+avan!R59+ajapnyak!R67+kentron!R59+erebuni!R59+ararat!Q59+aragacotn!R59+armavir!R59+kotayq!R59+tavush!R59+gexarquniq!R59+lori!R58+syuniq!R59+malatia!R59+shengavit!R59)</f>
        <v>5</v>
      </c>
      <c r="S59" s="489">
        <f>SUM(shirak!S59+arabkir!S59+avan!S59+ajapnyak!S67+kentron!S59+erebuni!S59+ararat!R59+aragacotn!S59+armavir!S59+kotayq!S59+tavush!S59+gexarquniq!S59+lori!S58+syuniq!S59+malatia!S59+shengavit!S59)</f>
        <v>4</v>
      </c>
      <c r="T59" s="320">
        <f>SUM(shirak!T59+arabkir!T59+avan!T59+ajapnyak!T67+kentron!T59+erebuni!T59+ararat!S59+aragacotn!T59+armavir!T59+kotayq!T59+tavush!T59+gexarquniq!T59+lori!T58+syuniq!T59+malatia!T59+shengavit!T59)</f>
        <v>260</v>
      </c>
      <c r="U59" s="489">
        <f>SUM(shirak!U59+arabkir!U59+avan!U59+ajapnyak!U67+kentron!U59+erebuni!U59+ararat!T59+aragacotn!U59+armavir!U59+kotayq!U59+tavush!U59+gexarquniq!U59+lori!U58+syuniq!U59+malatia!U59+shengavit!U59)</f>
        <v>3</v>
      </c>
      <c r="V59" s="489">
        <f>SUM(shirak!V59+arabkir!V59+avan!V59+ajapnyak!V67+kentron!V59+erebuni!V59+ararat!U59+aragacotn!V59+armavir!V59+kotayq!V59+tavush!V59+gexarquniq!V59+lori!V58+syuniq!V59+malatia!V59+shengavit!V59)</f>
        <v>196</v>
      </c>
      <c r="W59" s="489">
        <f>SUM(shirak!W59+arabkir!W59+avan!W59+ajapnyak!W67+kentron!W59+erebuni!W59+ararat!V59+aragacotn!W59+armavir!W59+kotayq!W59+tavush!W59+gexarquniq!W59+lori!W58+syuniq!W59+malatia!W59+shengavit!W59)</f>
        <v>50</v>
      </c>
      <c r="X59" s="489">
        <f>SUM(shirak!X59+arabkir!X59+avan!X59+ajapnyak!X67+kentron!X59+erebuni!X59+ararat!W59+aragacotn!X59+armavir!X59+kotayq!X59+tavush!X59+gexarquniq!X59+lori!X58+syuniq!X59+malatia!X59+shengavit!X59)</f>
        <v>0</v>
      </c>
      <c r="Y59" s="489">
        <f>SUM(shirak!Y59+arabkir!Y59+avan!Y59+ajapnyak!Y67+kentron!Y59+erebuni!Y59+ararat!X59+aragacotn!Y59+armavir!Y59+kotayq!Y59+tavush!Y59+gexarquniq!Y59+lori!Y58+syuniq!Y59+malatia!Y59+shengavit!Y59)</f>
        <v>4</v>
      </c>
      <c r="Z59" s="320">
        <f>SUM(shirak!Z59+arabkir!Z59+avan!Z59+ajapnyak!Z67+kentron!Z59+erebuni!Z59+ararat!Y59+aragacotn!Z59+armavir!Z59+kotayq!Z59+tavush!Z59+gexarquniq!Z59+lori!Z58+syuniq!Z59+malatia!Z59+shengavit!Z59)</f>
        <v>190</v>
      </c>
      <c r="AA59" s="489">
        <f>SUM(shirak!AA59+arabkir!AA59+avan!AA59+ajapnyak!AA67+kentron!AA59+erebuni!AA59+ararat!Z59+aragacotn!AA59+armavir!AA59+kotayq!AA59+tavush!AA59+gexarquniq!AA59+lori!AA58+syuniq!AA59+malatia!AA59+shengavit!AA59)</f>
        <v>26</v>
      </c>
    </row>
    <row r="60" spans="1:27" s="238" customFormat="1" ht="56.25" customHeight="1" x14ac:dyDescent="0.25">
      <c r="A60" s="270" t="s">
        <v>109</v>
      </c>
      <c r="B60" s="274"/>
      <c r="C60" s="928" t="s">
        <v>110</v>
      </c>
      <c r="D60" s="929"/>
      <c r="E60" s="930"/>
      <c r="F60" s="277">
        <f>SUM(shirak!F60+arabkir!F60+avan!F60+ajapnyak!F68+kentron!F60+erebuni!F60+ararat!E60+aragacotn!F60+armavir!F60+kotayq!F60+tavush!F60+gexarquniq!F60+lori!F59+syuniq!F60+malatia!F60+shengavit!F60)</f>
        <v>857</v>
      </c>
      <c r="G60" s="277">
        <v>3447</v>
      </c>
      <c r="H60" s="277">
        <f>SUM(shirak!H60+arabkir!H60+avan!H60+ajapnyak!H68+kentron!H60+erebuni!H60+ararat!G60+aragacotn!H60+armavir!H60+kotayq!H60+tavush!H60+gexarquniq!H60+lori!H59+syuniq!H60+malatia!H60+shengavit!H60)</f>
        <v>3135</v>
      </c>
      <c r="I60" s="277">
        <f>SUM(shirak!I60+arabkir!I60+avan!I60+ajapnyak!I68+kentron!I60+erebuni!I60+ararat!H60+aragacotn!I60+armavir!I60+kotayq!I60+tavush!I60+gexarquniq!I60+lori!I59+syuniq!I60+malatia!I60+shengavit!I60)</f>
        <v>294</v>
      </c>
      <c r="J60" s="277">
        <f>SUM(shirak!J60+arabkir!J60+avan!J60+ajapnyak!J68+kentron!J60+erebuni!J60+ararat!I60+aragacotn!J60+armavir!J60+kotayq!J60+tavush!J60+gexarquniq!J60+lori!J59+syuniq!J60+malatia!J60+shengavit!J60)</f>
        <v>17</v>
      </c>
      <c r="K60" s="277">
        <f>SUM(shirak!K60+arabkir!K60+avan!K60+ajapnyak!K68+kentron!K60+erebuni!K60+ararat!J60+aragacotn!K60+armavir!K60+kotayq!K60+tavush!K60+gexarquniq!K60+lori!K59+syuniq!K60+malatia!K60+shengavit!K60)</f>
        <v>3001</v>
      </c>
      <c r="L60" s="277">
        <f>SUM(shirak!L60+arabkir!L60+avan!L60+ajapnyak!L68+kentron!L60+erebuni!L60+ararat!K60+aragacotn!L60+armavir!L60+kotayq!L60+tavush!L60+gexarquniq!L60+lori!L59+syuniq!L60+malatia!L60+shengavit!L60)</f>
        <v>1826</v>
      </c>
      <c r="M60" s="277">
        <f>SUM(shirak!M60+arabkir!M60+avan!M60+ajapnyak!M68+kentron!M60+erebuni!M60+ararat!L60+aragacotn!M60+armavir!M60+kotayq!M60+tavush!M60+gexarquniq!M60+lori!M59+syuniq!M60+malatia!M60+shengavit!M60)</f>
        <v>575</v>
      </c>
      <c r="N60" s="277">
        <f>SUM(shirak!N60+arabkir!N60+avan!N60+ajapnyak!N68+kentron!N60+erebuni!N60+ararat!M60+aragacotn!N60+armavir!N60+kotayq!N60+tavush!N60+gexarquniq!N60+lori!N59+syuniq!N60+malatia!N60+shengavit!N60)</f>
        <v>119</v>
      </c>
      <c r="O60" s="277">
        <f>SUM(shirak!O60+arabkir!O60+avan!O60+ajapnyak!O68+kentron!O60+erebuni!O60+ararat!N60+aragacotn!O60+armavir!O60+kotayq!O60+tavush!O60+gexarquniq!O60+lori!O59+syuniq!O60+malatia!O60+shengavit!O60)</f>
        <v>481</v>
      </c>
      <c r="P60" s="277">
        <f>SUM(shirak!P60+arabkir!P60+avan!P60+ajapnyak!P68+kentron!P60+erebuni!P60+ararat!O60+aragacotn!P60+armavir!P60+kotayq!P60+tavush!P60+gexarquniq!P60+lori!P59+syuniq!P60+malatia!P60+shengavit!P60)</f>
        <v>126</v>
      </c>
      <c r="Q60" s="277">
        <f>SUM(shirak!Q60+arabkir!Q60+avan!Q60+ajapnyak!Q68+kentron!Q60+erebuni!Q60+ararat!P60+aragacotn!Q60+armavir!Q60+kotayq!Q60+tavush!Q60+gexarquniq!Q60+lori!Q59+syuniq!Q60+malatia!Q60+shengavit!Q60)</f>
        <v>283</v>
      </c>
      <c r="R60" s="277">
        <f>SUM(shirak!R60+arabkir!R60+avan!R60+ajapnyak!R68+kentron!R60+erebuni!R60+ararat!Q60+aragacotn!R60+armavir!R60+kotayq!R60+tavush!R60+gexarquniq!R60+lori!R59+syuniq!R60+malatia!R60+shengavit!R60)</f>
        <v>72</v>
      </c>
      <c r="S60" s="277">
        <f>SUM(shirak!S60+arabkir!S60+avan!S60+ajapnyak!S68+kentron!S60+erebuni!S60+ararat!R60+aragacotn!S60+armavir!S60+kotayq!S60+tavush!S60+gexarquniq!S60+lori!S59+syuniq!S60+malatia!S60+shengavit!S60)</f>
        <v>0</v>
      </c>
      <c r="T60" s="277">
        <f>SUM(shirak!T60+arabkir!T60+avan!T60+ajapnyak!T68+kentron!T60+erebuni!T60+ararat!S60+aragacotn!T60+armavir!T60+kotayq!T60+tavush!T60+gexarquniq!T60+lori!T59+syuniq!T60+malatia!T60+shengavit!T60)</f>
        <v>3001</v>
      </c>
      <c r="U60" s="277">
        <f>SUM(shirak!U60+arabkir!U60+avan!U60+ajapnyak!U68+kentron!U60+erebuni!U60+ararat!T60+aragacotn!U60+armavir!U60+kotayq!U60+tavush!U60+gexarquniq!U60+lori!U59+syuniq!U60+malatia!U60+shengavit!U60)</f>
        <v>19</v>
      </c>
      <c r="V60" s="277">
        <f>SUM(shirak!V60+arabkir!V60+avan!V60+ajapnyak!V68+kentron!V60+erebuni!V60+ararat!U60+aragacotn!V60+armavir!V60+kotayq!V60+tavush!V60+gexarquniq!V60+lori!V59+syuniq!V60+malatia!V60+shengavit!V60)</f>
        <v>2553</v>
      </c>
      <c r="W60" s="277">
        <f>SUM(shirak!W60+arabkir!W60+avan!W60+ajapnyak!W68+kentron!W60+erebuni!W60+ararat!V60+aragacotn!W60+armavir!W60+kotayq!W60+tavush!W60+gexarquniq!W60+lori!W59+syuniq!W60+malatia!W60+shengavit!W60)</f>
        <v>200</v>
      </c>
      <c r="X60" s="277">
        <f>SUM(shirak!X60+arabkir!X60+avan!X60+ajapnyak!X68+kentron!X60+erebuni!X60+ararat!W60+aragacotn!X60+armavir!X60+kotayq!X60+tavush!X60+gexarquniq!X60+lori!X59+syuniq!X60+malatia!X60+shengavit!X60)</f>
        <v>0</v>
      </c>
      <c r="Y60" s="277">
        <f>SUM(shirak!Y60+arabkir!Y60+avan!Y60+ajapnyak!Y68+kentron!Y60+erebuni!Y60+ararat!X60+aragacotn!Y60+armavir!Y60+kotayq!Y60+tavush!Y60+gexarquniq!Y60+lori!Y59+syuniq!Y60+malatia!Y60+shengavit!Y60)</f>
        <v>2</v>
      </c>
      <c r="Z60" s="277">
        <v>966</v>
      </c>
      <c r="AA60" s="277">
        <f>SUM(shirak!AA60+arabkir!AA60+avan!AA60+ajapnyak!AA68+kentron!AA60+erebuni!AA60+ararat!Z60+aragacotn!AA60+armavir!AA60+kotayq!AA60+tavush!AA60+gexarquniq!AA60+lori!AA59+syuniq!AA60+malatia!AA60+shengavit!AA60)</f>
        <v>89</v>
      </c>
    </row>
    <row r="61" spans="1:27" s="185" customFormat="1" ht="33" customHeight="1" x14ac:dyDescent="0.25">
      <c r="A61" s="490" t="s">
        <v>111</v>
      </c>
      <c r="B61" s="493"/>
      <c r="C61" s="1081" t="s">
        <v>112</v>
      </c>
      <c r="D61" s="1082"/>
      <c r="E61" s="1083"/>
      <c r="F61" s="486">
        <f>SUM(shirak!F61+arabkir!F61+avan!F61+ajapnyak!F69+kentron!F61+erebuni!F61+ararat!E61+aragacotn!F61+armavir!F61+kotayq!F61+tavush!F61+gexarquniq!F61+lori!F60+syuniq!F61+malatia!F61+shengavit!F61)</f>
        <v>446</v>
      </c>
      <c r="G61" s="486">
        <f>SUM(shirak!G61+arabkir!G61+avan!G61+ajapnyak!G69+kentron!G61+erebuni!G61+ararat!F61+aragacotn!G61+armavir!G61+kotayq!G61+tavush!G61+gexarquniq!G61+lori!G60+syuniq!G61+malatia!G61+shengavit!G61)</f>
        <v>1839</v>
      </c>
      <c r="H61" s="486">
        <f>SUM(shirak!H61+arabkir!H61+avan!H61+ajapnyak!H69+kentron!H61+erebuni!H61+ararat!G61+aragacotn!H61+armavir!H61+kotayq!H61+tavush!H61+gexarquniq!H61+lori!H60+syuniq!H61+malatia!H61+shengavit!H61)</f>
        <v>1648</v>
      </c>
      <c r="I61" s="486">
        <f>SUM(shirak!I61+arabkir!I61+avan!I61+ajapnyak!I69+kentron!I61+erebuni!I61+ararat!H61+aragacotn!I61+armavir!I61+kotayq!I61+tavush!I61+gexarquniq!I61+lori!I60+syuniq!I61+malatia!I61+shengavit!I61)</f>
        <v>182</v>
      </c>
      <c r="J61" s="486">
        <f>SUM(shirak!J61+arabkir!J61+avan!J61+ajapnyak!J69+kentron!J61+erebuni!J61+ararat!I61+aragacotn!J61+armavir!J61+kotayq!J61+tavush!J61+gexarquniq!J61+lori!J60+syuniq!J61+malatia!J61+shengavit!J61)</f>
        <v>9</v>
      </c>
      <c r="K61" s="503">
        <f>SUM(shirak!K61+arabkir!K61+avan!K61+ajapnyak!K69+kentron!K61+erebuni!K61+ararat!J61+aragacotn!K61+armavir!K61+kotayq!K61+tavush!K61+gexarquniq!K61+lori!K60+syuniq!K61+malatia!K61+shengavit!K61)</f>
        <v>1609</v>
      </c>
      <c r="L61" s="486">
        <f>SUM(shirak!L61+arabkir!L61+avan!L61+ajapnyak!L69+kentron!L61+erebuni!L61+ararat!K61+aragacotn!L61+armavir!L61+kotayq!L61+tavush!L61+gexarquniq!L61+lori!L60+syuniq!L61+malatia!L61+shengavit!L61)</f>
        <v>1233</v>
      </c>
      <c r="M61" s="486">
        <f>SUM(shirak!M61+arabkir!M61+avan!M61+ajapnyak!M69+kentron!M61+erebuni!M61+ararat!L61+aragacotn!M61+armavir!M61+kotayq!M61+tavush!M61+gexarquniq!M61+lori!M60+syuniq!M61+malatia!M61+shengavit!M61)</f>
        <v>105</v>
      </c>
      <c r="N61" s="486">
        <f>SUM(shirak!N61+arabkir!N61+avan!N61+ajapnyak!N69+kentron!N61+erebuni!N61+ararat!M61+aragacotn!N61+armavir!N61+kotayq!N61+tavush!N61+gexarquniq!N61+lori!N60+syuniq!N61+malatia!N61+shengavit!N61)</f>
        <v>24</v>
      </c>
      <c r="O61" s="503">
        <f>SUM(shirak!O61+arabkir!O61+avan!O61+ajapnyak!O69+kentron!O61+erebuni!O61+ararat!N61+aragacotn!O61+armavir!O61+kotayq!O61+tavush!O61+gexarquniq!O61+lori!O60+syuniq!O61+malatia!O61+shengavit!O61)</f>
        <v>247</v>
      </c>
      <c r="P61" s="486">
        <f>SUM(shirak!P61+arabkir!P61+avan!P61+ajapnyak!P69+kentron!P61+erebuni!P61+ararat!O61+aragacotn!P61+armavir!P61+kotayq!P61+tavush!P61+gexarquniq!P61+lori!P60+syuniq!P61+malatia!P61+shengavit!P61)</f>
        <v>57</v>
      </c>
      <c r="Q61" s="486">
        <f>SUM(shirak!Q61+arabkir!Q61+avan!Q61+ajapnyak!Q69+kentron!Q61+erebuni!Q61+ararat!P61+aragacotn!Q61+armavir!Q61+kotayq!Q61+tavush!Q61+gexarquniq!Q61+lori!Q60+syuniq!Q61+malatia!Q61+shengavit!Q61)</f>
        <v>157</v>
      </c>
      <c r="R61" s="486">
        <f>SUM(shirak!R61+arabkir!R61+avan!R61+ajapnyak!R69+kentron!R61+erebuni!R61+ararat!Q61+aragacotn!R61+armavir!R61+kotayq!R61+tavush!R61+gexarquniq!R61+lori!R60+syuniq!R61+malatia!R61+shengavit!R61)</f>
        <v>33</v>
      </c>
      <c r="S61" s="486">
        <f>SUM(shirak!S61+arabkir!S61+avan!S61+ajapnyak!S69+kentron!S61+erebuni!S61+ararat!R61+aragacotn!S61+armavir!S61+kotayq!S61+tavush!S61+gexarquniq!S61+lori!S60+syuniq!S61+malatia!S61+shengavit!S61)</f>
        <v>0</v>
      </c>
      <c r="T61" s="503">
        <f>SUM(shirak!T61+arabkir!T61+avan!T61+ajapnyak!T69+kentron!T61+erebuni!T61+ararat!S61+aragacotn!T61+armavir!T61+kotayq!T61+tavush!T61+gexarquniq!T61+lori!T60+syuniq!T61+malatia!T61+shengavit!T61)</f>
        <v>1609</v>
      </c>
      <c r="U61" s="486">
        <f>SUM(shirak!U61+arabkir!U61+avan!U61+ajapnyak!U69+kentron!U61+erebuni!U61+ararat!T61+aragacotn!U61+armavir!U61+kotayq!U61+tavush!U61+gexarquniq!U61+lori!U60+syuniq!U61+malatia!U61+shengavit!U61)</f>
        <v>11</v>
      </c>
      <c r="V61" s="486">
        <f>SUM(shirak!V61+arabkir!V61+avan!V61+ajapnyak!V69+kentron!V61+erebuni!V61+ararat!U61+aragacotn!V61+armavir!V61+kotayq!V61+tavush!V61+gexarquniq!V61+lori!V60+syuniq!V61+malatia!V61+shengavit!V61)</f>
        <v>1357</v>
      </c>
      <c r="W61" s="486">
        <f>SUM(shirak!W61+arabkir!W61+avan!W61+ajapnyak!W69+kentron!W61+erebuni!W61+ararat!V61+aragacotn!W61+armavir!W61+kotayq!W61+tavush!W61+gexarquniq!W61+lori!W60+syuniq!W61+malatia!W61+shengavit!W61)</f>
        <v>41</v>
      </c>
      <c r="X61" s="486">
        <f>SUM(shirak!X61+arabkir!X61+avan!X61+ajapnyak!X69+kentron!X61+erebuni!X61+ararat!W61+aragacotn!X61+armavir!X61+kotayq!X61+tavush!X61+gexarquniq!X61+lori!X60+syuniq!X61+malatia!X61+shengavit!X61)</f>
        <v>0</v>
      </c>
      <c r="Y61" s="486">
        <f>SUM(shirak!Y61+arabkir!Y61+avan!Y61+ajapnyak!Y69+kentron!Y61+erebuni!Y61+ararat!X61+aragacotn!Y61+armavir!Y61+kotayq!Y61+tavush!Y61+gexarquniq!Y61+lori!Y60+syuniq!Y61+malatia!Y61+shengavit!Y61)</f>
        <v>1</v>
      </c>
      <c r="Z61" s="503">
        <f>SUM(shirak!Z61+arabkir!Z61+avan!Z61+ajapnyak!Z69+kentron!Z61+erebuni!Z61+ararat!Y61+aragacotn!Z61+armavir!Z61+kotayq!Z61+tavush!Z61+gexarquniq!Z61+lori!Z60+syuniq!Z61+malatia!Z61+shengavit!Z61)</f>
        <v>472</v>
      </c>
      <c r="AA61" s="486">
        <f>SUM(shirak!AA61+arabkir!AA61+avan!AA61+ajapnyak!AA69+kentron!AA61+erebuni!AA61+ararat!Z61+aragacotn!AA61+armavir!AA61+kotayq!AA61+tavush!AA61+gexarquniq!AA61+lori!AA60+syuniq!AA61+malatia!AA61+shengavit!AA61)</f>
        <v>23</v>
      </c>
    </row>
    <row r="62" spans="1:27" s="185" customFormat="1" ht="28.5" customHeight="1" x14ac:dyDescent="0.25">
      <c r="A62" s="490" t="s">
        <v>113</v>
      </c>
      <c r="B62" s="493"/>
      <c r="C62" s="1081" t="s">
        <v>114</v>
      </c>
      <c r="D62" s="1082"/>
      <c r="E62" s="1083"/>
      <c r="F62" s="486">
        <f>SUM(shirak!F62+arabkir!F62+avan!F62+ajapnyak!F70+kentron!F62+erebuni!F62+ararat!E62+aragacotn!F62+armavir!F62+kotayq!F62+tavush!F62+gexarquniq!F62+lori!F61+syuniq!F62+malatia!F62+shengavit!F62)</f>
        <v>190</v>
      </c>
      <c r="G62" s="486">
        <f>SUM(shirak!G62+arabkir!G62+avan!G62+ajapnyak!G70+kentron!G62+erebuni!G62+ararat!F62+aragacotn!G62+armavir!G62+kotayq!G62+tavush!G62+gexarquniq!G62+lori!G61+syuniq!G62+malatia!G62+shengavit!G62)</f>
        <v>706</v>
      </c>
      <c r="H62" s="486">
        <f>SUM(shirak!H62+arabkir!H62+avan!H62+ajapnyak!H70+kentron!H62+erebuni!H62+ararat!G62+aragacotn!H62+armavir!H62+kotayq!H62+tavush!H62+gexarquniq!H62+lori!H61+syuniq!H62+malatia!H62+shengavit!H62)</f>
        <v>676</v>
      </c>
      <c r="I62" s="486">
        <f>SUM(shirak!I62+arabkir!I62+avan!I62+ajapnyak!I70+kentron!I62+erebuni!I62+ararat!H62+aragacotn!I62+armavir!I62+kotayq!I62+tavush!I62+gexarquniq!I62+lori!I61+syuniq!I62+malatia!I62+shengavit!I62)</f>
        <v>28</v>
      </c>
      <c r="J62" s="486">
        <f>SUM(shirak!J62+arabkir!J62+avan!J62+ajapnyak!J70+kentron!J62+erebuni!J62+ararat!I62+aragacotn!J62+armavir!J62+kotayq!J62+tavush!J62+gexarquniq!J62+lori!J61+syuniq!J62+malatia!J62+shengavit!J62)</f>
        <v>2</v>
      </c>
      <c r="K62" s="503">
        <f>SUM(shirak!K62+arabkir!K62+avan!K62+ajapnyak!K70+kentron!K62+erebuni!K62+ararat!J62+aragacotn!K62+armavir!K62+kotayq!K62+tavush!K62+gexarquniq!K62+lori!K61+syuniq!K62+malatia!K62+shengavit!K62)</f>
        <v>669</v>
      </c>
      <c r="L62" s="486">
        <f>SUM(shirak!L62+arabkir!L62+avan!L62+ajapnyak!L70+kentron!L62+erebuni!L62+ararat!K62+aragacotn!L62+armavir!L62+kotayq!L62+tavush!L62+gexarquniq!L62+lori!L61+syuniq!L62+malatia!L62+shengavit!L62)</f>
        <v>244</v>
      </c>
      <c r="M62" s="486">
        <f>SUM(shirak!M62+arabkir!M62+avan!M62+ajapnyak!M70+kentron!M62+erebuni!M62+ararat!L62+aragacotn!M62+armavir!M62+kotayq!M62+tavush!M62+gexarquniq!M62+lori!M61+syuniq!M62+malatia!M62+shengavit!M62)</f>
        <v>313</v>
      </c>
      <c r="N62" s="486">
        <f>SUM(shirak!N62+arabkir!N62+avan!N62+ajapnyak!N70+kentron!N62+erebuni!N62+ararat!M62+aragacotn!N62+armavir!N62+kotayq!N62+tavush!N62+gexarquniq!N62+lori!N61+syuniq!N62+malatia!N62+shengavit!N62)</f>
        <v>12</v>
      </c>
      <c r="O62" s="503">
        <f>SUM(shirak!O62+arabkir!O62+avan!O62+ajapnyak!O70+kentron!O62+erebuni!O62+ararat!N62+aragacotn!O62+armavir!O62+kotayq!O62+tavush!O62+gexarquniq!O62+lori!O61+syuniq!O62+malatia!O62+shengavit!O62)</f>
        <v>100</v>
      </c>
      <c r="P62" s="486">
        <f>SUM(shirak!P62+arabkir!P62+avan!P62+ajapnyak!P70+kentron!P62+erebuni!P62+ararat!O62+aragacotn!P62+armavir!P62+kotayq!P62+tavush!P62+gexarquniq!P62+lori!P61+syuniq!P62+malatia!P62+shengavit!P62)</f>
        <v>28</v>
      </c>
      <c r="Q62" s="486">
        <f>SUM(shirak!Q62+arabkir!Q62+avan!Q62+ajapnyak!Q70+kentron!Q62+erebuni!Q62+ararat!P62+aragacotn!Q62+armavir!Q62+kotayq!Q62+tavush!Q62+gexarquniq!Q62+lori!Q61+syuniq!Q62+malatia!Q62+shengavit!Q62)</f>
        <v>56</v>
      </c>
      <c r="R62" s="486">
        <f>SUM(shirak!R62+arabkir!R62+avan!R62+ajapnyak!R70+kentron!R62+erebuni!R62+ararat!Q62+aragacotn!R62+armavir!R62+kotayq!R62+tavush!R62+gexarquniq!R62+lori!R61+syuniq!R62+malatia!R62+shengavit!R62)</f>
        <v>16</v>
      </c>
      <c r="S62" s="486">
        <f>SUM(shirak!S62+arabkir!S62+avan!S62+ajapnyak!S70+kentron!S62+erebuni!S62+ararat!R62+aragacotn!S62+armavir!S62+kotayq!S62+tavush!S62+gexarquniq!S62+lori!S61+syuniq!S62+malatia!S62+shengavit!S62)</f>
        <v>0</v>
      </c>
      <c r="T62" s="503">
        <f>SUM(shirak!T62+arabkir!T62+avan!T62+ajapnyak!T70+kentron!T62+erebuni!T62+ararat!S62+aragacotn!T62+armavir!T62+kotayq!T62+tavush!T62+gexarquniq!T62+lori!T61+syuniq!T62+malatia!T62+shengavit!T62)</f>
        <v>669</v>
      </c>
      <c r="U62" s="486">
        <f>SUM(shirak!U62+arabkir!U62+avan!U62+ajapnyak!U70+kentron!U62+erebuni!U62+ararat!T62+aragacotn!U62+armavir!U62+kotayq!U62+tavush!U62+gexarquniq!U62+lori!U61+syuniq!U62+malatia!U62+shengavit!U62)</f>
        <v>2</v>
      </c>
      <c r="V62" s="486">
        <f>SUM(shirak!V62+arabkir!V62+avan!V62+ajapnyak!V70+kentron!V62+erebuni!V62+ararat!U62+aragacotn!V62+armavir!V62+kotayq!V62+tavush!V62+gexarquniq!V62+lori!V61+syuniq!V62+malatia!V62+shengavit!V62)</f>
        <v>608</v>
      </c>
      <c r="W62" s="486">
        <f>SUM(shirak!W62+arabkir!W62+avan!W62+ajapnyak!W70+kentron!W62+erebuni!W62+ararat!V62+aragacotn!W62+armavir!W62+kotayq!W62+tavush!W62+gexarquniq!W62+lori!W61+syuniq!W62+malatia!W62+shengavit!W62)</f>
        <v>58</v>
      </c>
      <c r="X62" s="486">
        <f>SUM(shirak!X62+arabkir!X62+avan!X62+ajapnyak!X70+kentron!X62+erebuni!X62+ararat!W62+aragacotn!X62+armavir!X62+kotayq!X62+tavush!X62+gexarquniq!X62+lori!X61+syuniq!X62+malatia!X62+shengavit!X62)</f>
        <v>0</v>
      </c>
      <c r="Y62" s="486">
        <f>SUM(shirak!Y62+arabkir!Y62+avan!Y62+ajapnyak!Y70+kentron!Y62+erebuni!Y62+ararat!X62+aragacotn!Y62+armavir!Y62+kotayq!Y62+tavush!Y62+gexarquniq!Y62+lori!Y61+syuniq!Y62+malatia!Y62+shengavit!Y62)</f>
        <v>0</v>
      </c>
      <c r="Z62" s="503">
        <f>SUM(shirak!Z62+arabkir!Z62+avan!Z62+ajapnyak!Z70+kentron!Z62+erebuni!Z62+ararat!Y62+aragacotn!Z62+armavir!Z62+kotayq!Z62+tavush!Z62+gexarquniq!Z62+lori!Z61+syuniq!Z62+malatia!Z62+shengavit!Z62)</f>
        <v>194</v>
      </c>
      <c r="AA62" s="486">
        <f>SUM(shirak!AA62+arabkir!AA62+avan!AA62+ajapnyak!AA70+kentron!AA62+erebuni!AA62+ararat!Z62+aragacotn!AA62+armavir!AA62+kotayq!AA62+tavush!AA62+gexarquniq!AA62+lori!AA61+syuniq!AA62+malatia!AA62+shengavit!AA62)</f>
        <v>23</v>
      </c>
    </row>
    <row r="63" spans="1:27" s="185" customFormat="1" ht="26.25" customHeight="1" x14ac:dyDescent="0.25">
      <c r="A63" s="490" t="s">
        <v>115</v>
      </c>
      <c r="B63" s="493"/>
      <c r="C63" s="1081" t="s">
        <v>116</v>
      </c>
      <c r="D63" s="1082"/>
      <c r="E63" s="1083"/>
      <c r="F63" s="486">
        <f>SUM(shirak!F63+arabkir!F63+avan!F63+ajapnyak!F71+kentron!F63+erebuni!F63+ararat!E63+aragacotn!F63+armavir!F63+kotayq!F63+tavush!F63+gexarquniq!F63+lori!F62+syuniq!F63+malatia!F63+shengavit!F63)</f>
        <v>27</v>
      </c>
      <c r="G63" s="486">
        <f>SUM(shirak!G63+arabkir!G63+avan!G63+ajapnyak!G71+kentron!G63+erebuni!G63+ararat!F63+aragacotn!G63+armavir!G63+kotayq!G63+tavush!G63+gexarquniq!G63+lori!G62+syuniq!G63+malatia!G63+shengavit!G63)</f>
        <v>110</v>
      </c>
      <c r="H63" s="486">
        <f>SUM(shirak!H63+arabkir!H63+avan!H63+ajapnyak!H71+kentron!H63+erebuni!H63+ararat!G63+aragacotn!H63+armavir!H63+kotayq!H63+tavush!H63+gexarquniq!H63+lori!H62+syuniq!H63+malatia!H63+shengavit!H63)</f>
        <v>105</v>
      </c>
      <c r="I63" s="486">
        <f>SUM(shirak!I63+arabkir!I63+avan!I63+ajapnyak!I71+kentron!I63+erebuni!I63+ararat!H63+aragacotn!I63+armavir!I63+kotayq!I63+tavush!I63+gexarquniq!I63+lori!I62+syuniq!I63+malatia!I63+shengavit!I63)</f>
        <v>5</v>
      </c>
      <c r="J63" s="486">
        <f>SUM(shirak!J63+arabkir!J63+avan!J63+ajapnyak!J71+kentron!J63+erebuni!J63+ararat!I63+aragacotn!J63+armavir!J63+kotayq!J63+tavush!J63+gexarquniq!J63+lori!J62+syuniq!J63+malatia!J63+shengavit!J63)</f>
        <v>0</v>
      </c>
      <c r="K63" s="503">
        <f>SUM(shirak!K63+arabkir!K63+avan!K63+ajapnyak!K71+kentron!K63+erebuni!K63+ararat!J63+aragacotn!K63+armavir!K63+kotayq!K63+tavush!K63+gexarquniq!K63+lori!K62+syuniq!K63+malatia!K63+shengavit!K63)</f>
        <v>89</v>
      </c>
      <c r="L63" s="486">
        <f>SUM(shirak!L63+arabkir!L63+avan!L63+ajapnyak!L71+kentron!L63+erebuni!L63+ararat!K63+aragacotn!L63+armavir!L63+kotayq!L63+tavush!L63+gexarquniq!L63+lori!L62+syuniq!L63+malatia!L63+shengavit!L63)</f>
        <v>22</v>
      </c>
      <c r="M63" s="486">
        <f>SUM(shirak!M63+arabkir!M63+avan!M63+ajapnyak!M71+kentron!M63+erebuni!M63+ararat!L63+aragacotn!M63+armavir!M63+kotayq!M63+tavush!M63+gexarquniq!M63+lori!M62+syuniq!M63+malatia!M63+shengavit!M63)</f>
        <v>30</v>
      </c>
      <c r="N63" s="486">
        <f>SUM(shirak!N63+arabkir!N63+avan!N63+ajapnyak!N71+kentron!N63+erebuni!N63+ararat!M63+aragacotn!N63+armavir!N63+kotayq!N63+tavush!N63+gexarquniq!N63+lori!N62+syuniq!N63+malatia!N63+shengavit!N63)</f>
        <v>34</v>
      </c>
      <c r="O63" s="503">
        <f>SUM(shirak!O63+arabkir!O63+avan!O63+ajapnyak!O71+kentron!O63+erebuni!O63+ararat!N63+aragacotn!O63+armavir!O63+kotayq!O63+tavush!O63+gexarquniq!O63+lori!O62+syuniq!O63+malatia!O63+shengavit!O63)</f>
        <v>3</v>
      </c>
      <c r="P63" s="486">
        <f>SUM(shirak!P63+arabkir!P63+avan!P63+ajapnyak!P71+kentron!P63+erebuni!P63+ararat!O63+aragacotn!P63+armavir!P63+kotayq!P63+tavush!P63+gexarquniq!P63+lori!P62+syuniq!P63+malatia!P63+shengavit!P63)</f>
        <v>1</v>
      </c>
      <c r="Q63" s="486">
        <f>SUM(shirak!Q63+arabkir!Q63+avan!Q63+ajapnyak!Q71+kentron!Q63+erebuni!Q63+ararat!P63+aragacotn!Q63+armavir!Q63+kotayq!Q63+tavush!Q63+gexarquniq!Q63+lori!Q62+syuniq!Q63+malatia!Q63+shengavit!Q63)</f>
        <v>1</v>
      </c>
      <c r="R63" s="486">
        <f>SUM(shirak!R63+arabkir!R63+avan!R63+ajapnyak!R71+kentron!R63+erebuni!R63+ararat!Q63+aragacotn!R63+armavir!R63+kotayq!R63+tavush!R63+gexarquniq!R63+lori!R62+syuniq!R63+malatia!R63+shengavit!R63)</f>
        <v>1</v>
      </c>
      <c r="S63" s="486">
        <f>SUM(shirak!S63+arabkir!S63+avan!S63+ajapnyak!S71+kentron!S63+erebuni!S63+ararat!R63+aragacotn!S63+armavir!S63+kotayq!S63+tavush!S63+gexarquniq!S63+lori!S62+syuniq!S63+malatia!S63+shengavit!S63)</f>
        <v>0</v>
      </c>
      <c r="T63" s="503">
        <f>SUM(shirak!T63+arabkir!T63+avan!T63+ajapnyak!T71+kentron!T63+erebuni!T63+ararat!S63+aragacotn!T63+armavir!T63+kotayq!T63+tavush!T63+gexarquniq!T63+lori!T62+syuniq!T63+malatia!T63+shengavit!T63)</f>
        <v>89</v>
      </c>
      <c r="U63" s="486">
        <f>SUM(shirak!U63+arabkir!U63+avan!U63+ajapnyak!U71+kentron!U63+erebuni!U63+ararat!T63+aragacotn!U63+armavir!U63+kotayq!U63+tavush!U63+gexarquniq!U63+lori!U62+syuniq!U63+malatia!U63+shengavit!U63)</f>
        <v>2</v>
      </c>
      <c r="V63" s="486">
        <f>SUM(shirak!V63+arabkir!V63+avan!V63+ajapnyak!V71+kentron!V63+erebuni!V63+ararat!U63+aragacotn!V63+armavir!V63+kotayq!V63+tavush!V63+gexarquniq!V63+lori!V62+syuniq!V63+malatia!V63+shengavit!V63)</f>
        <v>66</v>
      </c>
      <c r="W63" s="486">
        <f>SUM(shirak!W63+arabkir!W63+avan!W63+ajapnyak!W71+kentron!W63+erebuni!W63+ararat!V63+aragacotn!W63+armavir!W63+kotayq!W63+tavush!W63+gexarquniq!W63+lori!W62+syuniq!W63+malatia!W63+shengavit!W63)</f>
        <v>24</v>
      </c>
      <c r="X63" s="486">
        <f>SUM(shirak!X63+arabkir!X63+avan!X63+ajapnyak!X71+kentron!X63+erebuni!X63+ararat!W63+aragacotn!X63+armavir!X63+kotayq!X63+tavush!X63+gexarquniq!X63+lori!X62+syuniq!X63+malatia!X63+shengavit!X63)</f>
        <v>0</v>
      </c>
      <c r="Y63" s="486">
        <f>SUM(shirak!Y63+arabkir!Y63+avan!Y63+ajapnyak!Y71+kentron!Y63+erebuni!Y63+ararat!X63+aragacotn!Y63+armavir!Y63+kotayq!Y63+tavush!Y63+gexarquniq!Y63+lori!Y62+syuniq!Y63+malatia!Y63+shengavit!Y63)</f>
        <v>0</v>
      </c>
      <c r="Z63" s="503">
        <f>SUM(shirak!Z63+arabkir!Z63+avan!Z63+ajapnyak!Z71+kentron!Z63+erebuni!Z63+ararat!Y63+aragacotn!Z63+armavir!Z63+kotayq!Z63+tavush!Z63+gexarquniq!Z63+lori!Z62+syuniq!Z63+malatia!Z63+shengavit!Z63)</f>
        <v>41</v>
      </c>
      <c r="AA63" s="486">
        <f>SUM(shirak!AA63+arabkir!AA63+avan!AA63+ajapnyak!AA71+kentron!AA63+erebuni!AA63+ararat!Z63+aragacotn!AA63+armavir!AA63+kotayq!AA63+tavush!AA63+gexarquniq!AA63+lori!AA62+syuniq!AA63+malatia!AA63+shengavit!AA63)</f>
        <v>5</v>
      </c>
    </row>
    <row r="64" spans="1:27" s="185" customFormat="1" ht="45" customHeight="1" x14ac:dyDescent="0.25">
      <c r="A64" s="490" t="s">
        <v>117</v>
      </c>
      <c r="B64" s="493"/>
      <c r="C64" s="1081" t="s">
        <v>118</v>
      </c>
      <c r="D64" s="1082"/>
      <c r="E64" s="1083"/>
      <c r="F64" s="486">
        <f>SUM(shirak!F64+arabkir!F64+avan!F64+ajapnyak!F72+kentron!F64+erebuni!F64+ararat!E64+aragacotn!F64+armavir!F64+kotayq!F64+tavush!F64+gexarquniq!F64+lori!F63+syuniq!F64+malatia!F64+shengavit!F64)</f>
        <v>11</v>
      </c>
      <c r="G64" s="486">
        <f>SUM(shirak!G64+arabkir!G64+avan!G64+ajapnyak!G72+kentron!G64+erebuni!G64+ararat!F64+aragacotn!G64+armavir!G64+kotayq!G64+tavush!G64+gexarquniq!G64+lori!G63+syuniq!G64+malatia!G64+shengavit!G64)</f>
        <v>41</v>
      </c>
      <c r="H64" s="486">
        <f>SUM(shirak!H64+arabkir!H64+avan!H64+ajapnyak!H72+kentron!H64+erebuni!H64+ararat!G64+aragacotn!H64+armavir!H64+kotayq!H64+tavush!H64+gexarquniq!H64+lori!H63+syuniq!H64+malatia!H64+shengavit!H64)</f>
        <v>33</v>
      </c>
      <c r="I64" s="486">
        <f>SUM(shirak!I64+arabkir!I64+avan!I64+ajapnyak!I72+kentron!I64+erebuni!I64+ararat!H64+aragacotn!I64+armavir!I64+kotayq!I64+tavush!I64+gexarquniq!I64+lori!I63+syuniq!I64+malatia!I64+shengavit!I64)</f>
        <v>8</v>
      </c>
      <c r="J64" s="486">
        <f>SUM(shirak!J64+arabkir!J64+avan!J64+ajapnyak!J72+kentron!J64+erebuni!J64+ararat!I64+aragacotn!J64+armavir!J64+kotayq!J64+tavush!J64+gexarquniq!J64+lori!J63+syuniq!J64+malatia!J64+shengavit!J64)</f>
        <v>0</v>
      </c>
      <c r="K64" s="503">
        <f>SUM(shirak!K64+arabkir!K64+avan!K64+ajapnyak!K72+kentron!K64+erebuni!K64+ararat!J64+aragacotn!K64+armavir!K64+kotayq!K64+tavush!K64+gexarquniq!K64+lori!K63+syuniq!K64+malatia!K64+shengavit!K64)</f>
        <v>19</v>
      </c>
      <c r="L64" s="486">
        <f>SUM(shirak!L64+arabkir!L64+avan!L64+ajapnyak!L72+kentron!L64+erebuni!L64+ararat!K64+aragacotn!L64+armavir!L64+kotayq!L64+tavush!L64+gexarquniq!L64+lori!L63+syuniq!L64+malatia!L64+shengavit!L64)</f>
        <v>3</v>
      </c>
      <c r="M64" s="486">
        <f>SUM(shirak!M64+arabkir!M64+avan!M64+ajapnyak!M72+kentron!M64+erebuni!M64+ararat!L64+aragacotn!M64+armavir!M64+kotayq!M64+tavush!M64+gexarquniq!M64+lori!M63+syuniq!M64+malatia!M64+shengavit!M64)</f>
        <v>1</v>
      </c>
      <c r="N64" s="486">
        <f>SUM(shirak!N64+arabkir!N64+avan!N64+ajapnyak!N72+kentron!N64+erebuni!N64+ararat!M64+aragacotn!N64+armavir!N64+kotayq!N64+tavush!N64+gexarquniq!N64+lori!N63+syuniq!N64+malatia!N64+shengavit!N64)</f>
        <v>5</v>
      </c>
      <c r="O64" s="503">
        <f>SUM(shirak!O64+arabkir!O64+avan!O64+ajapnyak!O72+kentron!O64+erebuni!O64+ararat!N64+aragacotn!O64+armavir!O64+kotayq!O64+tavush!O64+gexarquniq!O64+lori!O63+syuniq!O64+malatia!O64+shengavit!O64)</f>
        <v>10</v>
      </c>
      <c r="P64" s="486">
        <f>SUM(shirak!P64+arabkir!P64+avan!P64+ajapnyak!P72+kentron!P64+erebuni!P64+ararat!O64+aragacotn!P64+armavir!P64+kotayq!P64+tavush!P64+gexarquniq!P64+lori!P63+syuniq!P64+malatia!P64+shengavit!P64)</f>
        <v>1</v>
      </c>
      <c r="Q64" s="486">
        <f>SUM(shirak!Q64+arabkir!Q64+avan!Q64+ajapnyak!Q72+kentron!Q64+erebuni!Q64+ararat!P64+aragacotn!Q64+armavir!Q64+kotayq!Q64+tavush!Q64+gexarquniq!Q64+lori!Q63+syuniq!Q64+malatia!Q64+shengavit!Q64)</f>
        <v>8</v>
      </c>
      <c r="R64" s="486">
        <f>SUM(shirak!R64+arabkir!R64+avan!R64+ajapnyak!R72+kentron!R64+erebuni!R64+ararat!Q64+aragacotn!R64+armavir!R64+kotayq!R64+tavush!R64+gexarquniq!R64+lori!R63+syuniq!R64+malatia!R64+shengavit!R64)</f>
        <v>1</v>
      </c>
      <c r="S64" s="486">
        <f>SUM(shirak!S64+arabkir!S64+avan!S64+ajapnyak!S72+kentron!S64+erebuni!S64+ararat!R64+aragacotn!S64+armavir!S64+kotayq!S64+tavush!S64+gexarquniq!S64+lori!S63+syuniq!S64+malatia!S64+shengavit!S64)</f>
        <v>0</v>
      </c>
      <c r="T64" s="503">
        <f>SUM(shirak!T64+arabkir!T64+avan!T64+ajapnyak!T72+kentron!T64+erebuni!T64+ararat!S64+aragacotn!T64+armavir!T64+kotayq!T64+tavush!T64+gexarquniq!T64+lori!T63+syuniq!T64+malatia!T64+shengavit!T64)</f>
        <v>19</v>
      </c>
      <c r="U64" s="486">
        <f>SUM(shirak!U64+arabkir!U64+avan!U64+ajapnyak!U72+kentron!U64+erebuni!U64+ararat!T64+aragacotn!U64+armavir!U64+kotayq!U64+tavush!U64+gexarquniq!U64+lori!U63+syuniq!U64+malatia!U64+shengavit!U64)</f>
        <v>0</v>
      </c>
      <c r="V64" s="486">
        <f>SUM(shirak!V64+arabkir!V64+avan!V64+ajapnyak!V72+kentron!V64+erebuni!V64+ararat!U64+aragacotn!V64+armavir!V64+kotayq!V64+tavush!V64+gexarquniq!V64+lori!V63+syuniq!V64+malatia!V64+shengavit!V64)</f>
        <v>11</v>
      </c>
      <c r="W64" s="486">
        <f>SUM(shirak!W64+arabkir!W64+avan!W64+ajapnyak!W72+kentron!W64+erebuni!W64+ararat!V64+aragacotn!W64+armavir!W64+kotayq!W64+tavush!W64+gexarquniq!W64+lori!W63+syuniq!W64+malatia!W64+shengavit!W64)</f>
        <v>1</v>
      </c>
      <c r="X64" s="486">
        <f>SUM(shirak!X64+arabkir!X64+avan!X64+ajapnyak!X72+kentron!X64+erebuni!X64+ararat!W64+aragacotn!X64+armavir!X64+kotayq!X64+tavush!X64+gexarquniq!X64+lori!X63+syuniq!X64+malatia!X64+shengavit!X64)</f>
        <v>0</v>
      </c>
      <c r="Y64" s="486">
        <f>SUM(shirak!Y64+arabkir!Y64+avan!Y64+ajapnyak!Y72+kentron!Y64+erebuni!Y64+ararat!X64+aragacotn!Y64+armavir!Y64+kotayq!Y64+tavush!Y64+gexarquniq!Y64+lori!Y63+syuniq!Y64+malatia!Y64+shengavit!Y64)</f>
        <v>0</v>
      </c>
      <c r="Z64" s="503">
        <f>SUM(shirak!Z64+arabkir!Z64+avan!Z64+ajapnyak!Z72+kentron!Z64+erebuni!Z64+ararat!Y64+aragacotn!Z64+armavir!Z64+kotayq!Z64+tavush!Z64+gexarquniq!Z64+lori!Z63+syuniq!Z64+malatia!Z64+shengavit!Z64)</f>
        <v>24</v>
      </c>
      <c r="AA64" s="486">
        <f>SUM(shirak!AA64+arabkir!AA64+avan!AA64+ajapnyak!AA72+kentron!AA64+erebuni!AA64+ararat!Z64+aragacotn!AA64+armavir!AA64+kotayq!AA64+tavush!AA64+gexarquniq!AA64+lori!AA63+syuniq!AA64+malatia!AA64+shengavit!AA64)</f>
        <v>4</v>
      </c>
    </row>
    <row r="65" spans="1:27" s="185" customFormat="1" ht="56.25" customHeight="1" x14ac:dyDescent="0.25">
      <c r="A65" s="490" t="s">
        <v>119</v>
      </c>
      <c r="B65" s="493"/>
      <c r="C65" s="1081" t="s">
        <v>120</v>
      </c>
      <c r="D65" s="1082"/>
      <c r="E65" s="1083"/>
      <c r="F65" s="486">
        <f>SUM(shirak!F65+arabkir!F65+avan!F65+ajapnyak!F73+kentron!F65+erebuni!F65+ararat!E65+aragacotn!F65+armavir!F65+kotayq!F65+tavush!F65+gexarquniq!F65+lori!F64+syuniq!F65+malatia!F65+shengavit!F65)</f>
        <v>2</v>
      </c>
      <c r="G65" s="486">
        <f>SUM(shirak!G65+arabkir!G65+avan!G65+ajapnyak!G73+kentron!G65+erebuni!G65+ararat!F65+aragacotn!G65+armavir!G65+kotayq!G65+tavush!G65+gexarquniq!G65+lori!G64+syuniq!G65+malatia!G65+shengavit!G65)</f>
        <v>3</v>
      </c>
      <c r="H65" s="486">
        <f>SUM(shirak!H65+arabkir!H65+avan!H65+ajapnyak!H73+kentron!H65+erebuni!H65+ararat!G65+aragacotn!H65+armavir!H65+kotayq!H65+tavush!H65+gexarquniq!H65+lori!H64+syuniq!H65+malatia!H65+shengavit!H65)</f>
        <v>3</v>
      </c>
      <c r="I65" s="486">
        <f>SUM(shirak!I65+arabkir!I65+avan!I65+ajapnyak!I73+kentron!I65+erebuni!I65+ararat!H65+aragacotn!I65+armavir!I65+kotayq!I65+tavush!I65+gexarquniq!I65+lori!I64+syuniq!I65+malatia!I65+shengavit!I65)</f>
        <v>0</v>
      </c>
      <c r="J65" s="486">
        <f>SUM(shirak!J65+arabkir!J65+avan!J65+ajapnyak!J73+kentron!J65+erebuni!J65+ararat!I65+aragacotn!J65+armavir!J65+kotayq!J65+tavush!J65+gexarquniq!J65+lori!J64+syuniq!J65+malatia!J65+shengavit!J65)</f>
        <v>0</v>
      </c>
      <c r="K65" s="503">
        <f>SUM(shirak!K65+arabkir!K65+avan!K65+ajapnyak!K73+kentron!K65+erebuni!K65+ararat!J65+aragacotn!K65+armavir!K65+kotayq!K65+tavush!K65+gexarquniq!K65+lori!K64+syuniq!K65+malatia!K65+shengavit!K65)</f>
        <v>4</v>
      </c>
      <c r="L65" s="486">
        <f>SUM(shirak!L65+arabkir!L65+avan!L65+ajapnyak!L73+kentron!L65+erebuni!L65+ararat!K65+aragacotn!L65+armavir!L65+kotayq!L65+tavush!L65+gexarquniq!L65+lori!L64+syuniq!L65+malatia!L65+shengavit!L65)</f>
        <v>1</v>
      </c>
      <c r="M65" s="486">
        <f>SUM(shirak!M65+arabkir!M65+avan!M65+ajapnyak!M73+kentron!M65+erebuni!M65+ararat!L65+aragacotn!M65+armavir!M65+kotayq!M65+tavush!M65+gexarquniq!M65+lori!M64+syuniq!M65+malatia!M65+shengavit!M65)</f>
        <v>1</v>
      </c>
      <c r="N65" s="486">
        <f>SUM(shirak!N65+arabkir!N65+avan!N65+ajapnyak!N73+kentron!N65+erebuni!N65+ararat!M65+aragacotn!N65+armavir!N65+kotayq!N65+tavush!N65+gexarquniq!N65+lori!N64+syuniq!N65+malatia!N65+shengavit!N65)</f>
        <v>1</v>
      </c>
      <c r="O65" s="503">
        <f>SUM(shirak!O65+arabkir!O65+avan!O65+ajapnyak!O73+kentron!O65+erebuni!O65+ararat!N65+aragacotn!O65+armavir!O65+kotayq!O65+tavush!O65+gexarquniq!O65+lori!O64+syuniq!O65+malatia!O65+shengavit!O65)</f>
        <v>1</v>
      </c>
      <c r="P65" s="486">
        <f>SUM(shirak!P65+arabkir!P65+avan!P65+ajapnyak!P73+kentron!P65+erebuni!P65+ararat!O65+aragacotn!P65+armavir!P65+kotayq!P65+tavush!P65+gexarquniq!P65+lori!P64+syuniq!P65+malatia!P65+shengavit!P65)</f>
        <v>0</v>
      </c>
      <c r="Q65" s="486">
        <f>SUM(shirak!Q65+arabkir!Q65+avan!Q65+ajapnyak!Q73+kentron!Q65+erebuni!Q65+ararat!P65+aragacotn!Q65+armavir!Q65+kotayq!Q65+tavush!Q65+gexarquniq!Q65+lori!Q64+syuniq!Q65+malatia!Q65+shengavit!Q65)</f>
        <v>0</v>
      </c>
      <c r="R65" s="486">
        <f>SUM(shirak!R65+arabkir!R65+avan!R65+ajapnyak!R73+kentron!R65+erebuni!R65+ararat!Q65+aragacotn!R65+armavir!R65+kotayq!R65+tavush!R65+gexarquniq!R65+lori!R64+syuniq!R65+malatia!R65+shengavit!R65)</f>
        <v>1</v>
      </c>
      <c r="S65" s="486">
        <f>SUM(shirak!S65+arabkir!S65+avan!S65+ajapnyak!S73+kentron!S65+erebuni!S65+ararat!R65+aragacotn!S65+armavir!S65+kotayq!S65+tavush!S65+gexarquniq!S65+lori!S64+syuniq!S65+malatia!S65+shengavit!S65)</f>
        <v>0</v>
      </c>
      <c r="T65" s="503">
        <f>SUM(shirak!T65+arabkir!T65+avan!T65+ajapnyak!T73+kentron!T65+erebuni!T65+ararat!S65+aragacotn!T65+armavir!T65+kotayq!T65+tavush!T65+gexarquniq!T65+lori!T64+syuniq!T65+malatia!T65+shengavit!T65)</f>
        <v>4</v>
      </c>
      <c r="U65" s="486">
        <f>SUM(shirak!U65+arabkir!U65+avan!U65+ajapnyak!U73+kentron!U65+erebuni!U65+ararat!T65+aragacotn!U65+armavir!U65+kotayq!U65+tavush!U65+gexarquniq!U65+lori!U64+syuniq!U65+malatia!U65+shengavit!U65)</f>
        <v>0</v>
      </c>
      <c r="V65" s="486">
        <f>SUM(shirak!V65+arabkir!V65+avan!V65+ajapnyak!V73+kentron!V65+erebuni!V65+ararat!U65+aragacotn!V65+armavir!V65+kotayq!V65+tavush!V65+gexarquniq!V65+lori!V64+syuniq!V65+malatia!V65+shengavit!V65)</f>
        <v>3</v>
      </c>
      <c r="W65" s="486">
        <f>SUM(shirak!W65+arabkir!W65+avan!W65+ajapnyak!W73+kentron!W65+erebuni!W65+ararat!V65+aragacotn!W65+armavir!W65+kotayq!W65+tavush!W65+gexarquniq!W65+lori!W64+syuniq!W65+malatia!W65+shengavit!W65)</f>
        <v>1</v>
      </c>
      <c r="X65" s="486">
        <f>SUM(shirak!X65+arabkir!X65+avan!X65+ajapnyak!X73+kentron!X65+erebuni!X65+ararat!W65+aragacotn!X65+armavir!X65+kotayq!X65+tavush!X65+gexarquniq!X65+lori!X64+syuniq!X65+malatia!X65+shengavit!X65)</f>
        <v>0</v>
      </c>
      <c r="Y65" s="486">
        <f>SUM(shirak!Y65+arabkir!Y65+avan!Y65+ajapnyak!Y73+kentron!Y65+erebuni!Y65+ararat!X65+aragacotn!Y65+armavir!Y65+kotayq!Y65+tavush!Y65+gexarquniq!Y65+lori!Y64+syuniq!Y65+malatia!Y65+shengavit!Y65)</f>
        <v>0</v>
      </c>
      <c r="Z65" s="503">
        <f>SUM(shirak!Z65+arabkir!Z65+avan!Z65+ajapnyak!Z73+kentron!Z65+erebuni!Z65+ararat!Y65+aragacotn!Z65+armavir!Z65+kotayq!Z65+tavush!Z65+gexarquniq!Z65+lori!Z64+syuniq!Z65+malatia!Z65+shengavit!Z65)</f>
        <v>1</v>
      </c>
      <c r="AA65" s="486">
        <f>SUM(shirak!AA65+arabkir!AA65+avan!AA65+ajapnyak!AA73+kentron!AA65+erebuni!AA65+ararat!Z65+aragacotn!AA65+armavir!AA65+kotayq!AA65+tavush!AA65+gexarquniq!AA65+lori!AA64+syuniq!AA65+malatia!AA65+shengavit!AA65)</f>
        <v>0</v>
      </c>
    </row>
    <row r="66" spans="1:27" s="185" customFormat="1" ht="42.75" customHeight="1" x14ac:dyDescent="0.25">
      <c r="A66" s="490" t="s">
        <v>121</v>
      </c>
      <c r="B66" s="493"/>
      <c r="C66" s="1081" t="s">
        <v>122</v>
      </c>
      <c r="D66" s="1082"/>
      <c r="E66" s="1083"/>
      <c r="F66" s="486">
        <f>SUM(shirak!F66+arabkir!F66+avan!F66+ajapnyak!F74+kentron!F66+erebuni!F66+ararat!E66+aragacotn!F66+armavir!F66+kotayq!F66+tavush!F66+gexarquniq!F66+lori!F65+syuniq!F66+malatia!F66+shengavit!F66)</f>
        <v>5</v>
      </c>
      <c r="G66" s="486">
        <f>SUM(shirak!G66+arabkir!G66+avan!G66+ajapnyak!G74+kentron!G66+erebuni!G66+ararat!F66+aragacotn!G66+armavir!G66+kotayq!G66+tavush!G66+gexarquniq!G66+lori!G65+syuniq!G66+malatia!G66+shengavit!G66)</f>
        <v>121</v>
      </c>
      <c r="H66" s="486">
        <f>SUM(shirak!H66+arabkir!H66+avan!H66+ajapnyak!H74+kentron!H66+erebuni!H66+ararat!G66+aragacotn!H66+armavir!H66+kotayq!H66+tavush!H66+gexarquniq!H66+lori!H65+syuniq!H66+malatia!H66+shengavit!H66)</f>
        <v>118</v>
      </c>
      <c r="I66" s="486">
        <f>SUM(shirak!I66+arabkir!I66+avan!I66+ajapnyak!I74+kentron!I66+erebuni!I66+ararat!H66+aragacotn!I66+armavir!I66+kotayq!I66+tavush!I66+gexarquniq!I66+lori!I65+syuniq!I66+malatia!I66+shengavit!I66)</f>
        <v>2</v>
      </c>
      <c r="J66" s="486">
        <f>SUM(shirak!J66+arabkir!J66+avan!J66+ajapnyak!J74+kentron!J66+erebuni!J66+ararat!I66+aragacotn!J66+armavir!J66+kotayq!J66+tavush!J66+gexarquniq!J66+lori!J65+syuniq!J66+malatia!J66+shengavit!J66)</f>
        <v>0</v>
      </c>
      <c r="K66" s="503">
        <f>SUM(shirak!K66+arabkir!K66+avan!K66+ajapnyak!K74+kentron!K66+erebuni!K66+ararat!J66+aragacotn!K66+armavir!K66+kotayq!K66+tavush!K66+gexarquniq!K66+lori!K65+syuniq!K66+malatia!K66+shengavit!K66)</f>
        <v>110</v>
      </c>
      <c r="L66" s="486">
        <f>SUM(shirak!L66+arabkir!L66+avan!L66+ajapnyak!L74+kentron!L66+erebuni!L66+ararat!K66+aragacotn!L66+armavir!L66+kotayq!L66+tavush!L66+gexarquniq!L66+lori!L65+syuniq!L66+malatia!L66+shengavit!L66)</f>
        <v>108</v>
      </c>
      <c r="M66" s="486">
        <f>SUM(shirak!M66+arabkir!M66+avan!M66+ajapnyak!M74+kentron!M66+erebuni!M66+ararat!L66+aragacotn!M66+armavir!M66+kotayq!M66+tavush!M66+gexarquniq!M66+lori!M65+syuniq!M66+malatia!M66+shengavit!M66)</f>
        <v>1</v>
      </c>
      <c r="N66" s="486">
        <f>SUM(shirak!N66+arabkir!N66+avan!N66+ajapnyak!N74+kentron!N66+erebuni!N66+ararat!M66+aragacotn!N66+armavir!N66+kotayq!N66+tavush!N66+gexarquniq!N66+lori!N65+syuniq!N66+malatia!N66+shengavit!N66)</f>
        <v>1</v>
      </c>
      <c r="O66" s="503">
        <f>SUM(shirak!O66+arabkir!O66+avan!O66+ajapnyak!O74+kentron!O66+erebuni!O66+ararat!N66+aragacotn!O66+armavir!O66+kotayq!O66+tavush!O66+gexarquniq!O66+lori!O65+syuniq!O66+malatia!O66+shengavit!O66)</f>
        <v>0</v>
      </c>
      <c r="P66" s="486">
        <f>SUM(shirak!P66+arabkir!P66+avan!P66+ajapnyak!P74+kentron!P66+erebuni!P66+ararat!O66+aragacotn!P66+armavir!P66+kotayq!P66+tavush!P66+gexarquniq!P66+lori!P65+syuniq!P66+malatia!P66+shengavit!P66)</f>
        <v>0</v>
      </c>
      <c r="Q66" s="486">
        <f>SUM(shirak!Q66+arabkir!Q66+avan!Q66+ajapnyak!Q74+kentron!Q66+erebuni!Q66+ararat!P66+aragacotn!Q66+armavir!Q66+kotayq!Q66+tavush!Q66+gexarquniq!Q66+lori!Q65+syuniq!Q66+malatia!Q66+shengavit!Q66)</f>
        <v>0</v>
      </c>
      <c r="R66" s="486">
        <f>SUM(shirak!R66+arabkir!R66+avan!R66+ajapnyak!R74+kentron!R66+erebuni!R66+ararat!Q66+aragacotn!R66+armavir!R66+kotayq!R66+tavush!R66+gexarquniq!R66+lori!R65+syuniq!R66+malatia!R66+shengavit!R66)</f>
        <v>0</v>
      </c>
      <c r="S66" s="486">
        <f>SUM(shirak!S66+arabkir!S66+avan!S66+ajapnyak!S74+kentron!S66+erebuni!S66+ararat!R66+aragacotn!S66+armavir!S66+kotayq!S66+tavush!S66+gexarquniq!S66+lori!S65+syuniq!S66+malatia!S66+shengavit!S66)</f>
        <v>0</v>
      </c>
      <c r="T66" s="503">
        <f>SUM(shirak!T66+arabkir!T66+avan!T66+ajapnyak!T74+kentron!T66+erebuni!T66+ararat!S66+aragacotn!T66+armavir!T66+kotayq!T66+tavush!T66+gexarquniq!T66+lori!T65+syuniq!T66+malatia!T66+shengavit!T66)</f>
        <v>110</v>
      </c>
      <c r="U66" s="486">
        <f>SUM(shirak!U66+arabkir!U66+avan!U66+ajapnyak!U74+kentron!U66+erebuni!U66+ararat!T66+aragacotn!U66+armavir!U66+kotayq!U66+tavush!U66+gexarquniq!U66+lori!U65+syuniq!U66+malatia!U66+shengavit!U66)</f>
        <v>0</v>
      </c>
      <c r="V66" s="486">
        <f>SUM(shirak!V66+arabkir!V66+avan!V66+ajapnyak!V74+kentron!V66+erebuni!V66+ararat!U66+aragacotn!V66+armavir!V66+kotayq!V66+tavush!V66+gexarquniq!V66+lori!V65+syuniq!V66+malatia!V66+shengavit!V66)</f>
        <v>101</v>
      </c>
      <c r="W66" s="486">
        <v>0</v>
      </c>
      <c r="X66" s="486">
        <f>SUM(shirak!X66+arabkir!X66+avan!X66+ajapnyak!X74+kentron!X66+erebuni!X66+ararat!W66+aragacotn!X66+armavir!X66+kotayq!X66+tavush!X66+gexarquniq!X66+lori!X65+syuniq!X66+malatia!X66+shengavit!X66)</f>
        <v>0</v>
      </c>
      <c r="Y66" s="486">
        <f>SUM(shirak!Y66+arabkir!Y66+avan!Y66+ajapnyak!Y74+kentron!Y66+erebuni!Y66+ararat!X66+aragacotn!Y66+armavir!Y66+kotayq!Y66+tavush!Y66+gexarquniq!Y66+lori!Y65+syuniq!Y66+malatia!Y66+shengavit!Y66)</f>
        <v>0</v>
      </c>
      <c r="Z66" s="503">
        <f>SUM(shirak!Z66+arabkir!Z66+avan!Z66+ajapnyak!Z74+kentron!Z66+erebuni!Z66+ararat!Y66+aragacotn!Z66+armavir!Z66+kotayq!Z66+tavush!Z66+gexarquniq!Z66+lori!Z65+syuniq!Z66+malatia!Z66+shengavit!Z66)</f>
        <v>14</v>
      </c>
      <c r="AA66" s="486">
        <f>SUM(shirak!AA66+arabkir!AA66+avan!AA66+ajapnyak!AA74+kentron!AA66+erebuni!AA66+ararat!Z66+aragacotn!AA66+armavir!AA66+kotayq!AA66+tavush!AA66+gexarquniq!AA66+lori!AA65+syuniq!AA66+malatia!AA66+shengavit!AA66)</f>
        <v>0</v>
      </c>
    </row>
    <row r="67" spans="1:27" s="185" customFormat="1" ht="47.25" customHeight="1" x14ac:dyDescent="0.25">
      <c r="A67" s="490" t="s">
        <v>123</v>
      </c>
      <c r="B67" s="493"/>
      <c r="C67" s="1081" t="s">
        <v>124</v>
      </c>
      <c r="D67" s="1082"/>
      <c r="E67" s="1083"/>
      <c r="F67" s="486">
        <f>SUM(shirak!F67+arabkir!F67+avan!F67+ajapnyak!F75+kentron!F67+erebuni!F67+ararat!E67+aragacotn!F67+armavir!F67+kotayq!F67+tavush!F67+gexarquniq!F67+lori!F66+syuniq!F67+malatia!F67+shengavit!F67)</f>
        <v>4</v>
      </c>
      <c r="G67" s="486">
        <f>SUM(shirak!G67+arabkir!G67+avan!G67+ajapnyak!G75+kentron!G67+erebuni!G67+ararat!F67+aragacotn!G67+armavir!G67+kotayq!G67+tavush!G67+gexarquniq!G67+lori!G66+syuniq!G67+malatia!G67+shengavit!G67)</f>
        <v>15</v>
      </c>
      <c r="H67" s="486">
        <f>SUM(shirak!H67+arabkir!H67+avan!H67+ajapnyak!H75+kentron!H67+erebuni!H67+ararat!G67+aragacotn!H67+armavir!H67+kotayq!H67+tavush!H67+gexarquniq!H67+lori!H66+syuniq!H67+malatia!H67+shengavit!H67)</f>
        <v>10</v>
      </c>
      <c r="I67" s="486">
        <f>SUM(shirak!I67+arabkir!I67+avan!I67+ajapnyak!I75+kentron!I67+erebuni!I67+ararat!H67+aragacotn!I67+armavir!I67+kotayq!I67+tavush!I67+gexarquniq!I67+lori!I66+syuniq!I67+malatia!I67+shengavit!I67)</f>
        <v>5</v>
      </c>
      <c r="J67" s="486">
        <f>SUM(shirak!J67+arabkir!J67+avan!J67+ajapnyak!J75+kentron!J67+erebuni!J67+ararat!I67+aragacotn!J67+armavir!J67+kotayq!J67+tavush!J67+gexarquniq!J67+lori!J66+syuniq!J67+malatia!J67+shengavit!J67)</f>
        <v>0</v>
      </c>
      <c r="K67" s="503">
        <f>SUM(shirak!K67+arabkir!K67+avan!K67+ajapnyak!K75+kentron!K67+erebuni!K67+ararat!J67+aragacotn!K67+armavir!K67+kotayq!K67+tavush!K67+gexarquniq!K67+lori!K66+syuniq!K67+malatia!K67+shengavit!K67)</f>
        <v>13</v>
      </c>
      <c r="L67" s="486">
        <f>SUM(shirak!L67+arabkir!L67+avan!L67+ajapnyak!L75+kentron!L67+erebuni!L67+ararat!K67+aragacotn!L67+armavir!L67+kotayq!L67+tavush!L67+gexarquniq!L67+lori!L66+syuniq!L67+malatia!L67+shengavit!L67)</f>
        <v>11</v>
      </c>
      <c r="M67" s="486">
        <f>SUM(shirak!M67+arabkir!M67+avan!M67+ajapnyak!M75+kentron!M67+erebuni!M67+ararat!L67+aragacotn!M67+armavir!M67+kotayq!M67+tavush!M67+gexarquniq!M67+lori!M66+syuniq!M67+malatia!M67+shengavit!M67)</f>
        <v>0</v>
      </c>
      <c r="N67" s="486">
        <f>SUM(shirak!N67+arabkir!N67+avan!N67+ajapnyak!N75+kentron!N67+erebuni!N67+ararat!M67+aragacotn!N67+armavir!N67+kotayq!N67+tavush!N67+gexarquniq!N67+lori!N66+syuniq!N67+malatia!N67+shengavit!N67)</f>
        <v>2</v>
      </c>
      <c r="O67" s="503">
        <f>SUM(shirak!O67+arabkir!O67+avan!O67+ajapnyak!O75+kentron!O67+erebuni!O67+ararat!N67+aragacotn!O67+armavir!O67+kotayq!O67+tavush!O67+gexarquniq!O67+lori!O66+syuniq!O67+malatia!O67+shengavit!O67)</f>
        <v>0</v>
      </c>
      <c r="P67" s="486">
        <f>SUM(shirak!P67+arabkir!P67+avan!P67+ajapnyak!P75+kentron!P67+erebuni!P67+ararat!O67+aragacotn!P67+armavir!P67+kotayq!P67+tavush!P67+gexarquniq!P67+lori!P66+syuniq!P67+malatia!P67+shengavit!P67)</f>
        <v>0</v>
      </c>
      <c r="Q67" s="486">
        <f>SUM(shirak!Q67+arabkir!Q67+avan!Q67+ajapnyak!Q75+kentron!Q67+erebuni!Q67+ararat!P67+aragacotn!Q67+armavir!Q67+kotayq!Q67+tavush!Q67+gexarquniq!Q67+lori!Q66+syuniq!Q67+malatia!Q67+shengavit!Q67)</f>
        <v>0</v>
      </c>
      <c r="R67" s="486">
        <f>SUM(shirak!R67+arabkir!R67+avan!R67+ajapnyak!R75+kentron!R67+erebuni!R67+ararat!Q67+aragacotn!R67+armavir!R67+kotayq!R67+tavush!R67+gexarquniq!R67+lori!R66+syuniq!R67+malatia!R67+shengavit!R67)</f>
        <v>0</v>
      </c>
      <c r="S67" s="486">
        <f>SUM(shirak!S67+arabkir!S67+avan!S67+ajapnyak!S75+kentron!S67+erebuni!S67+ararat!R67+aragacotn!S67+armavir!S67+kotayq!S67+tavush!S67+gexarquniq!S67+lori!S66+syuniq!S67+malatia!S67+shengavit!S67)</f>
        <v>0</v>
      </c>
      <c r="T67" s="503">
        <f>SUM(shirak!T67+arabkir!T67+avan!T67+ajapnyak!T75+kentron!T67+erebuni!T67+ararat!S67+aragacotn!T67+armavir!T67+kotayq!T67+tavush!T67+gexarquniq!T67+lori!T66+syuniq!T67+malatia!T67+shengavit!T67)</f>
        <v>13</v>
      </c>
      <c r="U67" s="486">
        <f>SUM(shirak!U67+arabkir!U67+avan!U67+ajapnyak!U75+kentron!U67+erebuni!U67+ararat!T67+aragacotn!U67+armavir!U67+kotayq!U67+tavush!U67+gexarquniq!U67+lori!U66+syuniq!U67+malatia!U67+shengavit!U67)</f>
        <v>0</v>
      </c>
      <c r="V67" s="486">
        <f>SUM(shirak!V67+arabkir!V67+avan!V67+ajapnyak!V75+kentron!V67+erebuni!V67+ararat!U67+aragacotn!V67+armavir!V67+kotayq!V67+tavush!V67+gexarquniq!V67+lori!V66+syuniq!V67+malatia!V67+shengavit!V67)</f>
        <v>12</v>
      </c>
      <c r="W67" s="486">
        <f>SUM(shirak!W67+arabkir!W67+avan!W67+ajapnyak!W75+kentron!W67+erebuni!W67+ararat!V67+aragacotn!W67+armavir!W67+kotayq!W67+tavush!W67+gexarquniq!W67+lori!W66+syuniq!W67+malatia!W67+shengavit!W67)</f>
        <v>1</v>
      </c>
      <c r="X67" s="486">
        <f>SUM(shirak!X67+arabkir!X67+avan!X67+ajapnyak!X75+kentron!X67+erebuni!X67+ararat!W67+aragacotn!X67+armavir!X67+kotayq!X67+tavush!X67+gexarquniq!X67+lori!X66+syuniq!X67+malatia!X67+shengavit!X67)</f>
        <v>0</v>
      </c>
      <c r="Y67" s="486">
        <f>SUM(shirak!Y67+arabkir!Y67+avan!Y67+ajapnyak!Y75+kentron!Y67+erebuni!Y67+ararat!X67+aragacotn!Y67+armavir!Y67+kotayq!Y67+tavush!Y67+gexarquniq!Y67+lori!Y66+syuniq!Y67+malatia!Y67+shengavit!Y67)</f>
        <v>0</v>
      </c>
      <c r="Z67" s="503">
        <f>SUM(shirak!Z67+arabkir!Z67+avan!Z67+ajapnyak!Z75+kentron!Z67+erebuni!Z67+ararat!Y67+aragacotn!Z67+armavir!Z67+kotayq!Z67+tavush!Z67+gexarquniq!Z67+lori!Z66+syuniq!Z67+malatia!Z67+shengavit!Z67)</f>
        <v>1</v>
      </c>
      <c r="AA67" s="486">
        <f>SUM(shirak!AA67+arabkir!AA67+avan!AA67+ajapnyak!AA75+kentron!AA67+erebuni!AA67+ararat!Z67+aragacotn!AA67+armavir!AA67+kotayq!AA67+tavush!AA67+gexarquniq!AA67+lori!AA66+syuniq!AA67+malatia!AA67+shengavit!AA67)</f>
        <v>0</v>
      </c>
    </row>
    <row r="68" spans="1:27" s="185" customFormat="1" ht="33" customHeight="1" x14ac:dyDescent="0.25">
      <c r="A68" s="490" t="s">
        <v>125</v>
      </c>
      <c r="B68" s="493"/>
      <c r="C68" s="1081" t="s">
        <v>126</v>
      </c>
      <c r="D68" s="1082"/>
      <c r="E68" s="1083"/>
      <c r="F68" s="486">
        <f>SUM(shirak!F68+arabkir!F68+avan!F68+ajapnyak!F76+kentron!F68+erebuni!F68+ararat!E68+aragacotn!F68+armavir!F68+kotayq!F68+tavush!F68+gexarquniq!F68+lori!F67+syuniq!F68+malatia!F68+shengavit!F68)</f>
        <v>41</v>
      </c>
      <c r="G68" s="486">
        <f>SUM(shirak!G68+arabkir!G68+avan!G68+ajapnyak!G76+kentron!G68+erebuni!G68+ararat!F68+aragacotn!G68+armavir!G68+kotayq!G68+tavush!G68+gexarquniq!G68+lori!G67+syuniq!G68+malatia!G68+shengavit!G68)</f>
        <v>167</v>
      </c>
      <c r="H68" s="486">
        <f>SUM(shirak!H68+arabkir!H68+avan!H68+ajapnyak!H76+kentron!H68+erebuni!H68+ararat!G68+aragacotn!H68+armavir!H68+kotayq!H68+tavush!H68+gexarquniq!H68+lori!H67+syuniq!H68+malatia!H68+shengavit!H68)</f>
        <v>150</v>
      </c>
      <c r="I68" s="486">
        <f>SUM(shirak!I68+arabkir!I68+avan!I68+ajapnyak!I76+kentron!I68+erebuni!I68+ararat!H68+aragacotn!I68+armavir!I68+kotayq!I68+tavush!I68+gexarquniq!I68+lori!I67+syuniq!I68+malatia!I68+shengavit!I68)</f>
        <v>16</v>
      </c>
      <c r="J68" s="486">
        <f>SUM(shirak!J68+arabkir!J68+avan!J68+ajapnyak!J76+kentron!J68+erebuni!J68+ararat!I68+aragacotn!J68+armavir!J68+kotayq!J68+tavush!J68+gexarquniq!J68+lori!J67+syuniq!J68+malatia!J68+shengavit!J68)</f>
        <v>1</v>
      </c>
      <c r="K68" s="503">
        <f>SUM(shirak!K68+arabkir!K68+avan!K68+ajapnyak!K76+kentron!K68+erebuni!K68+ararat!J68+aragacotn!K68+armavir!K68+kotayq!K68+tavush!K68+gexarquniq!K68+lori!K67+syuniq!K68+malatia!K68+shengavit!K68)</f>
        <v>134</v>
      </c>
      <c r="L68" s="486">
        <f>SUM(shirak!L68+arabkir!L68+avan!L68+ajapnyak!L76+kentron!L68+erebuni!L68+ararat!K68+aragacotn!L68+armavir!L68+kotayq!L68+tavush!L68+gexarquniq!L68+lori!L67+syuniq!L68+malatia!L68+shengavit!L68)</f>
        <v>93</v>
      </c>
      <c r="M68" s="486">
        <f>SUM(shirak!M68+arabkir!M68+avan!M68+ajapnyak!M76+kentron!M68+erebuni!M68+ararat!L68+aragacotn!M68+armavir!M68+kotayq!M68+tavush!M68+gexarquniq!M68+lori!M67+syuniq!M68+malatia!M68+shengavit!M68)</f>
        <v>20</v>
      </c>
      <c r="N68" s="486">
        <f>SUM(shirak!N68+arabkir!N68+avan!N68+ajapnyak!N76+kentron!N68+erebuni!N68+ararat!M68+aragacotn!N68+armavir!N68+kotayq!N68+tavush!N68+gexarquniq!N68+lori!N67+syuniq!N68+malatia!N68+shengavit!N68)</f>
        <v>3</v>
      </c>
      <c r="O68" s="503">
        <f>SUM(shirak!O68+arabkir!O68+avan!O68+ajapnyak!O76+kentron!O68+erebuni!O68+ararat!N68+aragacotn!O68+armavir!O68+kotayq!O68+tavush!O68+gexarquniq!O68+lori!O67+syuniq!O68+malatia!O68+shengavit!O68)</f>
        <v>18</v>
      </c>
      <c r="P68" s="486">
        <f>SUM(shirak!P68+arabkir!P68+avan!P68+ajapnyak!P76+kentron!P68+erebuni!P68+ararat!O68+aragacotn!P68+armavir!P68+kotayq!P68+tavush!P68+gexarquniq!P68+lori!P67+syuniq!P68+malatia!P68+shengavit!P68)</f>
        <v>3</v>
      </c>
      <c r="Q68" s="486">
        <f>SUM(shirak!Q68+arabkir!Q68+avan!Q68+ajapnyak!Q76+kentron!Q68+erebuni!Q68+ararat!P68+aragacotn!Q68+armavir!Q68+kotayq!Q68+tavush!Q68+gexarquniq!Q68+lori!Q67+syuniq!Q68+malatia!Q68+shengavit!Q68)</f>
        <v>11</v>
      </c>
      <c r="R68" s="486">
        <f>SUM(shirak!R68+arabkir!R68+avan!R68+ajapnyak!R76+kentron!R68+erebuni!R68+ararat!Q68+aragacotn!R68+armavir!R68+kotayq!R68+tavush!R68+gexarquniq!R68+lori!R67+syuniq!R68+malatia!R68+shengavit!R68)</f>
        <v>4</v>
      </c>
      <c r="S68" s="486">
        <f>SUM(shirak!S68+arabkir!S68+avan!S68+ajapnyak!S76+kentron!S68+erebuni!S68+ararat!R68+aragacotn!S68+armavir!S68+kotayq!S68+tavush!S68+gexarquniq!S68+lori!S67+syuniq!S68+malatia!S68+shengavit!S68)</f>
        <v>0</v>
      </c>
      <c r="T68" s="503">
        <f>SUM(shirak!T68+arabkir!T68+avan!T68+ajapnyak!T76+kentron!T68+erebuni!T68+ararat!S68+aragacotn!T68+armavir!T68+kotayq!T68+tavush!T68+gexarquniq!T68+lori!T67+syuniq!T68+malatia!T68+shengavit!T68)</f>
        <v>134</v>
      </c>
      <c r="U68" s="486">
        <f>SUM(shirak!U68+arabkir!U68+avan!U68+ajapnyak!U76+kentron!U68+erebuni!U68+ararat!T68+aragacotn!U68+armavir!U68+kotayq!U68+tavush!U68+gexarquniq!U68+lori!U67+syuniq!U68+malatia!U68+shengavit!U68)</f>
        <v>1</v>
      </c>
      <c r="V68" s="486">
        <f>SUM(shirak!V68+arabkir!V68+avan!V68+ajapnyak!V76+kentron!V68+erebuni!V68+ararat!U68+aragacotn!V68+armavir!V68+kotayq!V68+tavush!V68+gexarquniq!V68+lori!V67+syuniq!V68+malatia!V68+shengavit!V68)</f>
        <v>114</v>
      </c>
      <c r="W68" s="486">
        <f>SUM(shirak!W68+arabkir!W68+avan!W68+ajapnyak!W76+kentron!W68+erebuni!W68+ararat!V68+aragacotn!W68+armavir!W68+kotayq!W68+tavush!W68+gexarquniq!W68+lori!W67+syuniq!W68+malatia!W68+shengavit!W68)</f>
        <v>11</v>
      </c>
      <c r="X68" s="486">
        <f>SUM(shirak!X68+arabkir!X68+avan!X68+ajapnyak!X76+kentron!X68+erebuni!X68+ararat!W68+aragacotn!X68+armavir!X68+kotayq!X68+tavush!X68+gexarquniq!X68+lori!X67+syuniq!X68+malatia!X68+shengavit!X68)</f>
        <v>0</v>
      </c>
      <c r="Y68" s="486">
        <f>SUM(shirak!Y68+arabkir!Y68+avan!Y68+ajapnyak!Y76+kentron!Y68+erebuni!Y68+ararat!X68+aragacotn!Y68+armavir!Y68+kotayq!Y68+tavush!Y68+gexarquniq!Y68+lori!Y67+syuniq!Y68+malatia!Y68+shengavit!Y68)</f>
        <v>0</v>
      </c>
      <c r="Z68" s="503">
        <f>SUM(shirak!Z68+arabkir!Z68+avan!Z68+ajapnyak!Z76+kentron!Z68+erebuni!Z68+ararat!Y68+aragacotn!Z68+armavir!Z68+kotayq!Z68+tavush!Z68+gexarquniq!Z68+lori!Z67+syuniq!Z68+malatia!Z68+shengavit!Z68)</f>
        <v>55</v>
      </c>
      <c r="AA68" s="486">
        <f>SUM(shirak!AA68+arabkir!AA68+avan!AA68+ajapnyak!AA76+kentron!AA68+erebuni!AA68+ararat!Z68+aragacotn!AA68+armavir!AA68+kotayq!AA68+tavush!AA68+gexarquniq!AA68+lori!AA67+syuniq!AA68+malatia!AA68+shengavit!AA68)</f>
        <v>17</v>
      </c>
    </row>
    <row r="69" spans="1:27" s="185" customFormat="1" ht="42" customHeight="1" x14ac:dyDescent="0.25">
      <c r="A69" s="490" t="s">
        <v>127</v>
      </c>
      <c r="B69" s="493"/>
      <c r="C69" s="1081" t="s">
        <v>128</v>
      </c>
      <c r="D69" s="1082"/>
      <c r="E69" s="1083"/>
      <c r="F69" s="486">
        <f>SUM(shirak!F69+arabkir!F69+avan!F69+ajapnyak!F77+kentron!F69+erebuni!F69+ararat!E69+aragacotn!F69+armavir!F69+kotayq!F69+tavush!F69+gexarquniq!F69+lori!F68+syuniq!F69+malatia!F69+shengavit!F69)</f>
        <v>21</v>
      </c>
      <c r="G69" s="486">
        <f>SUM(shirak!G69+arabkir!G69+avan!G69+ajapnyak!G77+kentron!G69+erebuni!G69+ararat!F69+aragacotn!G69+armavir!G69+kotayq!G69+tavush!G69+gexarquniq!G69+lori!G68+syuniq!G69+malatia!G69+shengavit!G69)</f>
        <v>100</v>
      </c>
      <c r="H69" s="486">
        <f>SUM(shirak!H69+arabkir!H69+avan!H69+ajapnyak!H77+kentron!H69+erebuni!H69+ararat!G69+aragacotn!H69+armavir!H69+kotayq!H69+tavush!H69+gexarquniq!H69+lori!H68+syuniq!H69+malatia!H69+shengavit!H69)</f>
        <v>91</v>
      </c>
      <c r="I69" s="486">
        <f>SUM(shirak!I69+arabkir!I69+avan!I69+ajapnyak!I77+kentron!I69+erebuni!I69+ararat!H69+aragacotn!I69+armavir!I69+kotayq!I69+tavush!I69+gexarquniq!I69+lori!I68+syuniq!I69+malatia!I69+shengavit!I69)</f>
        <v>9</v>
      </c>
      <c r="J69" s="486">
        <f>SUM(shirak!J69+arabkir!J69+avan!J69+ajapnyak!J77+kentron!J69+erebuni!J69+ararat!I69+aragacotn!J69+armavir!J69+kotayq!J69+tavush!J69+gexarquniq!J69+lori!J68+syuniq!J69+malatia!J69+shengavit!J69)</f>
        <v>0</v>
      </c>
      <c r="K69" s="503">
        <f>SUM(shirak!K69+arabkir!K69+avan!K69+ajapnyak!K77+kentron!K69+erebuni!K69+ararat!J69+aragacotn!K69+armavir!K69+kotayq!K69+tavush!K69+gexarquniq!K69+lori!K68+syuniq!K69+malatia!K69+shengavit!K69)</f>
        <v>65</v>
      </c>
      <c r="L69" s="486">
        <f>SUM(shirak!L69+arabkir!L69+avan!L69+ajapnyak!L77+kentron!L69+erebuni!L69+ararat!K69+aragacotn!L69+armavir!L69+kotayq!L69+tavush!L69+gexarquniq!L69+lori!L68+syuniq!L69+malatia!L69+shengavit!L69)</f>
        <v>28</v>
      </c>
      <c r="M69" s="486">
        <f>SUM(shirak!M69+arabkir!M69+avan!M69+ajapnyak!M77+kentron!M69+erebuni!M69+ararat!L69+aragacotn!M69+armavir!M69+kotayq!M69+tavush!M69+gexarquniq!M69+lori!M68+syuniq!M69+malatia!M69+shengavit!M69)</f>
        <v>10</v>
      </c>
      <c r="N69" s="486">
        <f>SUM(shirak!N69+arabkir!N69+avan!N69+ajapnyak!N77+kentron!N69+erebuni!N69+ararat!M69+aragacotn!N69+armavir!N69+kotayq!N69+tavush!N69+gexarquniq!N69+lori!N68+syuniq!N69+malatia!N69+shengavit!N69)</f>
        <v>6</v>
      </c>
      <c r="O69" s="503">
        <f>SUM(shirak!O69+arabkir!O69+avan!O69+ajapnyak!O77+kentron!O69+erebuni!O69+ararat!N69+aragacotn!O69+armavir!O69+kotayq!O69+tavush!O69+gexarquniq!O69+lori!O68+syuniq!O69+malatia!O69+shengavit!O69)</f>
        <v>21</v>
      </c>
      <c r="P69" s="486">
        <f>SUM(shirak!P69+arabkir!P69+avan!P69+ajapnyak!P77+kentron!P69+erebuni!P69+ararat!O69+aragacotn!P69+armavir!P69+kotayq!P69+tavush!P69+gexarquniq!P69+lori!P68+syuniq!P69+malatia!P69+shengavit!P69)</f>
        <v>11</v>
      </c>
      <c r="Q69" s="486">
        <f>SUM(shirak!Q69+arabkir!Q69+avan!Q69+ajapnyak!Q77+kentron!Q69+erebuni!Q69+ararat!P69+aragacotn!Q69+armavir!Q69+kotayq!Q69+tavush!Q69+gexarquniq!Q69+lori!Q68+syuniq!Q69+malatia!Q69+shengavit!Q69)</f>
        <v>4</v>
      </c>
      <c r="R69" s="486">
        <f>SUM(shirak!R69+arabkir!R69+avan!R69+ajapnyak!R77+kentron!R69+erebuni!R69+ararat!Q69+aragacotn!R69+armavir!R69+kotayq!R69+tavush!R69+gexarquniq!R69+lori!R68+syuniq!R69+malatia!R69+shengavit!R69)</f>
        <v>6</v>
      </c>
      <c r="S69" s="486">
        <f>SUM(shirak!S69+arabkir!S69+avan!S69+ajapnyak!S77+kentron!S69+erebuni!S69+ararat!R69+aragacotn!S69+armavir!S69+kotayq!S69+tavush!S69+gexarquniq!S69+lori!S68+syuniq!S69+malatia!S69+shengavit!S69)</f>
        <v>0</v>
      </c>
      <c r="T69" s="503">
        <f>SUM(shirak!T69+arabkir!T69+avan!T69+ajapnyak!T77+kentron!T69+erebuni!T69+ararat!S69+aragacotn!T69+armavir!T69+kotayq!T69+tavush!T69+gexarquniq!T69+lori!T68+syuniq!T69+malatia!T69+shengavit!T69)</f>
        <v>65</v>
      </c>
      <c r="U69" s="486">
        <f>SUM(shirak!U69+arabkir!U69+avan!U69+ajapnyak!U77+kentron!U69+erebuni!U69+ararat!T69+aragacotn!U69+armavir!U69+kotayq!U69+tavush!U69+gexarquniq!U69+lori!U68+syuniq!U69+malatia!U69+shengavit!U69)</f>
        <v>1</v>
      </c>
      <c r="V69" s="486">
        <f>SUM(shirak!V69+arabkir!V69+avan!V69+ajapnyak!V77+kentron!V69+erebuni!V69+ararat!U69+aragacotn!V69+armavir!V69+kotayq!V69+tavush!V69+gexarquniq!V69+lori!V68+syuniq!V69+malatia!V69+shengavit!V69)</f>
        <v>48</v>
      </c>
      <c r="W69" s="486">
        <f>SUM(shirak!W69+arabkir!W69+avan!W69+ajapnyak!W77+kentron!W69+erebuni!W69+ararat!V69+aragacotn!W69+armavir!W69+kotayq!W69+tavush!W69+gexarquniq!W69+lori!W68+syuniq!W69+malatia!W69+shengavit!W69)</f>
        <v>13</v>
      </c>
      <c r="X69" s="486">
        <f>SUM(shirak!X69+arabkir!X69+avan!X69+ajapnyak!X77+kentron!X69+erebuni!X69+ararat!W69+aragacotn!X69+armavir!X69+kotayq!X69+tavush!X69+gexarquniq!X69+lori!X68+syuniq!X69+malatia!X69+shengavit!X69)</f>
        <v>0</v>
      </c>
      <c r="Y69" s="486">
        <f>SUM(shirak!Y69+arabkir!Y69+avan!Y69+ajapnyak!Y77+kentron!Y69+erebuni!Y69+ararat!X69+aragacotn!Y69+armavir!Y69+kotayq!Y69+tavush!Y69+gexarquniq!Y69+lori!Y68+syuniq!Y69+malatia!Y69+shengavit!Y69)</f>
        <v>0</v>
      </c>
      <c r="Z69" s="503">
        <f>SUM(shirak!Z69+arabkir!Z69+avan!Z69+ajapnyak!Z77+kentron!Z69+erebuni!Z69+ararat!Y69+aragacotn!Z69+armavir!Z69+kotayq!Z69+tavush!Z69+gexarquniq!Z69+lori!Z68+syuniq!Z69+malatia!Z69+shengavit!Z69)</f>
        <v>45</v>
      </c>
      <c r="AA69" s="486">
        <f>SUM(shirak!AA69+arabkir!AA69+avan!AA69+ajapnyak!AA77+kentron!AA69+erebuni!AA69+ararat!Z69+aragacotn!AA69+armavir!AA69+kotayq!AA69+tavush!AA69+gexarquniq!AA69+lori!AA68+syuniq!AA69+malatia!AA69+shengavit!AA69)</f>
        <v>2</v>
      </c>
    </row>
    <row r="70" spans="1:27" s="185" customFormat="1" ht="51" customHeight="1" x14ac:dyDescent="0.25">
      <c r="A70" s="490" t="s">
        <v>129</v>
      </c>
      <c r="B70" s="493"/>
      <c r="C70" s="1081" t="s">
        <v>130</v>
      </c>
      <c r="D70" s="1082"/>
      <c r="E70" s="1083"/>
      <c r="F70" s="486">
        <f>SUM(shirak!F70+arabkir!F70+avan!F70+ajapnyak!F78+kentron!F70+erebuni!F70+ararat!E70+aragacotn!F70+armavir!F70+kotayq!F70+tavush!F70+gexarquniq!F70+lori!F69+syuniq!F70+malatia!F70+shengavit!F70)</f>
        <v>50</v>
      </c>
      <c r="G70" s="486">
        <f>SUM(shirak!G70+arabkir!G70+avan!G70+ajapnyak!G78+kentron!G70+erebuni!G70+ararat!F70+aragacotn!G70+armavir!G70+kotayq!G70+tavush!G70+gexarquniq!G70+lori!G69+syuniq!G70+malatia!G70+shengavit!G70)</f>
        <v>161</v>
      </c>
      <c r="H70" s="486">
        <f>SUM(shirak!H70+arabkir!H70+avan!H70+ajapnyak!H78+kentron!H70+erebuni!H70+ararat!G70+aragacotn!H70+armavir!H70+kotayq!H70+tavush!H70+gexarquniq!H70+lori!H69+syuniq!H70+malatia!H70+shengavit!H70)</f>
        <v>154</v>
      </c>
      <c r="I70" s="486">
        <f>SUM(shirak!I70+arabkir!I70+avan!I70+ajapnyak!I78+kentron!I70+erebuni!I70+ararat!H70+aragacotn!I70+armavir!I70+kotayq!I70+tavush!I70+gexarquniq!I70+lori!I69+syuniq!I70+malatia!I70+shengavit!I70)</f>
        <v>5</v>
      </c>
      <c r="J70" s="486">
        <f>SUM(shirak!J70+arabkir!J70+avan!J70+ajapnyak!J78+kentron!J70+erebuni!J70+ararat!I70+aragacotn!J70+armavir!J70+kotayq!J70+tavush!J70+gexarquniq!J70+lori!J69+syuniq!J70+malatia!J70+shengavit!J70)</f>
        <v>2</v>
      </c>
      <c r="K70" s="503">
        <f>SUM(shirak!K70+arabkir!K70+avan!K70+ajapnyak!K78+kentron!K70+erebuni!K70+ararat!J70+aragacotn!K70+armavir!K70+kotayq!K70+tavush!K70+gexarquniq!K70+lori!K69+syuniq!K70+malatia!K70+shengavit!K70)</f>
        <v>155</v>
      </c>
      <c r="L70" s="486">
        <f>SUM(shirak!L70+arabkir!L70+avan!L70+ajapnyak!L78+kentron!L70+erebuni!L70+ararat!K70+aragacotn!L70+armavir!L70+kotayq!L70+tavush!L70+gexarquniq!L70+lori!L69+syuniq!L70+malatia!L70+shengavit!L70)</f>
        <v>47</v>
      </c>
      <c r="M70" s="486">
        <f>SUM(shirak!M70+arabkir!M70+avan!M70+ajapnyak!M78+kentron!M70+erebuni!M70+ararat!L70+aragacotn!M70+armavir!M70+kotayq!M70+tavush!M70+gexarquniq!M70+lori!M69+syuniq!M70+malatia!M70+shengavit!M70)</f>
        <v>68</v>
      </c>
      <c r="N70" s="486">
        <f>SUM(shirak!N70+arabkir!N70+avan!N70+ajapnyak!N78+kentron!N70+erebuni!N70+ararat!M70+aragacotn!N70+armavir!N70+kotayq!N70+tavush!N70+gexarquniq!N70+lori!N69+syuniq!N70+malatia!N70+shengavit!N70)</f>
        <v>2</v>
      </c>
      <c r="O70" s="503">
        <f>SUM(shirak!O70+arabkir!O70+avan!O70+ajapnyak!O78+kentron!O70+erebuni!O70+ararat!N70+aragacotn!O70+armavir!O70+kotayq!O70+tavush!O70+gexarquniq!O70+lori!O69+syuniq!O70+malatia!O70+shengavit!O70)</f>
        <v>38</v>
      </c>
      <c r="P70" s="486">
        <f>SUM(shirak!P70+arabkir!P70+avan!P70+ajapnyak!P78+kentron!P70+erebuni!P70+ararat!O70+aragacotn!P70+armavir!P70+kotayq!P70+tavush!P70+gexarquniq!P70+lori!P69+syuniq!P70+malatia!P70+shengavit!P70)</f>
        <v>13</v>
      </c>
      <c r="Q70" s="486">
        <f>SUM(shirak!Q70+arabkir!Q70+avan!Q70+ajapnyak!Q78+kentron!Q70+erebuni!Q70+ararat!P70+aragacotn!Q70+armavir!Q70+kotayq!Q70+tavush!Q70+gexarquniq!Q70+lori!Q69+syuniq!Q70+malatia!Q70+shengavit!Q70)</f>
        <v>24</v>
      </c>
      <c r="R70" s="486">
        <f>SUM(shirak!R70+arabkir!R70+avan!R70+ajapnyak!R78+kentron!R70+erebuni!R70+ararat!Q70+aragacotn!R70+armavir!R70+kotayq!R70+tavush!R70+gexarquniq!R70+lori!R69+syuniq!R70+malatia!R70+shengavit!R70)</f>
        <v>1</v>
      </c>
      <c r="S70" s="486">
        <f>SUM(shirak!S70+arabkir!S70+avan!S70+ajapnyak!S78+kentron!S70+erebuni!S70+ararat!R70+aragacotn!S70+armavir!S70+kotayq!S70+tavush!S70+gexarquniq!S70+lori!S69+syuniq!S70+malatia!S70+shengavit!S70)</f>
        <v>0</v>
      </c>
      <c r="T70" s="503">
        <f>SUM(shirak!T70+arabkir!T70+avan!T70+ajapnyak!T78+kentron!T70+erebuni!T70+ararat!S70+aragacotn!T70+armavir!T70+kotayq!T70+tavush!T70+gexarquniq!T70+lori!T69+syuniq!T70+malatia!T70+shengavit!T70)</f>
        <v>155</v>
      </c>
      <c r="U70" s="486">
        <f>SUM(shirak!U70+arabkir!U70+avan!U70+ajapnyak!U78+kentron!U70+erebuni!U70+ararat!T70+aragacotn!U70+armavir!U70+kotayq!U70+tavush!U70+gexarquniq!U70+lori!U69+syuniq!U70+malatia!U70+shengavit!U70)</f>
        <v>2</v>
      </c>
      <c r="V70" s="486">
        <f>SUM(shirak!V70+arabkir!V70+avan!V70+ajapnyak!V78+kentron!V70+erebuni!V70+ararat!U70+aragacotn!V70+armavir!V70+kotayq!V70+tavush!V70+gexarquniq!V70+lori!V69+syuniq!V70+malatia!V70+shengavit!V70)</f>
        <v>129</v>
      </c>
      <c r="W70" s="486">
        <f>SUM(shirak!W70+arabkir!W70+avan!W70+ajapnyak!W78+kentron!W70+erebuni!W70+ararat!V70+aragacotn!W70+armavir!W70+kotayq!W70+tavush!W70+gexarquniq!W70+lori!W69+syuniq!W70+malatia!W70+shengavit!W70)</f>
        <v>24</v>
      </c>
      <c r="X70" s="486">
        <f>SUM(shirak!X70+arabkir!X70+avan!X70+ajapnyak!X78+kentron!X70+erebuni!X70+ararat!W70+aragacotn!X70+armavir!X70+kotayq!X70+tavush!X70+gexarquniq!X70+lori!X69+syuniq!X70+malatia!X70+shengavit!X70)</f>
        <v>0</v>
      </c>
      <c r="Y70" s="486">
        <f>SUM(shirak!Y70+arabkir!Y70+avan!Y70+ajapnyak!Y78+kentron!Y70+erebuni!Y70+ararat!X70+aragacotn!Y70+armavir!Y70+kotayq!Y70+tavush!Y70+gexarquniq!Y70+lori!Y69+syuniq!Y70+malatia!Y70+shengavit!Y70)</f>
        <v>0</v>
      </c>
      <c r="Z70" s="503">
        <f>SUM(shirak!Z70+arabkir!Z70+avan!Z70+ajapnyak!Z78+kentron!Z70+erebuni!Z70+ararat!Y70+aragacotn!Z70+armavir!Z70+kotayq!Z70+tavush!Z70+gexarquniq!Z70+lori!Z69+syuniq!Z70+malatia!Z70+shengavit!Z70)</f>
        <v>46</v>
      </c>
      <c r="AA70" s="486">
        <f>SUM(shirak!AA70+arabkir!AA70+avan!AA70+ajapnyak!AA78+kentron!AA70+erebuni!AA70+ararat!Z70+aragacotn!AA70+armavir!AA70+kotayq!AA70+tavush!AA70+gexarquniq!AA70+lori!AA69+syuniq!AA70+malatia!AA70+shengavit!AA70)</f>
        <v>4</v>
      </c>
    </row>
    <row r="71" spans="1:27" s="185" customFormat="1" ht="40.5" customHeight="1" x14ac:dyDescent="0.25">
      <c r="A71" s="490" t="s">
        <v>131</v>
      </c>
      <c r="B71" s="493"/>
      <c r="C71" s="1081" t="s">
        <v>132</v>
      </c>
      <c r="D71" s="1082"/>
      <c r="E71" s="1083"/>
      <c r="F71" s="486">
        <f>SUM(shirak!F71+arabkir!F71+avan!F71+ajapnyak!F79+kentron!F71+erebuni!F71+ararat!E71+aragacotn!F71+armavir!F71+kotayq!F71+tavush!F71+gexarquniq!F71+lori!F70+syuniq!F71+malatia!F71+shengavit!F71)</f>
        <v>21</v>
      </c>
      <c r="G71" s="486">
        <f>SUM(shirak!G71+arabkir!G71+avan!G71+ajapnyak!G79+kentron!G71+erebuni!G71+ararat!F71+aragacotn!G71+armavir!G71+kotayq!G71+tavush!G71+gexarquniq!G71+lori!G70+syuniq!G71+malatia!G71+shengavit!G71)</f>
        <v>56</v>
      </c>
      <c r="H71" s="486">
        <f>SUM(shirak!H71+arabkir!H71+avan!H71+ajapnyak!H79+kentron!H71+erebuni!H71+ararat!G71+aragacotn!H71+armavir!H71+kotayq!H71+tavush!H71+gexarquniq!H71+lori!H70+syuniq!H71+malatia!H71+shengavit!H71)</f>
        <v>46</v>
      </c>
      <c r="I71" s="486">
        <f>SUM(shirak!I71+arabkir!I71+avan!I71+ajapnyak!I79+kentron!I71+erebuni!I71+ararat!H71+aragacotn!I71+armavir!I71+kotayq!I71+tavush!I71+gexarquniq!I71+lori!I70+syuniq!I71+malatia!I71+shengavit!I71)</f>
        <v>10</v>
      </c>
      <c r="J71" s="486">
        <f>SUM(shirak!J71+arabkir!J71+avan!J71+ajapnyak!J79+kentron!J71+erebuni!J71+ararat!I71+aragacotn!J71+armavir!J71+kotayq!J71+tavush!J71+gexarquniq!J71+lori!J70+syuniq!J71+malatia!J71+shengavit!J71)</f>
        <v>0</v>
      </c>
      <c r="K71" s="503">
        <f>SUM(shirak!K71+arabkir!K71+avan!K71+ajapnyak!K79+kentron!K71+erebuni!K71+ararat!J71+aragacotn!K71+armavir!K71+kotayq!K71+tavush!K71+gexarquniq!K71+lori!K70+syuniq!K71+malatia!K71+shengavit!K71)</f>
        <v>37</v>
      </c>
      <c r="L71" s="486">
        <f>SUM(shirak!L71+arabkir!L71+avan!L71+ajapnyak!L79+kentron!L71+erebuni!L71+ararat!K71+aragacotn!L71+armavir!L71+kotayq!L71+tavush!L71+gexarquniq!L71+lori!L70+syuniq!L71+malatia!L71+shengavit!L71)</f>
        <v>6</v>
      </c>
      <c r="M71" s="486">
        <f>SUM(shirak!M71+arabkir!M71+avan!M71+ajapnyak!M79+kentron!M71+erebuni!M71+ararat!L71+aragacotn!M71+armavir!M71+kotayq!M71+tavush!M71+gexarquniq!M71+lori!M70+syuniq!M71+malatia!M71+shengavit!M71)</f>
        <v>11</v>
      </c>
      <c r="N71" s="486">
        <f>SUM(shirak!N71+arabkir!N71+avan!N71+ajapnyak!N79+kentron!N71+erebuni!N71+ararat!M71+aragacotn!N71+armavir!N71+kotayq!N71+tavush!N71+gexarquniq!N71+lori!N70+syuniq!N71+malatia!N71+shengavit!N71)</f>
        <v>10</v>
      </c>
      <c r="O71" s="503">
        <f>SUM(shirak!O71+arabkir!O71+avan!O71+ajapnyak!O79+kentron!O71+erebuni!O71+ararat!N71+aragacotn!O71+armavir!O71+kotayq!O71+tavush!O71+gexarquniq!O71+lori!O70+syuniq!O71+malatia!O71+shengavit!O71)</f>
        <v>10</v>
      </c>
      <c r="P71" s="486">
        <f>SUM(shirak!P71+arabkir!P71+avan!P71+ajapnyak!P79+kentron!P71+erebuni!P71+ararat!O71+aragacotn!P71+armavir!P71+kotayq!P71+tavush!P71+gexarquniq!P71+lori!P70+syuniq!P71+malatia!P71+shengavit!P71)</f>
        <v>6</v>
      </c>
      <c r="Q71" s="486">
        <f>SUM(shirak!Q71+arabkir!Q71+avan!Q71+ajapnyak!Q79+kentron!Q71+erebuni!Q71+ararat!P71+aragacotn!Q71+armavir!Q71+kotayq!Q71+tavush!Q71+gexarquniq!Q71+lori!Q70+syuniq!Q71+malatia!Q71+shengavit!Q71)</f>
        <v>4</v>
      </c>
      <c r="R71" s="486">
        <f>SUM(shirak!R71+arabkir!R71+avan!R71+ajapnyak!R79+kentron!R71+erebuni!R71+ararat!Q71+aragacotn!R71+armavir!R71+kotayq!R71+tavush!R71+gexarquniq!R71+lori!R70+syuniq!R71+malatia!R71+shengavit!R71)</f>
        <v>0</v>
      </c>
      <c r="S71" s="486">
        <f>SUM(shirak!S71+arabkir!S71+avan!S71+ajapnyak!S79+kentron!S71+erebuni!S71+ararat!R71+aragacotn!S71+armavir!S71+kotayq!S71+tavush!S71+gexarquniq!S71+lori!S70+syuniq!S71+malatia!S71+shengavit!S71)</f>
        <v>0</v>
      </c>
      <c r="T71" s="503">
        <f>SUM(shirak!T71+arabkir!T71+avan!T71+ajapnyak!T79+kentron!T71+erebuni!T71+ararat!S71+aragacotn!T71+armavir!T71+kotayq!T71+tavush!T71+gexarquniq!T71+lori!T70+syuniq!T71+malatia!T71+shengavit!T71)</f>
        <v>37</v>
      </c>
      <c r="U71" s="486">
        <f>SUM(shirak!U71+arabkir!U71+avan!U71+ajapnyak!U79+kentron!U71+erebuni!U71+ararat!T71+aragacotn!U71+armavir!U71+kotayq!U71+tavush!U71+gexarquniq!U71+lori!U70+syuniq!U71+malatia!U71+shengavit!U71)</f>
        <v>0</v>
      </c>
      <c r="V71" s="486">
        <f>SUM(shirak!V71+arabkir!V71+avan!V71+ajapnyak!V79+kentron!V71+erebuni!V71+ararat!U71+aragacotn!V71+armavir!V71+kotayq!V71+tavush!V71+gexarquniq!V71+lori!V70+syuniq!V71+malatia!V71+shengavit!V71)</f>
        <v>27</v>
      </c>
      <c r="W71" s="486">
        <f>SUM(shirak!W71+arabkir!W71+avan!W71+ajapnyak!W79+kentron!W71+erebuni!W71+ararat!V71+aragacotn!W71+armavir!W71+kotayq!W71+tavush!W71+gexarquniq!W71+lori!W70+syuniq!W71+malatia!W71+shengavit!W71)</f>
        <v>6</v>
      </c>
      <c r="X71" s="486">
        <f>SUM(shirak!X71+arabkir!X71+avan!X71+ajapnyak!X79+kentron!X71+erebuni!X71+ararat!W71+aragacotn!X71+armavir!X71+kotayq!X71+tavush!X71+gexarquniq!X71+lori!X70+syuniq!X71+malatia!X71+shengavit!X71)</f>
        <v>0</v>
      </c>
      <c r="Y71" s="486">
        <f>SUM(shirak!Y71+arabkir!Y71+avan!Y71+ajapnyak!Y79+kentron!Y71+erebuni!Y71+ararat!X71+aragacotn!Y71+armavir!Y71+kotayq!Y71+tavush!Y71+gexarquniq!Y71+lori!Y70+syuniq!Y71+malatia!Y71+shengavit!Y71)</f>
        <v>0</v>
      </c>
      <c r="Z71" s="503">
        <f>SUM(shirak!Z71+arabkir!Z71+avan!Z71+ajapnyak!Z79+kentron!Z71+erebuni!Z71+ararat!Y71+aragacotn!Z71+armavir!Z71+kotayq!Z71+tavush!Z71+gexarquniq!Z71+lori!Z70+syuniq!Z71+malatia!Z71+shengavit!Z71)</f>
        <v>30</v>
      </c>
      <c r="AA71" s="486">
        <f>SUM(shirak!AA71+arabkir!AA71+avan!AA71+ajapnyak!AA79+kentron!AA71+erebuni!AA71+ararat!Z71+aragacotn!AA71+armavir!AA71+kotayq!AA71+tavush!AA71+gexarquniq!AA71+lori!AA70+syuniq!AA71+malatia!AA71+shengavit!AA71)</f>
        <v>2</v>
      </c>
    </row>
    <row r="72" spans="1:27" s="185" customFormat="1" ht="57.75" customHeight="1" x14ac:dyDescent="0.25">
      <c r="A72" s="490" t="s">
        <v>133</v>
      </c>
      <c r="B72" s="493"/>
      <c r="C72" s="1081" t="s">
        <v>134</v>
      </c>
      <c r="D72" s="1082"/>
      <c r="E72" s="1083"/>
      <c r="F72" s="486">
        <f>SUM(shirak!F72+arabkir!F72+avan!F72+ajapnyak!F80+kentron!F72+erebuni!F72+ararat!E72+aragacotn!F72+armavir!F72+kotayq!F72+tavush!F72+gexarquniq!F72+lori!F71+syuniq!F72+malatia!F72+shengavit!F72)</f>
        <v>0</v>
      </c>
      <c r="G72" s="486">
        <f>SUM(shirak!G72+arabkir!G72+avan!G72+ajapnyak!G80+kentron!G72+erebuni!G72+ararat!F72+aragacotn!G72+armavir!G72+kotayq!G72+tavush!G72+gexarquniq!G72+lori!G71+syuniq!G72+malatia!G72+shengavit!G72)</f>
        <v>0</v>
      </c>
      <c r="H72" s="486">
        <f>SUM(shirak!H72+arabkir!H72+avan!H72+ajapnyak!H80+kentron!H72+erebuni!H72+ararat!G72+aragacotn!H72+armavir!H72+kotayq!H72+tavush!H72+gexarquniq!H72+lori!H71+syuniq!H72+malatia!H72+shengavit!H72)</f>
        <v>0</v>
      </c>
      <c r="I72" s="486">
        <f>SUM(shirak!I72+arabkir!I72+avan!I72+ajapnyak!I80+kentron!I72+erebuni!I72+ararat!H72+aragacotn!I72+armavir!I72+kotayq!I72+tavush!I72+gexarquniq!I72+lori!I71+syuniq!I72+malatia!I72+shengavit!I72)</f>
        <v>0</v>
      </c>
      <c r="J72" s="486">
        <f>SUM(shirak!J72+arabkir!J72+avan!J72+ajapnyak!J80+kentron!J72+erebuni!J72+ararat!I72+aragacotn!J72+armavir!J72+kotayq!J72+tavush!J72+gexarquniq!J72+lori!J71+syuniq!J72+malatia!J72+shengavit!J72)</f>
        <v>0</v>
      </c>
      <c r="K72" s="503">
        <f>SUM(shirak!K72+arabkir!K72+avan!K72+ajapnyak!K80+kentron!K72+erebuni!K72+ararat!J72+aragacotn!K72+armavir!K72+kotayq!K72+tavush!K72+gexarquniq!K72+lori!K71+syuniq!K72+malatia!K72+shengavit!K72)</f>
        <v>0</v>
      </c>
      <c r="L72" s="486">
        <f>SUM(shirak!L72+arabkir!L72+avan!L72+ajapnyak!L80+kentron!L72+erebuni!L72+ararat!K72+aragacotn!L72+armavir!L72+kotayq!L72+tavush!L72+gexarquniq!L72+lori!L71+syuniq!L72+malatia!L72+shengavit!L72)</f>
        <v>0</v>
      </c>
      <c r="M72" s="486">
        <f>SUM(shirak!M72+arabkir!M72+avan!M72+ajapnyak!M80+kentron!M72+erebuni!M72+ararat!L72+aragacotn!M72+armavir!M72+kotayq!M72+tavush!M72+gexarquniq!M72+lori!M71+syuniq!M72+malatia!M72+shengavit!M72)</f>
        <v>0</v>
      </c>
      <c r="N72" s="486">
        <f>SUM(shirak!N72+arabkir!N72+avan!N72+ajapnyak!N80+kentron!N72+erebuni!N72+ararat!M72+aragacotn!N72+armavir!N72+kotayq!N72+tavush!N72+gexarquniq!N72+lori!N71+syuniq!N72+malatia!N72+shengavit!N72)</f>
        <v>0</v>
      </c>
      <c r="O72" s="503">
        <f>SUM(shirak!O72+arabkir!O72+avan!O72+ajapnyak!O80+kentron!O72+erebuni!O72+ararat!N72+aragacotn!O72+armavir!O72+kotayq!O72+tavush!O72+gexarquniq!O72+lori!O71+syuniq!O72+malatia!O72+shengavit!O72)</f>
        <v>0</v>
      </c>
      <c r="P72" s="486">
        <f>SUM(shirak!P72+arabkir!P72+avan!P72+ajapnyak!P80+kentron!P72+erebuni!P72+ararat!O72+aragacotn!P72+armavir!P72+kotayq!P72+tavush!P72+gexarquniq!P72+lori!P71+syuniq!P72+malatia!P72+shengavit!P72)</f>
        <v>0</v>
      </c>
      <c r="Q72" s="486">
        <f>SUM(shirak!Q72+arabkir!Q72+avan!Q72+ajapnyak!Q80+kentron!Q72+erebuni!Q72+ararat!P72+aragacotn!Q72+armavir!Q72+kotayq!Q72+tavush!Q72+gexarquniq!Q72+lori!Q71+syuniq!Q72+malatia!Q72+shengavit!Q72)</f>
        <v>0</v>
      </c>
      <c r="R72" s="486">
        <f>SUM(shirak!R72+arabkir!R72+avan!R72+ajapnyak!R80+kentron!R72+erebuni!R72+ararat!Q72+aragacotn!R72+armavir!R72+kotayq!R72+tavush!R72+gexarquniq!R72+lori!R71+syuniq!R72+malatia!R72+shengavit!R72)</f>
        <v>0</v>
      </c>
      <c r="S72" s="486">
        <f>SUM(shirak!S72+arabkir!S72+avan!S72+ajapnyak!S80+kentron!S72+erebuni!S72+ararat!R72+aragacotn!S72+armavir!S72+kotayq!S72+tavush!S72+gexarquniq!S72+lori!S71+syuniq!S72+malatia!S72+shengavit!S72)</f>
        <v>0</v>
      </c>
      <c r="T72" s="503">
        <f>SUM(shirak!T72+arabkir!T72+avan!T72+ajapnyak!T80+kentron!T72+erebuni!T72+ararat!S72+aragacotn!T72+armavir!T72+kotayq!T72+tavush!T72+gexarquniq!T72+lori!T71+syuniq!T72+malatia!T72+shengavit!T72)</f>
        <v>0</v>
      </c>
      <c r="U72" s="486">
        <f>SUM(shirak!U72+arabkir!U72+avan!U72+ajapnyak!U80+kentron!U72+erebuni!U72+ararat!T72+aragacotn!U72+armavir!U72+kotayq!U72+tavush!U72+gexarquniq!U72+lori!U71+syuniq!U72+malatia!U72+shengavit!U72)</f>
        <v>0</v>
      </c>
      <c r="V72" s="486">
        <f>SUM(shirak!V72+arabkir!V72+avan!V72+ajapnyak!V80+kentron!V72+erebuni!V72+ararat!U72+aragacotn!V72+armavir!V72+kotayq!V72+tavush!V72+gexarquniq!V72+lori!V71+syuniq!V72+malatia!V72+shengavit!V72)</f>
        <v>0</v>
      </c>
      <c r="W72" s="486">
        <f>SUM(shirak!W72+arabkir!W72+avan!W72+ajapnyak!W80+kentron!W72+erebuni!W72+ararat!V72+aragacotn!W72+armavir!W72+kotayq!W72+tavush!W72+gexarquniq!W72+lori!W71+syuniq!W72+malatia!W72+shengavit!W72)</f>
        <v>0</v>
      </c>
      <c r="X72" s="486">
        <f>SUM(shirak!X72+arabkir!X72+avan!X72+ajapnyak!X80+kentron!X72+erebuni!X72+ararat!W72+aragacotn!X72+armavir!X72+kotayq!X72+tavush!X72+gexarquniq!X72+lori!X71+syuniq!X72+malatia!X72+shengavit!X72)</f>
        <v>0</v>
      </c>
      <c r="Y72" s="486">
        <f>SUM(shirak!Y72+arabkir!Y72+avan!Y72+ajapnyak!Y80+kentron!Y72+erebuni!Y72+ararat!X72+aragacotn!Y72+armavir!Y72+kotayq!Y72+tavush!Y72+gexarquniq!Y72+lori!Y71+syuniq!Y72+malatia!Y72+shengavit!Y72)</f>
        <v>0</v>
      </c>
      <c r="Z72" s="503">
        <f>SUM(shirak!Z72+arabkir!Z72+avan!Z72+ajapnyak!Z80+kentron!Z72+erebuni!Z72+ararat!Y72+aragacotn!Z72+armavir!Z72+kotayq!Z72+tavush!Z72+gexarquniq!Z72+lori!Z71+syuniq!Z72+malatia!Z72+shengavit!Z72)</f>
        <v>0</v>
      </c>
      <c r="AA72" s="486">
        <f>SUM(shirak!AA72+arabkir!AA72+avan!AA72+ajapnyak!AA80+kentron!AA72+erebuni!AA72+ararat!Z72+aragacotn!AA72+armavir!AA72+kotayq!AA72+tavush!AA72+gexarquniq!AA72+lori!AA71+syuniq!AA72+malatia!AA72+shengavit!AA72)</f>
        <v>0</v>
      </c>
    </row>
    <row r="73" spans="1:27" s="185" customFormat="1" x14ac:dyDescent="0.25">
      <c r="A73" s="490" t="s">
        <v>135</v>
      </c>
      <c r="B73" s="493"/>
      <c r="C73" s="1078" t="s">
        <v>70</v>
      </c>
      <c r="D73" s="1079"/>
      <c r="E73" s="1080"/>
      <c r="F73" s="486">
        <f>SUM(shirak!F73+arabkir!F73+avan!F73+ajapnyak!F81+kentron!F73+erebuni!F73+ararat!E73+aragacotn!F73+armavir!F73+kotayq!F73+tavush!F73+gexarquniq!F73+lori!F72+syuniq!F73+malatia!F73+shengavit!F73)</f>
        <v>39</v>
      </c>
      <c r="G73" s="486">
        <f>SUM(shirak!G73+arabkir!G73+avan!G73+ajapnyak!G81+kentron!G73+erebuni!G73+ararat!F73+aragacotn!G73+armavir!G73+kotayq!G73+tavush!G73+gexarquniq!G73+lori!G72+syuniq!G73+malatia!G73+shengavit!G73)</f>
        <v>128</v>
      </c>
      <c r="H73" s="486">
        <f>SUM(shirak!H73+arabkir!H73+avan!H73+ajapnyak!H81+kentron!H73+erebuni!H73+ararat!G73+aragacotn!H73+armavir!H73+kotayq!H73+tavush!H73+gexarquniq!H73+lori!H72+syuniq!H73+malatia!H73+shengavit!H73)</f>
        <v>101</v>
      </c>
      <c r="I73" s="486">
        <f>SUM(shirak!I73+arabkir!I73+avan!I73+ajapnyak!I81+kentron!I73+erebuni!I73+ararat!H73+aragacotn!I73+armavir!I73+kotayq!I73+tavush!I73+gexarquniq!I73+lori!I72+syuniq!I73+malatia!I73+shengavit!I73)</f>
        <v>24</v>
      </c>
      <c r="J73" s="486">
        <f>SUM(shirak!J73+arabkir!J73+avan!J73+ajapnyak!J81+kentron!J73+erebuni!J73+ararat!I73+aragacotn!J73+armavir!J73+kotayq!J73+tavush!J73+gexarquniq!J73+lori!J72+syuniq!J73+malatia!J73+shengavit!J73)</f>
        <v>3</v>
      </c>
      <c r="K73" s="503">
        <f>SUM(shirak!K73+arabkir!K73+avan!K73+ajapnyak!K81+kentron!K73+erebuni!K73+ararat!J73+aragacotn!K73+armavir!K73+kotayq!K73+tavush!K73+gexarquniq!K73+lori!K72+syuniq!K73+malatia!K73+shengavit!K73)</f>
        <v>97</v>
      </c>
      <c r="L73" s="486">
        <f>SUM(shirak!L73+arabkir!L73+avan!L73+ajapnyak!L81+kentron!L73+erebuni!L73+ararat!K73+aragacotn!L73+armavir!L73+kotayq!L73+tavush!L73+gexarquniq!L73+lori!L72+syuniq!L73+malatia!L73+shengavit!L73)</f>
        <v>30</v>
      </c>
      <c r="M73" s="486">
        <f>SUM(shirak!M73+arabkir!M73+avan!M73+ajapnyak!M81+kentron!M73+erebuni!M73+ararat!L73+aragacotn!M73+armavir!M73+kotayq!M73+tavush!M73+gexarquniq!M73+lori!M72+syuniq!M73+malatia!M73+shengavit!M73)</f>
        <v>15</v>
      </c>
      <c r="N73" s="486">
        <f>SUM(shirak!N73+arabkir!N73+avan!N73+ajapnyak!N81+kentron!N73+erebuni!N73+ararat!M73+aragacotn!N73+armavir!N73+kotayq!N73+tavush!N73+gexarquniq!N73+lori!N72+syuniq!N73+malatia!N73+shengavit!N73)</f>
        <v>19</v>
      </c>
      <c r="O73" s="503">
        <f>SUM(shirak!O73+arabkir!O73+avan!O73+ajapnyak!O81+kentron!O73+erebuni!O73+ararat!N73+aragacotn!O73+armavir!O73+kotayq!O73+tavush!O73+gexarquniq!O73+lori!O72+syuniq!O73+malatia!O73+shengavit!O73)</f>
        <v>33</v>
      </c>
      <c r="P73" s="486">
        <f>SUM(shirak!P73+arabkir!P73+avan!P73+ajapnyak!P81+kentron!P73+erebuni!P73+ararat!O73+aragacotn!P73+armavir!P73+kotayq!P73+tavush!P73+gexarquniq!P73+lori!P72+syuniq!P73+malatia!P73+shengavit!P73)</f>
        <v>6</v>
      </c>
      <c r="Q73" s="486">
        <f>SUM(shirak!Q73+arabkir!Q73+avan!Q73+ajapnyak!Q81+kentron!Q73+erebuni!Q73+ararat!P73+aragacotn!Q73+armavir!Q73+kotayq!Q73+tavush!Q73+gexarquniq!Q73+lori!Q72+syuniq!Q73+malatia!Q73+shengavit!Q73)</f>
        <v>18</v>
      </c>
      <c r="R73" s="486">
        <f>SUM(shirak!R73+arabkir!R73+avan!R73+ajapnyak!R81+kentron!R73+erebuni!R73+ararat!Q73+aragacotn!R73+armavir!R73+kotayq!R73+tavush!R73+gexarquniq!R73+lori!R72+syuniq!R73+malatia!R73+shengavit!R73)</f>
        <v>9</v>
      </c>
      <c r="S73" s="486">
        <f>SUM(shirak!S73+arabkir!S73+avan!S73+ajapnyak!S81+kentron!S73+erebuni!S73+ararat!R73+aragacotn!S73+armavir!S73+kotayq!S73+tavush!S73+gexarquniq!S73+lori!S72+syuniq!S73+malatia!S73+shengavit!S73)</f>
        <v>0</v>
      </c>
      <c r="T73" s="503">
        <f>SUM(shirak!T73+arabkir!T73+avan!T73+ajapnyak!T81+kentron!T73+erebuni!T73+ararat!S73+aragacotn!T73+armavir!T73+kotayq!T73+tavush!T73+gexarquniq!T73+lori!T72+syuniq!T73+malatia!T73+shengavit!T73)</f>
        <v>97</v>
      </c>
      <c r="U73" s="486">
        <f>SUM(shirak!U73+arabkir!U73+avan!U73+ajapnyak!U81+kentron!U73+erebuni!U73+ararat!T73+aragacotn!U73+armavir!U73+kotayq!U73+tavush!U73+gexarquniq!U73+lori!U72+syuniq!U73+malatia!U73+shengavit!U73)</f>
        <v>0</v>
      </c>
      <c r="V73" s="486">
        <f>SUM(shirak!V73+arabkir!V73+avan!V73+ajapnyak!V81+kentron!V73+erebuni!V73+ararat!U73+aragacotn!V73+armavir!V73+kotayq!V73+tavush!V73+gexarquniq!V73+lori!V72+syuniq!V73+malatia!V73+shengavit!V73)</f>
        <v>77</v>
      </c>
      <c r="W73" s="486">
        <f>SUM(shirak!W73+arabkir!W73+avan!W73+ajapnyak!W81+kentron!W73+erebuni!W73+ararat!V73+aragacotn!W73+armavir!W73+kotayq!W73+tavush!W73+gexarquniq!W73+lori!W72+syuniq!W73+malatia!W73+shengavit!W73)</f>
        <v>20</v>
      </c>
      <c r="X73" s="486">
        <f>SUM(shirak!X73+arabkir!X73+avan!X73+ajapnyak!X81+kentron!X73+erebuni!X73+ararat!W73+aragacotn!X73+armavir!X73+kotayq!X73+tavush!X73+gexarquniq!X73+lori!X72+syuniq!X73+malatia!X73+shengavit!X73)</f>
        <v>0</v>
      </c>
      <c r="Y73" s="486">
        <f>SUM(shirak!Y73+arabkir!Y73+avan!Y73+ajapnyak!Y81+kentron!Y73+erebuni!Y73+ararat!X73+aragacotn!Y73+armavir!Y73+kotayq!Y73+tavush!Y73+gexarquniq!Y73+lori!Y72+syuniq!Y73+malatia!Y73+shengavit!Y73)</f>
        <v>1</v>
      </c>
      <c r="Z73" s="503">
        <f>SUM(shirak!Z73+arabkir!Z73+avan!Z73+ajapnyak!Z81+kentron!Z73+erebuni!Z73+ararat!Y73+aragacotn!Z73+armavir!Z73+kotayq!Z73+tavush!Z73+gexarquniq!Z73+lori!Z72+syuniq!Z73+malatia!Z73+shengavit!Z73)</f>
        <v>43</v>
      </c>
      <c r="AA73" s="486">
        <f>SUM(shirak!AA73+arabkir!AA73+avan!AA73+ajapnyak!AA81+kentron!AA73+erebuni!AA73+ararat!Z73+aragacotn!AA73+armavir!AA73+kotayq!AA73+tavush!AA73+gexarquniq!AA73+lori!AA72+syuniq!AA73+malatia!AA73+shengavit!AA73)</f>
        <v>9</v>
      </c>
    </row>
    <row r="74" spans="1:27" s="238" customFormat="1" ht="45" customHeight="1" x14ac:dyDescent="0.25">
      <c r="A74" s="270" t="s">
        <v>136</v>
      </c>
      <c r="B74" s="274"/>
      <c r="C74" s="928" t="s">
        <v>137</v>
      </c>
      <c r="D74" s="929"/>
      <c r="E74" s="930"/>
      <c r="F74" s="277">
        <f>SUM(shirak!F74+arabkir!F74+avan!F74+ajapnyak!F82+kentron!F74+erebuni!F74+ararat!E74+aragacotn!F74+armavir!F74+kotayq!F74+tavush!F74+gexarquniq!F74+lori!F73+syuniq!F74+malatia!F74+shengavit!F74)</f>
        <v>3</v>
      </c>
      <c r="G74" s="277">
        <f>SUM(shirak!G74+arabkir!G74+avan!G74+ajapnyak!G82+kentron!G74+erebuni!G74+ararat!F74+aragacotn!G74+armavir!G74+kotayq!G74+tavush!G74+gexarquniq!G74+lori!G73+syuniq!G74+malatia!G74+shengavit!G74)</f>
        <v>7</v>
      </c>
      <c r="H74" s="277">
        <f>SUM(shirak!H74+arabkir!H74+avan!H74+ajapnyak!H82+kentron!H74+erebuni!H74+ararat!G74+aragacotn!H74+armavir!H74+kotayq!H74+tavush!H74+gexarquniq!H74+lori!H73+syuniq!H74+malatia!H74+shengavit!H74)</f>
        <v>7</v>
      </c>
      <c r="I74" s="277">
        <f>SUM(shirak!I74+arabkir!I74+avan!I74+ajapnyak!I82+kentron!I74+erebuni!I74+ararat!H74+aragacotn!I74+armavir!I74+kotayq!I74+tavush!I74+gexarquniq!I74+lori!I73+syuniq!I74+malatia!I74+shengavit!I74)</f>
        <v>0</v>
      </c>
      <c r="J74" s="277">
        <f>SUM(shirak!J74+arabkir!J74+avan!J74+ajapnyak!J82+kentron!J74+erebuni!J74+ararat!I74+aragacotn!J74+armavir!J74+kotayq!J74+tavush!J74+gexarquniq!J74+lori!J73+syuniq!J74+malatia!J74+shengavit!J74)</f>
        <v>0</v>
      </c>
      <c r="K74" s="277">
        <f>SUM(shirak!K74+arabkir!K74+avan!K74+ajapnyak!K82+kentron!K74+erebuni!K74+ararat!J74+aragacotn!K74+armavir!K74+kotayq!K74+tavush!K74+gexarquniq!K74+lori!K73+syuniq!K74+malatia!K74+shengavit!K74)</f>
        <v>4</v>
      </c>
      <c r="L74" s="277">
        <f>SUM(shirak!L74+arabkir!L74+avan!L74+ajapnyak!L82+kentron!L74+erebuni!L74+ararat!K74+aragacotn!L74+armavir!L74+kotayq!L74+tavush!L74+gexarquniq!L74+lori!L73+syuniq!L74+malatia!L74+shengavit!L74)</f>
        <v>2</v>
      </c>
      <c r="M74" s="277">
        <f>SUM(shirak!M74+arabkir!M74+avan!M74+ajapnyak!M82+kentron!M74+erebuni!M74+ararat!L74+aragacotn!M74+armavir!M74+kotayq!M74+tavush!M74+gexarquniq!M74+lori!M73+syuniq!M74+malatia!M74+shengavit!M74)</f>
        <v>0</v>
      </c>
      <c r="N74" s="277">
        <f>SUM(shirak!N74+arabkir!N74+avan!N74+ajapnyak!N82+kentron!N74+erebuni!N74+ararat!M74+aragacotn!N74+armavir!N74+kotayq!N74+tavush!N74+gexarquniq!N74+lori!N73+syuniq!N74+malatia!N74+shengavit!N74)</f>
        <v>1</v>
      </c>
      <c r="O74" s="277">
        <f>SUM(shirak!O74+arabkir!O74+avan!O74+ajapnyak!O82+kentron!O74+erebuni!O74+ararat!N74+aragacotn!O74+armavir!O74+kotayq!O74+tavush!O74+gexarquniq!O74+lori!O73+syuniq!O74+malatia!O74+shengavit!O74)</f>
        <v>1</v>
      </c>
      <c r="P74" s="277">
        <f>SUM(shirak!P74+arabkir!P74+avan!P74+ajapnyak!P82+kentron!P74+erebuni!P74+ararat!O74+aragacotn!P74+armavir!P74+kotayq!P74+tavush!P74+gexarquniq!P74+lori!P73+syuniq!P74+malatia!P74+shengavit!P74)</f>
        <v>1</v>
      </c>
      <c r="Q74" s="277">
        <f>SUM(shirak!Q74+arabkir!Q74+avan!Q74+ajapnyak!Q82+kentron!Q74+erebuni!Q74+ararat!P74+aragacotn!Q74+armavir!Q74+kotayq!Q74+tavush!Q74+gexarquniq!Q74+lori!Q73+syuniq!Q74+malatia!Q74+shengavit!Q74)</f>
        <v>0</v>
      </c>
      <c r="R74" s="277">
        <f>SUM(shirak!R74+arabkir!R74+avan!R74+ajapnyak!R82+kentron!R74+erebuni!R74+ararat!Q74+aragacotn!R74+armavir!R74+kotayq!R74+tavush!R74+gexarquniq!R74+lori!R73+syuniq!R74+malatia!R74+shengavit!R74)</f>
        <v>0</v>
      </c>
      <c r="S74" s="277">
        <f>SUM(shirak!S74+arabkir!S74+avan!S74+ajapnyak!S82+kentron!S74+erebuni!S74+ararat!R74+aragacotn!S74+armavir!S74+kotayq!S74+tavush!S74+gexarquniq!S74+lori!S73+syuniq!S74+malatia!S74+shengavit!S74)</f>
        <v>0</v>
      </c>
      <c r="T74" s="277">
        <f>SUM(shirak!T74+arabkir!T74+avan!T74+ajapnyak!T82+kentron!T74+erebuni!T74+ararat!S74+aragacotn!T74+armavir!T74+kotayq!T74+tavush!T74+gexarquniq!T74+lori!T73+syuniq!T74+malatia!T74+shengavit!T74)</f>
        <v>4</v>
      </c>
      <c r="U74" s="277">
        <f>SUM(shirak!U74+arabkir!U74+avan!U74+ajapnyak!U82+kentron!U74+erebuni!U74+ararat!T74+aragacotn!U74+armavir!U74+kotayq!U74+tavush!U74+gexarquniq!U74+lori!U73+syuniq!U74+malatia!U74+shengavit!U74)</f>
        <v>1</v>
      </c>
      <c r="V74" s="277">
        <f>SUM(shirak!V74+arabkir!V74+avan!V74+ajapnyak!V82+kentron!V74+erebuni!V74+ararat!U74+aragacotn!V74+armavir!V74+kotayq!V74+tavush!V74+gexarquniq!V74+lori!V73+syuniq!V74+malatia!V74+shengavit!V74)</f>
        <v>3</v>
      </c>
      <c r="W74" s="277">
        <f>SUM(shirak!W74+arabkir!W74+avan!W74+ajapnyak!W82+kentron!W74+erebuni!W74+ararat!V74+aragacotn!W74+armavir!W74+kotayq!W74+tavush!W74+gexarquniq!W74+lori!W73+syuniq!W74+malatia!W74+shengavit!W74)</f>
        <v>1</v>
      </c>
      <c r="X74" s="277">
        <f>SUM(shirak!X74+arabkir!X74+avan!X74+ajapnyak!X82+kentron!X74+erebuni!X74+ararat!W74+aragacotn!X74+armavir!X74+kotayq!X74+tavush!X74+gexarquniq!X74+lori!X73+syuniq!X74+malatia!X74+shengavit!X74)</f>
        <v>0</v>
      </c>
      <c r="Y74" s="277">
        <f>SUM(shirak!Y74+arabkir!Y74+avan!Y74+ajapnyak!Y82+kentron!Y74+erebuni!Y74+ararat!X74+aragacotn!Y74+armavir!Y74+kotayq!Y74+tavush!Y74+gexarquniq!Y74+lori!Y73+syuniq!Y74+malatia!Y74+shengavit!Y74)</f>
        <v>0</v>
      </c>
      <c r="Z74" s="277">
        <f>SUM(shirak!Z74+arabkir!Z74+avan!Z74+ajapnyak!Z82+kentron!Z74+erebuni!Z74+ararat!Y74+aragacotn!Z74+armavir!Z74+kotayq!Z74+tavush!Z74+gexarquniq!Z74+lori!Z73+syuniq!Z74+malatia!Z74+shengavit!Z74)</f>
        <v>5</v>
      </c>
      <c r="AA74" s="277">
        <f>SUM(shirak!AA74+arabkir!AA74+avan!AA74+ajapnyak!AA82+kentron!AA74+erebuni!AA74+ararat!Z74+aragacotn!AA74+armavir!AA74+kotayq!AA74+tavush!AA74+gexarquniq!AA74+lori!AA73+syuniq!AA74+malatia!AA74+shengavit!AA74)</f>
        <v>1</v>
      </c>
    </row>
    <row r="75" spans="1:27" s="185" customFormat="1" ht="27" customHeight="1" x14ac:dyDescent="0.25">
      <c r="A75" s="490" t="s">
        <v>138</v>
      </c>
      <c r="B75" s="493"/>
      <c r="C75" s="1081" t="s">
        <v>139</v>
      </c>
      <c r="D75" s="1082"/>
      <c r="E75" s="1083"/>
      <c r="F75" s="486">
        <f>SUM(shirak!F75+arabkir!F75+avan!F75+ajapnyak!F83+kentron!F75+erebuni!F75+ararat!E75+aragacotn!F75+armavir!F75+kotayq!F75+tavush!F75+gexarquniq!F75+lori!F74+syuniq!F75+malatia!F75+shengavit!F75)</f>
        <v>0</v>
      </c>
      <c r="G75" s="486">
        <f>SUM(shirak!G75+arabkir!G75+avan!G75+ajapnyak!G83+kentron!G75+erebuni!G75+ararat!F75+aragacotn!G75+armavir!G75+kotayq!G75+tavush!G75+gexarquniq!G75+lori!G74+syuniq!G75+malatia!G75+shengavit!G75)</f>
        <v>0</v>
      </c>
      <c r="H75" s="486">
        <f>SUM(shirak!H75+arabkir!H75+avan!H75+ajapnyak!H83+kentron!H75+erebuni!H75+ararat!G75+aragacotn!H75+armavir!H75+kotayq!H75+tavush!H75+gexarquniq!H75+lori!H74+syuniq!H75+malatia!H75+shengavit!H75)</f>
        <v>0</v>
      </c>
      <c r="I75" s="486">
        <f>SUM(shirak!I75+arabkir!I75+avan!I75+ajapnyak!I83+kentron!I75+erebuni!I75+ararat!H75+aragacotn!I75+armavir!I75+kotayq!I75+tavush!I75+gexarquniq!I75+lori!I74+syuniq!I75+malatia!I75+shengavit!I75)</f>
        <v>0</v>
      </c>
      <c r="J75" s="486">
        <f>SUM(shirak!J75+arabkir!J75+avan!J75+ajapnyak!J83+kentron!J75+erebuni!J75+ararat!I75+aragacotn!J75+armavir!J75+kotayq!J75+tavush!J75+gexarquniq!J75+lori!J74+syuniq!J75+malatia!J75+shengavit!J75)</f>
        <v>0</v>
      </c>
      <c r="K75" s="503">
        <f>SUM(shirak!K75+arabkir!K75+avan!K75+ajapnyak!K83+kentron!K75+erebuni!K75+ararat!J75+aragacotn!K75+armavir!K75+kotayq!K75+tavush!K75+gexarquniq!K75+lori!K74+syuniq!K75+malatia!K75+shengavit!K75)</f>
        <v>0</v>
      </c>
      <c r="L75" s="486">
        <f>SUM(shirak!L75+arabkir!L75+avan!L75+ajapnyak!L83+kentron!L75+erebuni!L75+ararat!K75+aragacotn!L75+armavir!L75+kotayq!L75+tavush!L75+gexarquniq!L75+lori!L74+syuniq!L75+malatia!L75+shengavit!L75)</f>
        <v>0</v>
      </c>
      <c r="M75" s="486">
        <f>SUM(shirak!M75+arabkir!M75+avan!M75+ajapnyak!M83+kentron!M75+erebuni!M75+ararat!L75+aragacotn!M75+armavir!M75+kotayq!M75+tavush!M75+gexarquniq!M75+lori!M74+syuniq!M75+malatia!M75+shengavit!M75)</f>
        <v>0</v>
      </c>
      <c r="N75" s="486">
        <f>SUM(shirak!N75+arabkir!N75+avan!N75+ajapnyak!N83+kentron!N75+erebuni!N75+ararat!M75+aragacotn!N75+armavir!N75+kotayq!N75+tavush!N75+gexarquniq!N75+lori!N74+syuniq!N75+malatia!N75+shengavit!N75)</f>
        <v>0</v>
      </c>
      <c r="O75" s="503">
        <f>SUM(shirak!O75+arabkir!O75+avan!O75+ajapnyak!O83+kentron!O75+erebuni!O75+ararat!N75+aragacotn!O75+armavir!O75+kotayq!O75+tavush!O75+gexarquniq!O75+lori!O74+syuniq!O75+malatia!O75+shengavit!O75)</f>
        <v>0</v>
      </c>
      <c r="P75" s="486">
        <f>SUM(shirak!P75+arabkir!P75+avan!P75+ajapnyak!P83+kentron!P75+erebuni!P75+ararat!O75+aragacotn!P75+armavir!P75+kotayq!P75+tavush!P75+gexarquniq!P75+lori!P74+syuniq!P75+malatia!P75+shengavit!P75)</f>
        <v>0</v>
      </c>
      <c r="Q75" s="486">
        <f>SUM(shirak!Q75+arabkir!Q75+avan!Q75+ajapnyak!Q83+kentron!Q75+erebuni!Q75+ararat!P75+aragacotn!Q75+armavir!Q75+kotayq!Q75+tavush!Q75+gexarquniq!Q75+lori!Q74+syuniq!Q75+malatia!Q75+shengavit!Q75)</f>
        <v>0</v>
      </c>
      <c r="R75" s="486">
        <f>SUM(shirak!R75+arabkir!R75+avan!R75+ajapnyak!R83+kentron!R75+erebuni!R75+ararat!Q75+aragacotn!R75+armavir!R75+kotayq!R75+tavush!R75+gexarquniq!R75+lori!R74+syuniq!R75+malatia!R75+shengavit!R75)</f>
        <v>0</v>
      </c>
      <c r="S75" s="486">
        <f>SUM(shirak!S75+arabkir!S75+avan!S75+ajapnyak!S83+kentron!S75+erebuni!S75+ararat!R75+aragacotn!S75+armavir!S75+kotayq!S75+tavush!S75+gexarquniq!S75+lori!S74+syuniq!S75+malatia!S75+shengavit!S75)</f>
        <v>0</v>
      </c>
      <c r="T75" s="503">
        <f>SUM(shirak!T75+arabkir!T75+avan!T75+ajapnyak!T83+kentron!T75+erebuni!T75+ararat!S75+aragacotn!T75+armavir!T75+kotayq!T75+tavush!T75+gexarquniq!T75+lori!T74+syuniq!T75+malatia!T75+shengavit!T75)</f>
        <v>0</v>
      </c>
      <c r="U75" s="486">
        <f>SUM(shirak!U75+arabkir!U75+avan!U75+ajapnyak!U83+kentron!U75+erebuni!U75+ararat!T75+aragacotn!U75+armavir!U75+kotayq!U75+tavush!U75+gexarquniq!U75+lori!U74+syuniq!U75+malatia!U75+shengavit!U75)</f>
        <v>0</v>
      </c>
      <c r="V75" s="486">
        <f>SUM(shirak!V75+arabkir!V75+avan!V75+ajapnyak!V83+kentron!V75+erebuni!V75+ararat!U75+aragacotn!V75+armavir!V75+kotayq!V75+tavush!V75+gexarquniq!V75+lori!V74+syuniq!V75+malatia!V75+shengavit!V75)</f>
        <v>0</v>
      </c>
      <c r="W75" s="486">
        <f>SUM(shirak!W75+arabkir!W75+avan!W75+ajapnyak!W83+kentron!W75+erebuni!W75+ararat!V75+aragacotn!W75+armavir!W75+kotayq!W75+tavush!W75+gexarquniq!W75+lori!W74+syuniq!W75+malatia!W75+shengavit!W75)</f>
        <v>0</v>
      </c>
      <c r="X75" s="486">
        <f>SUM(shirak!X75+arabkir!X75+avan!X75+ajapnyak!X83+kentron!X75+erebuni!X75+ararat!W75+aragacotn!X75+armavir!X75+kotayq!X75+tavush!X75+gexarquniq!X75+lori!X74+syuniq!X75+malatia!X75+shengavit!X75)</f>
        <v>0</v>
      </c>
      <c r="Y75" s="486">
        <f>SUM(shirak!Y75+arabkir!Y75+avan!Y75+ajapnyak!Y83+kentron!Y75+erebuni!Y75+ararat!X75+aragacotn!Y75+armavir!Y75+kotayq!Y75+tavush!Y75+gexarquniq!Y75+lori!Y74+syuniq!Y75+malatia!Y75+shengavit!Y75)</f>
        <v>0</v>
      </c>
      <c r="Z75" s="503">
        <f>SUM(shirak!Z75+arabkir!Z75+avan!Z75+ajapnyak!Z83+kentron!Z75+erebuni!Z75+ararat!Y75+aragacotn!Z75+armavir!Z75+kotayq!Z75+tavush!Z75+gexarquniq!Z75+lori!Z74+syuniq!Z75+malatia!Z75+shengavit!Z75)</f>
        <v>0</v>
      </c>
      <c r="AA75" s="486">
        <f>SUM(shirak!AA75+arabkir!AA75+avan!AA75+ajapnyak!AA83+kentron!AA75+erebuni!AA75+ararat!Z75+aragacotn!AA75+armavir!AA75+kotayq!AA75+tavush!AA75+gexarquniq!AA75+lori!AA74+syuniq!AA75+malatia!AA75+shengavit!AA75)</f>
        <v>0</v>
      </c>
    </row>
    <row r="76" spans="1:27" s="185" customFormat="1" ht="40.5" customHeight="1" x14ac:dyDescent="0.25">
      <c r="A76" s="490" t="s">
        <v>140</v>
      </c>
      <c r="B76" s="493"/>
      <c r="C76" s="1081" t="s">
        <v>141</v>
      </c>
      <c r="D76" s="1082"/>
      <c r="E76" s="1083"/>
      <c r="F76" s="486">
        <f>SUM(shirak!F76+arabkir!F76+avan!F76+ajapnyak!F84+kentron!F76+erebuni!F76+ararat!E76+aragacotn!F76+armavir!F76+kotayq!F76+tavush!F76+gexarquniq!F76+lori!F75+syuniq!F76+malatia!F76+shengavit!F76)</f>
        <v>0</v>
      </c>
      <c r="G76" s="486">
        <f>SUM(shirak!G76+arabkir!G76+avan!G76+ajapnyak!G84+kentron!G76+erebuni!G76+ararat!F76+aragacotn!G76+armavir!G76+kotayq!G76+tavush!G76+gexarquniq!G76+lori!G75+syuniq!G76+malatia!G76+shengavit!G76)</f>
        <v>0</v>
      </c>
      <c r="H76" s="486">
        <f>SUM(shirak!H76+arabkir!H76+avan!H76+ajapnyak!H84+kentron!H76+erebuni!H76+ararat!G76+aragacotn!H76+armavir!H76+kotayq!H76+tavush!H76+gexarquniq!H76+lori!H75+syuniq!H76+malatia!H76+shengavit!H76)</f>
        <v>0</v>
      </c>
      <c r="I76" s="486">
        <f>SUM(shirak!I76+arabkir!I76+avan!I76+ajapnyak!I84+kentron!I76+erebuni!I76+ararat!H76+aragacotn!I76+armavir!I76+kotayq!I76+tavush!I76+gexarquniq!I76+lori!I75+syuniq!I76+malatia!I76+shengavit!I76)</f>
        <v>0</v>
      </c>
      <c r="J76" s="486">
        <f>SUM(shirak!J76+arabkir!J76+avan!J76+ajapnyak!J84+kentron!J76+erebuni!J76+ararat!I76+aragacotn!J76+armavir!J76+kotayq!J76+tavush!J76+gexarquniq!J76+lori!J75+syuniq!J76+malatia!J76+shengavit!J76)</f>
        <v>0</v>
      </c>
      <c r="K76" s="503">
        <f>SUM(shirak!K76+arabkir!K76+avan!K76+ajapnyak!K84+kentron!K76+erebuni!K76+ararat!J76+aragacotn!K76+armavir!K76+kotayq!K76+tavush!K76+gexarquniq!K76+lori!K75+syuniq!K76+malatia!K76+shengavit!K76)</f>
        <v>0</v>
      </c>
      <c r="L76" s="486">
        <f>SUM(shirak!L76+arabkir!L76+avan!L76+ajapnyak!L84+kentron!L76+erebuni!L76+ararat!K76+aragacotn!L76+armavir!L76+kotayq!L76+tavush!L76+gexarquniq!L76+lori!L75+syuniq!L76+malatia!L76+shengavit!L76)</f>
        <v>0</v>
      </c>
      <c r="M76" s="486">
        <f>SUM(shirak!M76+arabkir!M76+avan!M76+ajapnyak!M84+kentron!M76+erebuni!M76+ararat!L76+aragacotn!M76+armavir!M76+kotayq!M76+tavush!M76+gexarquniq!M76+lori!M75+syuniq!M76+malatia!M76+shengavit!M76)</f>
        <v>0</v>
      </c>
      <c r="N76" s="486">
        <f>SUM(shirak!N76+arabkir!N76+avan!N76+ajapnyak!N84+kentron!N76+erebuni!N76+ararat!M76+aragacotn!N76+armavir!N76+kotayq!N76+tavush!N76+gexarquniq!N76+lori!N75+syuniq!N76+malatia!N76+shengavit!N76)</f>
        <v>0</v>
      </c>
      <c r="O76" s="503">
        <f>SUM(shirak!O76+arabkir!O76+avan!O76+ajapnyak!O84+kentron!O76+erebuni!O76+ararat!N76+aragacotn!O76+armavir!O76+kotayq!O76+tavush!O76+gexarquniq!O76+lori!O75+syuniq!O76+malatia!O76+shengavit!O76)</f>
        <v>0</v>
      </c>
      <c r="P76" s="486">
        <f>SUM(shirak!P76+arabkir!P76+avan!P76+ajapnyak!P84+kentron!P76+erebuni!P76+ararat!O76+aragacotn!P76+armavir!P76+kotayq!P76+tavush!P76+gexarquniq!P76+lori!P75+syuniq!P76+malatia!P76+shengavit!P76)</f>
        <v>0</v>
      </c>
      <c r="Q76" s="486">
        <f>SUM(shirak!Q76+arabkir!Q76+avan!Q76+ajapnyak!Q84+kentron!Q76+erebuni!Q76+ararat!P76+aragacotn!Q76+armavir!Q76+kotayq!Q76+tavush!Q76+gexarquniq!Q76+lori!Q75+syuniq!Q76+malatia!Q76+shengavit!Q76)</f>
        <v>0</v>
      </c>
      <c r="R76" s="486">
        <f>SUM(shirak!R76+arabkir!R76+avan!R76+ajapnyak!R84+kentron!R76+erebuni!R76+ararat!Q76+aragacotn!R76+armavir!R76+kotayq!R76+tavush!R76+gexarquniq!R76+lori!R75+syuniq!R76+malatia!R76+shengavit!R76)</f>
        <v>0</v>
      </c>
      <c r="S76" s="486">
        <f>SUM(shirak!S76+arabkir!S76+avan!S76+ajapnyak!S84+kentron!S76+erebuni!S76+ararat!R76+aragacotn!S76+armavir!S76+kotayq!S76+tavush!S76+gexarquniq!S76+lori!S75+syuniq!S76+malatia!S76+shengavit!S76)</f>
        <v>0</v>
      </c>
      <c r="T76" s="503">
        <f>SUM(shirak!T76+arabkir!T76+avan!T76+ajapnyak!T84+kentron!T76+erebuni!T76+ararat!S76+aragacotn!T76+armavir!T76+kotayq!T76+tavush!T76+gexarquniq!T76+lori!T75+syuniq!T76+malatia!T76+shengavit!T76)</f>
        <v>0</v>
      </c>
      <c r="U76" s="486">
        <f>SUM(shirak!U76+arabkir!U76+avan!U76+ajapnyak!U84+kentron!U76+erebuni!U76+ararat!T76+aragacotn!U76+armavir!U76+kotayq!U76+tavush!U76+gexarquniq!U76+lori!U75+syuniq!U76+malatia!U76+shengavit!U76)</f>
        <v>0</v>
      </c>
      <c r="V76" s="486">
        <f>SUM(shirak!V76+arabkir!V76+avan!V76+ajapnyak!V84+kentron!V76+erebuni!V76+ararat!U76+aragacotn!V76+armavir!V76+kotayq!V76+tavush!V76+gexarquniq!V76+lori!V75+syuniq!V76+malatia!V76+shengavit!V76)</f>
        <v>0</v>
      </c>
      <c r="W76" s="486">
        <f>SUM(shirak!W76+arabkir!W76+avan!W76+ajapnyak!W84+kentron!W76+erebuni!W76+ararat!V76+aragacotn!W76+armavir!W76+kotayq!W76+tavush!W76+gexarquniq!W76+lori!W75+syuniq!W76+malatia!W76+shengavit!W76)</f>
        <v>0</v>
      </c>
      <c r="X76" s="486">
        <f>SUM(shirak!X76+arabkir!X76+avan!X76+ajapnyak!X84+kentron!X76+erebuni!X76+ararat!W76+aragacotn!X76+armavir!X76+kotayq!X76+tavush!X76+gexarquniq!X76+lori!X75+syuniq!X76+malatia!X76+shengavit!X76)</f>
        <v>0</v>
      </c>
      <c r="Y76" s="486">
        <f>SUM(shirak!Y76+arabkir!Y76+avan!Y76+ajapnyak!Y84+kentron!Y76+erebuni!Y76+ararat!X76+aragacotn!Y76+armavir!Y76+kotayq!Y76+tavush!Y76+gexarquniq!Y76+lori!Y75+syuniq!Y76+malatia!Y76+shengavit!Y76)</f>
        <v>0</v>
      </c>
      <c r="Z76" s="503">
        <f>SUM(shirak!Z76+arabkir!Z76+avan!Z76+ajapnyak!Z84+kentron!Z76+erebuni!Z76+ararat!Y76+aragacotn!Z76+armavir!Z76+kotayq!Z76+tavush!Z76+gexarquniq!Z76+lori!Z75+syuniq!Z76+malatia!Z76+shengavit!Z76)</f>
        <v>0</v>
      </c>
      <c r="AA76" s="486">
        <f>SUM(shirak!AA76+arabkir!AA76+avan!AA76+ajapnyak!AA84+kentron!AA76+erebuni!AA76+ararat!Z76+aragacotn!AA76+armavir!AA76+kotayq!AA76+tavush!AA76+gexarquniq!AA76+lori!AA75+syuniq!AA76+malatia!AA76+shengavit!AA76)</f>
        <v>0</v>
      </c>
    </row>
    <row r="77" spans="1:27" s="185" customFormat="1" ht="52.5" customHeight="1" x14ac:dyDescent="0.25">
      <c r="A77" s="490" t="s">
        <v>142</v>
      </c>
      <c r="B77" s="493"/>
      <c r="C77" s="1081" t="s">
        <v>143</v>
      </c>
      <c r="D77" s="1082"/>
      <c r="E77" s="1083"/>
      <c r="F77" s="486">
        <f>SUM(shirak!F77+arabkir!F77+avan!F77+ajapnyak!F85+kentron!F77+erebuni!F77+ararat!E77+aragacotn!F77+armavir!F77+kotayq!F77+tavush!F77+gexarquniq!F77+lori!F76+syuniq!F77+malatia!F77+shengavit!F77)</f>
        <v>2</v>
      </c>
      <c r="G77" s="486">
        <f>SUM(shirak!G77+arabkir!G77+avan!G77+ajapnyak!G85+kentron!G77+erebuni!G77+ararat!F77+aragacotn!G77+armavir!G77+kotayq!G77+tavush!G77+gexarquniq!G77+lori!G76+syuniq!G77+malatia!G77+shengavit!G77)</f>
        <v>0</v>
      </c>
      <c r="H77" s="486">
        <f>SUM(shirak!H77+arabkir!H77+avan!H77+ajapnyak!H85+kentron!H77+erebuni!H77+ararat!G77+aragacotn!H77+armavir!H77+kotayq!H77+tavush!H77+gexarquniq!H77+lori!H76+syuniq!H77+malatia!H77+shengavit!H77)</f>
        <v>0</v>
      </c>
      <c r="I77" s="486">
        <f>SUM(shirak!I77+arabkir!I77+avan!I77+ajapnyak!I85+kentron!I77+erebuni!I77+ararat!H77+aragacotn!I77+armavir!I77+kotayq!I77+tavush!I77+gexarquniq!I77+lori!I76+syuniq!I77+malatia!I77+shengavit!I77)</f>
        <v>0</v>
      </c>
      <c r="J77" s="486">
        <f>SUM(shirak!J77+arabkir!J77+avan!J77+ajapnyak!J85+kentron!J77+erebuni!J77+ararat!I77+aragacotn!J77+armavir!J77+kotayq!J77+tavush!J77+gexarquniq!J77+lori!J76+syuniq!J77+malatia!J77+shengavit!J77)</f>
        <v>0</v>
      </c>
      <c r="K77" s="503">
        <f>SUM(shirak!K77+arabkir!K77+avan!K77+ajapnyak!K85+kentron!K77+erebuni!K77+ararat!J77+aragacotn!K77+armavir!K77+kotayq!K77+tavush!K77+gexarquniq!K77+lori!K76+syuniq!K77+malatia!K77+shengavit!K77)</f>
        <v>1</v>
      </c>
      <c r="L77" s="486">
        <f>SUM(shirak!L77+arabkir!L77+avan!L77+ajapnyak!L85+kentron!L77+erebuni!L77+ararat!K77+aragacotn!L77+armavir!L77+kotayq!L77+tavush!L77+gexarquniq!L77+lori!L76+syuniq!L77+malatia!L77+shengavit!L77)</f>
        <v>1</v>
      </c>
      <c r="M77" s="486">
        <f>SUM(shirak!M77+arabkir!M77+avan!M77+ajapnyak!M85+kentron!M77+erebuni!M77+ararat!L77+aragacotn!M77+armavir!M77+kotayq!M77+tavush!M77+gexarquniq!M77+lori!M76+syuniq!M77+malatia!M77+shengavit!M77)</f>
        <v>0</v>
      </c>
      <c r="N77" s="486">
        <f>SUM(shirak!N77+arabkir!N77+avan!N77+ajapnyak!N85+kentron!N77+erebuni!N77+ararat!M77+aragacotn!N77+armavir!N77+kotayq!N77+tavush!N77+gexarquniq!N77+lori!N76+syuniq!N77+malatia!N77+shengavit!N77)</f>
        <v>0</v>
      </c>
      <c r="O77" s="503">
        <f>SUM(shirak!O77+arabkir!O77+avan!O77+ajapnyak!O85+kentron!O77+erebuni!O77+ararat!N77+aragacotn!O77+armavir!O77+kotayq!O77+tavush!O77+gexarquniq!O77+lori!O76+syuniq!O77+malatia!O77+shengavit!O77)</f>
        <v>0</v>
      </c>
      <c r="P77" s="486">
        <f>SUM(shirak!P77+arabkir!P77+avan!P77+ajapnyak!P85+kentron!P77+erebuni!P77+ararat!O77+aragacotn!P77+armavir!P77+kotayq!P77+tavush!P77+gexarquniq!P77+lori!P76+syuniq!P77+malatia!P77+shengavit!P77)</f>
        <v>0</v>
      </c>
      <c r="Q77" s="486">
        <f>SUM(shirak!Q77+arabkir!Q77+avan!Q77+ajapnyak!Q85+kentron!Q77+erebuni!Q77+ararat!P77+aragacotn!Q77+armavir!Q77+kotayq!Q77+tavush!Q77+gexarquniq!Q77+lori!Q76+syuniq!Q77+malatia!Q77+shengavit!Q77)</f>
        <v>0</v>
      </c>
      <c r="R77" s="486">
        <f>SUM(shirak!R77+arabkir!R77+avan!R77+ajapnyak!R85+kentron!R77+erebuni!R77+ararat!Q77+aragacotn!R77+armavir!R77+kotayq!R77+tavush!R77+gexarquniq!R77+lori!R76+syuniq!R77+malatia!R77+shengavit!R77)</f>
        <v>0</v>
      </c>
      <c r="S77" s="486">
        <f>SUM(shirak!S77+arabkir!S77+avan!S77+ajapnyak!S85+kentron!S77+erebuni!S77+ararat!R77+aragacotn!S77+armavir!S77+kotayq!S77+tavush!S77+gexarquniq!S77+lori!S76+syuniq!S77+malatia!S77+shengavit!S77)</f>
        <v>0</v>
      </c>
      <c r="T77" s="503">
        <f>SUM(shirak!T77+arabkir!T77+avan!T77+ajapnyak!T85+kentron!T77+erebuni!T77+ararat!S77+aragacotn!T77+armavir!T77+kotayq!T77+tavush!T77+gexarquniq!T77+lori!T76+syuniq!T77+malatia!T77+shengavit!T77)</f>
        <v>1</v>
      </c>
      <c r="U77" s="486">
        <f>SUM(shirak!U77+arabkir!U77+avan!U77+ajapnyak!U85+kentron!U77+erebuni!U77+ararat!T77+aragacotn!U77+armavir!U77+kotayq!U77+tavush!U77+gexarquniq!U77+lori!U76+syuniq!U77+malatia!U77+shengavit!U77)</f>
        <v>0</v>
      </c>
      <c r="V77" s="486">
        <f>SUM(shirak!V77+arabkir!V77+avan!V77+ajapnyak!V85+kentron!V77+erebuni!V77+ararat!U77+aragacotn!V77+armavir!V77+kotayq!V77+tavush!V77+gexarquniq!V77+lori!V76+syuniq!V77+malatia!V77+shengavit!V77)</f>
        <v>0</v>
      </c>
      <c r="W77" s="486">
        <f>SUM(shirak!W77+arabkir!W77+avan!W77+ajapnyak!W85+kentron!W77+erebuni!W77+ararat!V77+aragacotn!W77+armavir!W77+kotayq!W77+tavush!W77+gexarquniq!W77+lori!W76+syuniq!W77+malatia!W77+shengavit!W77)</f>
        <v>1</v>
      </c>
      <c r="X77" s="486">
        <f>SUM(shirak!X77+arabkir!X77+avan!X77+ajapnyak!X85+kentron!X77+erebuni!X77+ararat!W77+aragacotn!X77+armavir!X77+kotayq!X77+tavush!X77+gexarquniq!X77+lori!X76+syuniq!X77+malatia!X77+shengavit!X77)</f>
        <v>0</v>
      </c>
      <c r="Y77" s="486">
        <f>SUM(shirak!Y77+arabkir!Y77+avan!Y77+ajapnyak!Y85+kentron!Y77+erebuni!Y77+ararat!X77+aragacotn!Y77+armavir!Y77+kotayq!Y77+tavush!Y77+gexarquniq!Y77+lori!Y76+syuniq!Y77+malatia!Y77+shengavit!Y77)</f>
        <v>0</v>
      </c>
      <c r="Z77" s="503">
        <f>SUM(shirak!Z77+arabkir!Z77+avan!Z77+ajapnyak!Z85+kentron!Z77+erebuni!Z77+ararat!Y77+aragacotn!Z77+armavir!Z77+kotayq!Z77+tavush!Z77+gexarquniq!Z77+lori!Z76+syuniq!Z77+malatia!Z77+shengavit!Z77)</f>
        <v>1</v>
      </c>
      <c r="AA77" s="486">
        <f>SUM(shirak!AA77+arabkir!AA77+avan!AA77+ajapnyak!AA85+kentron!AA77+erebuni!AA77+ararat!Z77+aragacotn!AA77+armavir!AA77+kotayq!AA77+tavush!AA77+gexarquniq!AA77+lori!AA76+syuniq!AA77+malatia!AA77+shengavit!AA77)</f>
        <v>0</v>
      </c>
    </row>
    <row r="78" spans="1:27" s="185" customFormat="1" ht="31.5" customHeight="1" x14ac:dyDescent="0.25">
      <c r="A78" s="490" t="s">
        <v>144</v>
      </c>
      <c r="B78" s="493"/>
      <c r="C78" s="1081" t="s">
        <v>145</v>
      </c>
      <c r="D78" s="1082"/>
      <c r="E78" s="1083"/>
      <c r="F78" s="486">
        <f>SUM(shirak!F78+arabkir!F78+avan!F78+ajapnyak!F86+kentron!F78+erebuni!F78+ararat!E78+aragacotn!F78+armavir!F78+kotayq!F78+tavush!F78+gexarquniq!F78+lori!F77+syuniq!F78+malatia!F78+shengavit!F78)</f>
        <v>0</v>
      </c>
      <c r="G78" s="486">
        <f>SUM(shirak!G78+arabkir!G78+avan!G78+ajapnyak!G86+kentron!G78+erebuni!G78+ararat!F78+aragacotn!G78+armavir!G78+kotayq!G78+tavush!G78+gexarquniq!G78+lori!G77+syuniq!G78+malatia!G78+shengavit!G78)</f>
        <v>0</v>
      </c>
      <c r="H78" s="486">
        <f>SUM(shirak!H78+arabkir!H78+avan!H78+ajapnyak!H86+kentron!H78+erebuni!H78+ararat!G78+aragacotn!H78+armavir!H78+kotayq!H78+tavush!H78+gexarquniq!H78+lori!H77+syuniq!H78+malatia!H78+shengavit!H78)</f>
        <v>0</v>
      </c>
      <c r="I78" s="486">
        <f>SUM(shirak!I78+arabkir!I78+avan!I78+ajapnyak!I86+kentron!I78+erebuni!I78+ararat!H78+aragacotn!I78+armavir!I78+kotayq!I78+tavush!I78+gexarquniq!I78+lori!I77+syuniq!I78+malatia!I78+shengavit!I78)</f>
        <v>0</v>
      </c>
      <c r="J78" s="486">
        <f>SUM(shirak!J78+arabkir!J78+avan!J78+ajapnyak!J86+kentron!J78+erebuni!J78+ararat!I78+aragacotn!J78+armavir!J78+kotayq!J78+tavush!J78+gexarquniq!J78+lori!J77+syuniq!J78+malatia!J78+shengavit!J78)</f>
        <v>0</v>
      </c>
      <c r="K78" s="503">
        <f>SUM(shirak!K78+arabkir!K78+avan!K78+ajapnyak!K86+kentron!K78+erebuni!K78+ararat!J78+aragacotn!K78+armavir!K78+kotayq!K78+tavush!K78+gexarquniq!K78+lori!K77+syuniq!K78+malatia!K78+shengavit!K78)</f>
        <v>0</v>
      </c>
      <c r="L78" s="486">
        <f>SUM(shirak!L78+arabkir!L78+avan!L78+ajapnyak!L86+kentron!L78+erebuni!L78+ararat!K78+aragacotn!L78+armavir!L78+kotayq!L78+tavush!L78+gexarquniq!L78+lori!L77+syuniq!L78+malatia!L78+shengavit!L78)</f>
        <v>0</v>
      </c>
      <c r="M78" s="486">
        <f>SUM(shirak!M78+arabkir!M78+avan!M78+ajapnyak!M86+kentron!M78+erebuni!M78+ararat!L78+aragacotn!M78+armavir!M78+kotayq!M78+tavush!M78+gexarquniq!M78+lori!M77+syuniq!M78+malatia!M78+shengavit!M78)</f>
        <v>0</v>
      </c>
      <c r="N78" s="486">
        <f>SUM(shirak!N78+arabkir!N78+avan!N78+ajapnyak!N86+kentron!N78+erebuni!N78+ararat!M78+aragacotn!N78+armavir!N78+kotayq!N78+tavush!N78+gexarquniq!N78+lori!N77+syuniq!N78+malatia!N78+shengavit!N78)</f>
        <v>0</v>
      </c>
      <c r="O78" s="503">
        <f>SUM(shirak!O78+arabkir!O78+avan!O78+ajapnyak!O86+kentron!O78+erebuni!O78+ararat!N78+aragacotn!O78+armavir!O78+kotayq!O78+tavush!O78+gexarquniq!O78+lori!O77+syuniq!O78+malatia!O78+shengavit!O78)</f>
        <v>0</v>
      </c>
      <c r="P78" s="486">
        <f>SUM(shirak!P78+arabkir!P78+avan!P78+ajapnyak!P86+kentron!P78+erebuni!P78+ararat!O78+aragacotn!P78+armavir!P78+kotayq!P78+tavush!P78+gexarquniq!P78+lori!P77+syuniq!P78+malatia!P78+shengavit!P78)</f>
        <v>0</v>
      </c>
      <c r="Q78" s="486">
        <f>SUM(shirak!Q78+arabkir!Q78+avan!Q78+ajapnyak!Q86+kentron!Q78+erebuni!Q78+ararat!P78+aragacotn!Q78+armavir!Q78+kotayq!Q78+tavush!Q78+gexarquniq!Q78+lori!Q77+syuniq!Q78+malatia!Q78+shengavit!Q78)</f>
        <v>0</v>
      </c>
      <c r="R78" s="486">
        <f>SUM(shirak!R78+arabkir!R78+avan!R78+ajapnyak!R86+kentron!R78+erebuni!R78+ararat!Q78+aragacotn!R78+armavir!R78+kotayq!R78+tavush!R78+gexarquniq!R78+lori!R77+syuniq!R78+malatia!R78+shengavit!R78)</f>
        <v>0</v>
      </c>
      <c r="S78" s="486">
        <f>SUM(shirak!S78+arabkir!S78+avan!S78+ajapnyak!S86+kentron!S78+erebuni!S78+ararat!R78+aragacotn!S78+armavir!S78+kotayq!S78+tavush!S78+gexarquniq!S78+lori!S77+syuniq!S78+malatia!S78+shengavit!S78)</f>
        <v>0</v>
      </c>
      <c r="T78" s="503">
        <f>SUM(shirak!T78+arabkir!T78+avan!T78+ajapnyak!T86+kentron!T78+erebuni!T78+ararat!S78+aragacotn!T78+armavir!T78+kotayq!T78+tavush!T78+gexarquniq!T78+lori!T77+syuniq!T78+malatia!T78+shengavit!T78)</f>
        <v>0</v>
      </c>
      <c r="U78" s="486">
        <f>SUM(shirak!U78+arabkir!U78+avan!U78+ajapnyak!U86+kentron!U78+erebuni!U78+ararat!T78+aragacotn!U78+armavir!U78+kotayq!U78+tavush!U78+gexarquniq!U78+lori!U77+syuniq!U78+malatia!U78+shengavit!U78)</f>
        <v>0</v>
      </c>
      <c r="V78" s="486">
        <f>SUM(shirak!V78+arabkir!V78+avan!V78+ajapnyak!V86+kentron!V78+erebuni!V78+ararat!U78+aragacotn!V78+armavir!V78+kotayq!V78+tavush!V78+gexarquniq!V78+lori!V77+syuniq!V78+malatia!V78+shengavit!V78)</f>
        <v>0</v>
      </c>
      <c r="W78" s="486">
        <f>SUM(shirak!W78+arabkir!W78+avan!W78+ajapnyak!W86+kentron!W78+erebuni!W78+ararat!V78+aragacotn!W78+armavir!W78+kotayq!W78+tavush!W78+gexarquniq!W78+lori!W77+syuniq!W78+malatia!W78+shengavit!W78)</f>
        <v>0</v>
      </c>
      <c r="X78" s="486">
        <f>SUM(shirak!X78+arabkir!X78+avan!X78+ajapnyak!X86+kentron!X78+erebuni!X78+ararat!W78+aragacotn!X78+armavir!X78+kotayq!X78+tavush!X78+gexarquniq!X78+lori!X77+syuniq!X78+malatia!X78+shengavit!X78)</f>
        <v>0</v>
      </c>
      <c r="Y78" s="486">
        <f>SUM(shirak!Y78+arabkir!Y78+avan!Y78+ajapnyak!Y86+kentron!Y78+erebuni!Y78+ararat!X78+aragacotn!Y78+armavir!Y78+kotayq!Y78+tavush!Y78+gexarquniq!Y78+lori!Y77+syuniq!Y78+malatia!Y78+shengavit!Y78)</f>
        <v>0</v>
      </c>
      <c r="Z78" s="503">
        <f>SUM(shirak!Z78+arabkir!Z78+avan!Z78+ajapnyak!Z86+kentron!Z78+erebuni!Z78+ararat!Y78+aragacotn!Z78+armavir!Z78+kotayq!Z78+tavush!Z78+gexarquniq!Z78+lori!Z77+syuniq!Z78+malatia!Z78+shengavit!Z78)</f>
        <v>0</v>
      </c>
      <c r="AA78" s="486">
        <f>SUM(shirak!AA78+arabkir!AA78+avan!AA78+ajapnyak!AA86+kentron!AA78+erebuni!AA78+ararat!Z78+aragacotn!AA78+armavir!AA78+kotayq!AA78+tavush!AA78+gexarquniq!AA78+lori!AA77+syuniq!AA78+malatia!AA78+shengavit!AA78)</f>
        <v>0</v>
      </c>
    </row>
    <row r="79" spans="1:27" s="185" customFormat="1" ht="21.75" customHeight="1" x14ac:dyDescent="0.25">
      <c r="A79" s="490" t="s">
        <v>146</v>
      </c>
      <c r="B79" s="493"/>
      <c r="C79" s="1081" t="s">
        <v>147</v>
      </c>
      <c r="D79" s="1082"/>
      <c r="E79" s="1083"/>
      <c r="F79" s="486">
        <f>SUM(shirak!F79+arabkir!F79+avan!F79+ajapnyak!F87+kentron!F79+erebuni!F79+ararat!E79+aragacotn!F79+armavir!F79+kotayq!F79+tavush!F79+gexarquniq!F79+lori!F78+syuniq!F79+malatia!F79+shengavit!F79)</f>
        <v>1</v>
      </c>
      <c r="G79" s="486">
        <f>SUM(shirak!G79+arabkir!G79+avan!G79+ajapnyak!G87+kentron!G79+erebuni!G79+ararat!F79+aragacotn!G79+armavir!G79+kotayq!G79+tavush!G79+gexarquniq!G79+lori!G78+syuniq!G79+malatia!G79+shengavit!G79)</f>
        <v>7</v>
      </c>
      <c r="H79" s="486">
        <f>SUM(shirak!H79+arabkir!H79+avan!H79+ajapnyak!H87+kentron!H79+erebuni!H79+ararat!G79+aragacotn!H79+armavir!H79+kotayq!H79+tavush!H79+gexarquniq!H79+lori!H78+syuniq!H79+malatia!H79+shengavit!H79)</f>
        <v>7</v>
      </c>
      <c r="I79" s="486">
        <f>SUM(shirak!I79+arabkir!I79+avan!I79+ajapnyak!I87+kentron!I79+erebuni!I79+ararat!H79+aragacotn!I79+armavir!I79+kotayq!I79+tavush!I79+gexarquniq!I79+lori!I78+syuniq!I79+malatia!I79+shengavit!I79)</f>
        <v>0</v>
      </c>
      <c r="J79" s="486">
        <f>SUM(shirak!J79+arabkir!J79+avan!J79+ajapnyak!J87+kentron!J79+erebuni!J79+ararat!I79+aragacotn!J79+armavir!J79+kotayq!J79+tavush!J79+gexarquniq!J79+lori!J78+syuniq!J79+malatia!J79+shengavit!J79)</f>
        <v>0</v>
      </c>
      <c r="K79" s="503">
        <f>SUM(shirak!K79+arabkir!K79+avan!K79+ajapnyak!K87+kentron!K79+erebuni!K79+ararat!J79+aragacotn!K79+armavir!K79+kotayq!K79+tavush!K79+gexarquniq!K79+lori!K78+syuniq!K79+malatia!K79+shengavit!K79)</f>
        <v>3</v>
      </c>
      <c r="L79" s="486">
        <f>SUM(shirak!L79+arabkir!L79+avan!L79+ajapnyak!L87+kentron!L79+erebuni!L79+ararat!K79+aragacotn!L79+armavir!L79+kotayq!L79+tavush!L79+gexarquniq!L79+lori!L78+syuniq!L79+malatia!L79+shengavit!L79)</f>
        <v>1</v>
      </c>
      <c r="M79" s="486">
        <f>SUM(shirak!M79+arabkir!M79+avan!M79+ajapnyak!M87+kentron!M79+erebuni!M79+ararat!L79+aragacotn!M79+armavir!M79+kotayq!M79+tavush!M79+gexarquniq!M79+lori!M78+syuniq!M79+malatia!M79+shengavit!M79)</f>
        <v>0</v>
      </c>
      <c r="N79" s="486">
        <f>SUM(shirak!N79+arabkir!N79+avan!N79+ajapnyak!N87+kentron!N79+erebuni!N79+ararat!M79+aragacotn!N79+armavir!N79+kotayq!N79+tavush!N79+gexarquniq!N79+lori!N78+syuniq!N79+malatia!N79+shengavit!N79)</f>
        <v>1</v>
      </c>
      <c r="O79" s="503">
        <f>SUM(shirak!O79+arabkir!O79+avan!O79+ajapnyak!O87+kentron!O79+erebuni!O79+ararat!N79+aragacotn!O79+armavir!O79+kotayq!O79+tavush!O79+gexarquniq!O79+lori!O78+syuniq!O79+malatia!O79+shengavit!O79)</f>
        <v>1</v>
      </c>
      <c r="P79" s="486">
        <f>SUM(shirak!P79+arabkir!P79+avan!P79+ajapnyak!P87+kentron!P79+erebuni!P79+ararat!O79+aragacotn!P79+armavir!P79+kotayq!P79+tavush!P79+gexarquniq!P79+lori!P78+syuniq!P79+malatia!P79+shengavit!P79)</f>
        <v>1</v>
      </c>
      <c r="Q79" s="486">
        <f>SUM(shirak!Q79+arabkir!Q79+avan!Q79+ajapnyak!Q87+kentron!Q79+erebuni!Q79+ararat!P79+aragacotn!Q79+armavir!Q79+kotayq!Q79+tavush!Q79+gexarquniq!Q79+lori!Q78+syuniq!Q79+malatia!Q79+shengavit!Q79)</f>
        <v>0</v>
      </c>
      <c r="R79" s="486">
        <f>SUM(shirak!R79+arabkir!R79+avan!R79+ajapnyak!R87+kentron!R79+erebuni!R79+ararat!Q79+aragacotn!R79+armavir!R79+kotayq!R79+tavush!R79+gexarquniq!R79+lori!R78+syuniq!R79+malatia!R79+shengavit!R79)</f>
        <v>0</v>
      </c>
      <c r="S79" s="486">
        <f>SUM(shirak!S79+arabkir!S79+avan!S79+ajapnyak!S87+kentron!S79+erebuni!S79+ararat!R79+aragacotn!S79+armavir!S79+kotayq!S79+tavush!S79+gexarquniq!S79+lori!S78+syuniq!S79+malatia!S79+shengavit!S79)</f>
        <v>0</v>
      </c>
      <c r="T79" s="503">
        <f>SUM(shirak!T79+arabkir!T79+avan!T79+ajapnyak!T87+kentron!T79+erebuni!T79+ararat!S79+aragacotn!T79+armavir!T79+kotayq!T79+tavush!T79+gexarquniq!T79+lori!T78+syuniq!T79+malatia!T79+shengavit!T79)</f>
        <v>3</v>
      </c>
      <c r="U79" s="486">
        <f>SUM(shirak!U79+arabkir!U79+avan!U79+ajapnyak!U87+kentron!U79+erebuni!U79+ararat!T79+aragacotn!U79+armavir!U79+kotayq!U79+tavush!U79+gexarquniq!U79+lori!U78+syuniq!U79+malatia!U79+shengavit!U79)</f>
        <v>1</v>
      </c>
      <c r="V79" s="486">
        <f>SUM(shirak!V79+arabkir!V79+avan!V79+ajapnyak!V87+kentron!V79+erebuni!V79+ararat!U79+aragacotn!V79+armavir!V79+kotayq!V79+tavush!V79+gexarquniq!V79+lori!V78+syuniq!V79+malatia!V79+shengavit!V79)</f>
        <v>3</v>
      </c>
      <c r="W79" s="486">
        <v>0</v>
      </c>
      <c r="X79" s="486">
        <f>SUM(shirak!X79+arabkir!X79+avan!X79+ajapnyak!X87+kentron!X79+erebuni!X79+ararat!W79+aragacotn!X79+armavir!X79+kotayq!X79+tavush!X79+gexarquniq!X79+lori!X78+syuniq!X79+malatia!X79+shengavit!X79)</f>
        <v>0</v>
      </c>
      <c r="Y79" s="486">
        <f>SUM(shirak!Y79+arabkir!Y79+avan!Y79+ajapnyak!Y87+kentron!Y79+erebuni!Y79+ararat!X79+aragacotn!Y79+armavir!Y79+kotayq!Y79+tavush!Y79+gexarquniq!Y79+lori!Y78+syuniq!Y79+malatia!Y79+shengavit!Y79)</f>
        <v>0</v>
      </c>
      <c r="Z79" s="503">
        <f>SUM(shirak!Z79+arabkir!Z79+avan!Z79+ajapnyak!Z87+kentron!Z79+erebuni!Z79+ararat!Y79+aragacotn!Z79+armavir!Z79+kotayq!Z79+tavush!Z79+gexarquniq!Z79+lori!Z78+syuniq!Z79+malatia!Z79+shengavit!Z79)</f>
        <v>4</v>
      </c>
      <c r="AA79" s="486">
        <f>SUM(shirak!AA79+arabkir!AA79+avan!AA79+ajapnyak!AA87+kentron!AA79+erebuni!AA79+ararat!Z79+aragacotn!AA79+armavir!AA79+kotayq!AA79+tavush!AA79+gexarquniq!AA79+lori!AA78+syuniq!AA79+malatia!AA79+shengavit!AA79)</f>
        <v>1</v>
      </c>
    </row>
    <row r="80" spans="1:27" s="185" customFormat="1" x14ac:dyDescent="0.25">
      <c r="A80" s="490" t="s">
        <v>148</v>
      </c>
      <c r="B80" s="493"/>
      <c r="C80" s="1078" t="s">
        <v>70</v>
      </c>
      <c r="D80" s="1079"/>
      <c r="E80" s="1080"/>
      <c r="F80" s="486">
        <f>SUM(shirak!F80+arabkir!F80+avan!F80+ajapnyak!F88+kentron!F80+erebuni!F80+ararat!E80+aragacotn!F80+armavir!F80+kotayq!F80+tavush!F80+gexarquniq!F80+lori!F79+syuniq!F80+malatia!F80+shengavit!F80)</f>
        <v>0</v>
      </c>
      <c r="G80" s="486">
        <f>SUM(shirak!G80+arabkir!G80+avan!G80+ajapnyak!G88+kentron!G80+erebuni!G80+ararat!F80+aragacotn!G80+armavir!G80+kotayq!G80+tavush!G80+gexarquniq!G80+lori!G79+syuniq!G80+malatia!G80+shengavit!G80)</f>
        <v>0</v>
      </c>
      <c r="H80" s="486">
        <f>SUM(shirak!H80+arabkir!H80+avan!H80+ajapnyak!H88+kentron!H80+erebuni!H80+ararat!G80+aragacotn!H80+armavir!H80+kotayq!H80+tavush!H80+gexarquniq!H80+lori!H79+syuniq!H80+malatia!H80+shengavit!H80)</f>
        <v>0</v>
      </c>
      <c r="I80" s="486">
        <f>SUM(shirak!I80+arabkir!I80+avan!I80+ajapnyak!I88+kentron!I80+erebuni!I80+ararat!H80+aragacotn!I80+armavir!I80+kotayq!I80+tavush!I80+gexarquniq!I80+lori!I79+syuniq!I80+malatia!I80+shengavit!I80)</f>
        <v>0</v>
      </c>
      <c r="J80" s="486">
        <f>SUM(shirak!J80+arabkir!J80+avan!J80+ajapnyak!J88+kentron!J80+erebuni!J80+ararat!I80+aragacotn!J80+armavir!J80+kotayq!J80+tavush!J80+gexarquniq!J80+lori!J79+syuniq!J80+malatia!J80+shengavit!J80)</f>
        <v>0</v>
      </c>
      <c r="K80" s="503">
        <f>SUM(shirak!K80+arabkir!K80+avan!K80+ajapnyak!K88+kentron!K80+erebuni!K80+ararat!J80+aragacotn!K80+armavir!K80+kotayq!K80+tavush!K80+gexarquniq!K80+lori!K79+syuniq!K80+malatia!K80+shengavit!K80)</f>
        <v>0</v>
      </c>
      <c r="L80" s="486">
        <f>SUM(shirak!L80+arabkir!L80+avan!L80+ajapnyak!L88+kentron!L80+erebuni!L80+ararat!K80+aragacotn!L80+armavir!L80+kotayq!L80+tavush!L80+gexarquniq!L80+lori!L79+syuniq!L80+malatia!L80+shengavit!L80)</f>
        <v>0</v>
      </c>
      <c r="M80" s="486">
        <f>SUM(shirak!M80+arabkir!M80+avan!M80+ajapnyak!M88+kentron!M80+erebuni!M80+ararat!L80+aragacotn!M80+armavir!M80+kotayq!M80+tavush!M80+gexarquniq!M80+lori!M79+syuniq!M80+malatia!M80+shengavit!M80)</f>
        <v>0</v>
      </c>
      <c r="N80" s="486">
        <f>SUM(shirak!N80+arabkir!N80+avan!N80+ajapnyak!N88+kentron!N80+erebuni!N80+ararat!M80+aragacotn!N80+armavir!N80+kotayq!N80+tavush!N80+gexarquniq!N80+lori!N79+syuniq!N80+malatia!N80+shengavit!N80)</f>
        <v>0</v>
      </c>
      <c r="O80" s="503">
        <f>SUM(shirak!O80+arabkir!O80+avan!O80+ajapnyak!O88+kentron!O80+erebuni!O80+ararat!N80+aragacotn!O80+armavir!O80+kotayq!O80+tavush!O80+gexarquniq!O80+lori!O79+syuniq!O80+malatia!O80+shengavit!O80)</f>
        <v>0</v>
      </c>
      <c r="P80" s="486">
        <f>SUM(shirak!P80+arabkir!P80+avan!P80+ajapnyak!P88+kentron!P80+erebuni!P80+ararat!O80+aragacotn!P80+armavir!P80+kotayq!P80+tavush!P80+gexarquniq!P80+lori!P79+syuniq!P80+malatia!P80+shengavit!P80)</f>
        <v>0</v>
      </c>
      <c r="Q80" s="486">
        <f>SUM(shirak!Q80+arabkir!Q80+avan!Q80+ajapnyak!Q88+kentron!Q80+erebuni!Q80+ararat!P80+aragacotn!Q80+armavir!Q80+kotayq!Q80+tavush!Q80+gexarquniq!Q80+lori!Q79+syuniq!Q80+malatia!Q80+shengavit!Q80)</f>
        <v>0</v>
      </c>
      <c r="R80" s="486">
        <f>SUM(shirak!R80+arabkir!R80+avan!R80+ajapnyak!R88+kentron!R80+erebuni!R80+ararat!Q80+aragacotn!R80+armavir!R80+kotayq!R80+tavush!R80+gexarquniq!R80+lori!R79+syuniq!R80+malatia!R80+shengavit!R80)</f>
        <v>0</v>
      </c>
      <c r="S80" s="486">
        <f>SUM(shirak!S80+arabkir!S80+avan!S80+ajapnyak!S88+kentron!S80+erebuni!S80+ararat!R80+aragacotn!S80+armavir!S80+kotayq!S80+tavush!S80+gexarquniq!S80+lori!S79+syuniq!S80+malatia!S80+shengavit!S80)</f>
        <v>0</v>
      </c>
      <c r="T80" s="503">
        <f>SUM(shirak!T80+arabkir!T80+avan!T80+ajapnyak!T88+kentron!T80+erebuni!T80+ararat!S80+aragacotn!T80+armavir!T80+kotayq!T80+tavush!T80+gexarquniq!T80+lori!T79+syuniq!T80+malatia!T80+shengavit!T80)</f>
        <v>0</v>
      </c>
      <c r="U80" s="486">
        <f>SUM(shirak!U80+arabkir!U80+avan!U80+ajapnyak!U88+kentron!U80+erebuni!U80+ararat!T80+aragacotn!U80+armavir!U80+kotayq!U80+tavush!U80+gexarquniq!U80+lori!U79+syuniq!U80+malatia!U80+shengavit!U80)</f>
        <v>0</v>
      </c>
      <c r="V80" s="486">
        <f>SUM(shirak!V80+arabkir!V80+avan!V80+ajapnyak!V88+kentron!V80+erebuni!V80+ararat!U80+aragacotn!V80+armavir!V80+kotayq!V80+tavush!V80+gexarquniq!V80+lori!V79+syuniq!V80+malatia!V80+shengavit!V80)</f>
        <v>0</v>
      </c>
      <c r="W80" s="486">
        <f>SUM(shirak!W80+arabkir!W80+avan!W80+ajapnyak!W88+kentron!W80+erebuni!W80+ararat!V80+aragacotn!W80+armavir!W80+kotayq!W80+tavush!W80+gexarquniq!W80+lori!W79+syuniq!W80+malatia!W80+shengavit!W80)</f>
        <v>0</v>
      </c>
      <c r="X80" s="486">
        <f>SUM(shirak!X80+arabkir!X80+avan!X80+ajapnyak!X88+kentron!X80+erebuni!X80+ararat!W80+aragacotn!X80+armavir!X80+kotayq!X80+tavush!X80+gexarquniq!X80+lori!X79+syuniq!X80+malatia!X80+shengavit!X80)</f>
        <v>0</v>
      </c>
      <c r="Y80" s="486">
        <f>SUM(shirak!Y80+arabkir!Y80+avan!Y80+ajapnyak!Y88+kentron!Y80+erebuni!Y80+ararat!X80+aragacotn!Y80+armavir!Y80+kotayq!Y80+tavush!Y80+gexarquniq!Y80+lori!Y79+syuniq!Y80+malatia!Y80+shengavit!Y80)</f>
        <v>0</v>
      </c>
      <c r="Z80" s="503">
        <f>SUM(shirak!Z80+arabkir!Z80+avan!Z80+ajapnyak!Z88+kentron!Z80+erebuni!Z80+ararat!Y80+aragacotn!Z80+armavir!Z80+kotayq!Z80+tavush!Z80+gexarquniq!Z80+lori!Z79+syuniq!Z80+malatia!Z80+shengavit!Z80)</f>
        <v>0</v>
      </c>
      <c r="AA80" s="486">
        <f>SUM(shirak!AA80+arabkir!AA80+avan!AA80+ajapnyak!AA88+kentron!AA80+erebuni!AA80+ararat!Z80+aragacotn!AA80+armavir!AA80+kotayq!AA80+tavush!AA80+gexarquniq!AA80+lori!AA79+syuniq!AA80+malatia!AA80+shengavit!AA80)</f>
        <v>0</v>
      </c>
    </row>
    <row r="81" spans="1:27" s="238" customFormat="1" ht="36.75" customHeight="1" x14ac:dyDescent="0.25">
      <c r="A81" s="275" t="s">
        <v>149</v>
      </c>
      <c r="B81" s="276"/>
      <c r="C81" s="928" t="s">
        <v>150</v>
      </c>
      <c r="D81" s="929"/>
      <c r="E81" s="930"/>
      <c r="F81" s="272">
        <f>SUM(shirak!F81+arabkir!F81+avan!F81+ajapnyak!F89+kentron!F81+erebuni!F81+ararat!E81+aragacotn!F81+armavir!F81+kotayq!F81+tavush!F81+gexarquniq!F81+lori!F80+syuniq!F81+malatia!F81+shengavit!F81)</f>
        <v>178</v>
      </c>
      <c r="G81" s="272">
        <f>SUM(shirak!G81+arabkir!G81+avan!G81+ajapnyak!G89+kentron!G81+erebuni!G81+ararat!F81+aragacotn!G81+armavir!G81+kotayq!G81+tavush!G81+gexarquniq!G81+lori!G80+syuniq!G81+malatia!G81+shengavit!G81)</f>
        <v>463</v>
      </c>
      <c r="H81" s="272">
        <f>SUM(shirak!H81+arabkir!H81+avan!H81+ajapnyak!H89+kentron!H81+erebuni!H81+ararat!G81+aragacotn!H81+armavir!H81+kotayq!H81+tavush!H81+gexarquniq!H81+lori!H80+syuniq!H81+malatia!H81+shengavit!H81)</f>
        <v>419</v>
      </c>
      <c r="I81" s="272">
        <f>SUM(shirak!I81+arabkir!I81+avan!I81+ajapnyak!I89+kentron!I81+erebuni!I81+ararat!H81+aragacotn!I81+armavir!I81+kotayq!I81+tavush!I81+gexarquniq!I81+lori!I80+syuniq!I81+malatia!I81+shengavit!I81)</f>
        <v>38</v>
      </c>
      <c r="J81" s="272">
        <f>SUM(shirak!J81+arabkir!J81+avan!J81+ajapnyak!J89+kentron!J81+erebuni!J81+ararat!I81+aragacotn!J81+armavir!J81+kotayq!J81+tavush!J81+gexarquniq!J81+lori!J80+syuniq!J81+malatia!J81+shengavit!J81)</f>
        <v>6</v>
      </c>
      <c r="K81" s="272">
        <f>SUM(shirak!K81+arabkir!K81+avan!K81+ajapnyak!K89+kentron!K81+erebuni!K81+ararat!J81+aragacotn!K81+armavir!K81+kotayq!K81+tavush!K81+gexarquniq!K81+lori!K80+syuniq!K81+malatia!K81+shengavit!K81)</f>
        <v>435</v>
      </c>
      <c r="L81" s="272">
        <f>SUM(shirak!L81+arabkir!L81+avan!L81+ajapnyak!L89+kentron!L81+erebuni!L81+ararat!K81+aragacotn!L81+armavir!L81+kotayq!L81+tavush!L81+gexarquniq!L81+lori!L80+syuniq!L81+malatia!L81+shengavit!L81)</f>
        <v>182</v>
      </c>
      <c r="M81" s="272">
        <f>SUM(shirak!M81+arabkir!M81+avan!M81+ajapnyak!M89+kentron!M81+erebuni!M81+ararat!L81+aragacotn!M81+armavir!M81+kotayq!M81+tavush!M81+gexarquniq!M81+lori!M80+syuniq!M81+malatia!M81+shengavit!M81)</f>
        <v>63</v>
      </c>
      <c r="N81" s="272">
        <f>SUM(shirak!N81+arabkir!N81+avan!N81+ajapnyak!N89+kentron!N81+erebuni!N81+ararat!M81+aragacotn!N81+armavir!N81+kotayq!N81+tavush!N81+gexarquniq!N81+lori!N80+syuniq!N81+malatia!N81+shengavit!N81)</f>
        <v>99</v>
      </c>
      <c r="O81" s="272">
        <f>SUM(shirak!O81+arabkir!O81+avan!O81+ajapnyak!O89+kentron!O81+erebuni!O81+ararat!N81+aragacotn!O81+armavir!O81+kotayq!O81+tavush!O81+gexarquniq!O81+lori!O80+syuniq!O81+malatia!O81+shengavit!O81)</f>
        <v>91</v>
      </c>
      <c r="P81" s="272">
        <f>SUM(shirak!P81+arabkir!P81+avan!P81+ajapnyak!P89+kentron!P81+erebuni!P81+ararat!O81+aragacotn!P81+armavir!P81+kotayq!P81+tavush!P81+gexarquniq!P81+lori!P80+syuniq!P81+malatia!P81+shengavit!P81)</f>
        <v>15</v>
      </c>
      <c r="Q81" s="272">
        <f>SUM(shirak!Q81+arabkir!Q81+avan!Q81+ajapnyak!Q89+kentron!Q81+erebuni!Q81+ararat!P81+aragacotn!Q81+armavir!Q81+kotayq!Q81+tavush!Q81+gexarquniq!Q81+lori!Q80+syuniq!Q81+malatia!Q81+shengavit!Q81)</f>
        <v>66</v>
      </c>
      <c r="R81" s="272">
        <f>SUM(shirak!R81+arabkir!R81+avan!R81+ajapnyak!R89+kentron!R81+erebuni!R81+ararat!Q81+aragacotn!R81+armavir!R81+kotayq!R81+tavush!R81+gexarquniq!R81+lori!R80+syuniq!R81+malatia!R81+shengavit!R81)</f>
        <v>10</v>
      </c>
      <c r="S81" s="272">
        <f>SUM(shirak!S81+arabkir!S81+avan!S81+ajapnyak!S89+kentron!S81+erebuni!S81+ararat!R81+aragacotn!S81+armavir!S81+kotayq!S81+tavush!S81+gexarquniq!S81+lori!S80+syuniq!S81+malatia!S81+shengavit!S81)</f>
        <v>1</v>
      </c>
      <c r="T81" s="272">
        <f>SUM(shirak!T81+arabkir!T81+avan!T81+ajapnyak!T89+kentron!T81+erebuni!T81+ararat!S81+aragacotn!T81+armavir!T81+kotayq!T81+tavush!T81+gexarquniq!T81+lori!T80+syuniq!T81+malatia!T81+shengavit!T81)</f>
        <v>436</v>
      </c>
      <c r="U81" s="272">
        <f>SUM(shirak!U81+arabkir!U81+avan!U81+ajapnyak!U89+kentron!U81+erebuni!U81+ararat!T81+aragacotn!U81+armavir!U81+kotayq!U81+tavush!U81+gexarquniq!U81+lori!U80+syuniq!U81+malatia!U81+shengavit!U81)</f>
        <v>7</v>
      </c>
      <c r="V81" s="272">
        <f>SUM(shirak!V81+arabkir!V81+avan!V81+ajapnyak!V89+kentron!V81+erebuni!V81+ararat!U81+aragacotn!V81+armavir!V81+kotayq!V81+tavush!V81+gexarquniq!V81+lori!V80+syuniq!V81+malatia!V81+shengavit!V81)</f>
        <v>282</v>
      </c>
      <c r="W81" s="272">
        <f>SUM(shirak!W81+arabkir!W81+avan!W81+ajapnyak!W89+kentron!W81+erebuni!W81+ararat!V81+aragacotn!W81+armavir!W81+kotayq!W81+tavush!W81+gexarquniq!W81+lori!W80+syuniq!W81+malatia!W81+shengavit!W81)</f>
        <v>109</v>
      </c>
      <c r="X81" s="272">
        <f>SUM(shirak!X81+arabkir!X81+avan!X81+ajapnyak!X89+kentron!X81+erebuni!X81+ararat!W81+aragacotn!X81+armavir!X81+kotayq!X81+tavush!X81+gexarquniq!X81+lori!X80+syuniq!X81+malatia!X81+shengavit!X81)</f>
        <v>0</v>
      </c>
      <c r="Y81" s="272">
        <f>SUM(shirak!Y81+arabkir!Y81+avan!Y81+ajapnyak!Y89+kentron!Y81+erebuni!Y81+ararat!X81+aragacotn!Y81+armavir!Y81+kotayq!Y81+tavush!Y81+gexarquniq!Y81+lori!Y80+syuniq!Y81+malatia!Y81+shengavit!Y81)</f>
        <v>4</v>
      </c>
      <c r="Z81" s="272">
        <f>SUM(shirak!Z81+arabkir!Z81+avan!Z81+ajapnyak!Z89+kentron!Z81+erebuni!Z81+ararat!Y81+aragacotn!Z81+armavir!Z81+kotayq!Z81+tavush!Z81+gexarquniq!Z81+lori!Z80+syuniq!Z81+malatia!Z81+shengavit!Z81)</f>
        <v>154</v>
      </c>
      <c r="AA81" s="272">
        <f>SUM(shirak!AA81+arabkir!AA81+avan!AA81+ajapnyak!AA89+kentron!AA81+erebuni!AA81+ararat!Z81+aragacotn!AA81+armavir!AA81+kotayq!AA81+tavush!AA81+gexarquniq!AA81+lori!AA80+syuniq!AA81+malatia!AA81+shengavit!AA81)</f>
        <v>16</v>
      </c>
    </row>
    <row r="82" spans="1:27" s="185" customFormat="1" x14ac:dyDescent="0.25">
      <c r="A82" s="490" t="s">
        <v>151</v>
      </c>
      <c r="B82" s="493"/>
      <c r="C82" s="1081" t="s">
        <v>152</v>
      </c>
      <c r="D82" s="1082"/>
      <c r="E82" s="1083"/>
      <c r="F82" s="489">
        <f>SUM(shirak!F82+arabkir!F82+avan!F82+ajapnyak!F90+kentron!F82+erebuni!F82+ararat!E82+aragacotn!F82+armavir!F82+kotayq!F82+tavush!F82+gexarquniq!F82+lori!F81+syuniq!F82+malatia!F82+shengavit!F82)</f>
        <v>6</v>
      </c>
      <c r="G82" s="489">
        <f>SUM(shirak!G82+arabkir!G82+avan!G82+ajapnyak!G90+kentron!G82+erebuni!G82+ararat!F82+aragacotn!G82+armavir!G82+kotayq!G82+tavush!G82+gexarquniq!G82+lori!G81+syuniq!G82+malatia!G82+shengavit!G82)</f>
        <v>26</v>
      </c>
      <c r="H82" s="489">
        <f>SUM(shirak!H82+arabkir!H82+avan!H82+ajapnyak!H90+kentron!H82+erebuni!H82+ararat!G82+aragacotn!H82+armavir!H82+kotayq!H82+tavush!H82+gexarquniq!H82+lori!H81+syuniq!H82+malatia!H82+shengavit!H82)</f>
        <v>25</v>
      </c>
      <c r="I82" s="489">
        <f>SUM(shirak!I82+arabkir!I82+avan!I82+ajapnyak!I90+kentron!I82+erebuni!I82+ararat!H82+aragacotn!I82+armavir!I82+kotayq!I82+tavush!I82+gexarquniq!I82+lori!I81+syuniq!I82+malatia!I82+shengavit!I82)</f>
        <v>0</v>
      </c>
      <c r="J82" s="489">
        <f>SUM(shirak!J82+arabkir!J82+avan!J82+ajapnyak!J90+kentron!J82+erebuni!J82+ararat!I82+aragacotn!J82+armavir!J82+kotayq!J82+tavush!J82+gexarquniq!J82+lori!J81+syuniq!J82+malatia!J82+shengavit!J82)</f>
        <v>1</v>
      </c>
      <c r="K82" s="320">
        <f>SUM(shirak!K82+arabkir!K82+avan!K82+ajapnyak!K90+kentron!K82+erebuni!K82+ararat!J82+aragacotn!K82+armavir!K82+kotayq!K82+tavush!K82+gexarquniq!K82+lori!K81+syuniq!K82+malatia!K82+shengavit!K82)</f>
        <v>21</v>
      </c>
      <c r="L82" s="489">
        <f>SUM(shirak!L82+arabkir!L82+avan!L82+ajapnyak!L90+kentron!L82+erebuni!L82+ararat!K82+aragacotn!L82+armavir!L82+kotayq!L82+tavush!L82+gexarquniq!L82+lori!L81+syuniq!L82+malatia!L82+shengavit!L82)</f>
        <v>5</v>
      </c>
      <c r="M82" s="489">
        <f>SUM(shirak!M82+arabkir!M82+avan!M82+ajapnyak!M90+kentron!M82+erebuni!M82+ararat!L82+aragacotn!M82+armavir!M82+kotayq!M82+tavush!M82+gexarquniq!M82+lori!M81+syuniq!M82+malatia!M82+shengavit!M82)</f>
        <v>2</v>
      </c>
      <c r="N82" s="489">
        <f>SUM(shirak!N82+arabkir!N82+avan!N82+ajapnyak!N90+kentron!N82+erebuni!N82+ararat!M82+aragacotn!N82+armavir!N82+kotayq!N82+tavush!N82+gexarquniq!N82+lori!N81+syuniq!N82+malatia!N82+shengavit!N82)</f>
        <v>9</v>
      </c>
      <c r="O82" s="320">
        <f>SUM(shirak!O82+arabkir!O82+avan!O82+ajapnyak!O90+kentron!O82+erebuni!O82+ararat!N82+aragacotn!O82+armavir!O82+kotayq!O82+tavush!O82+gexarquniq!O82+lori!O81+syuniq!O82+malatia!O82+shengavit!O82)</f>
        <v>5</v>
      </c>
      <c r="P82" s="489">
        <f>SUM(shirak!P82+arabkir!P82+avan!P82+ajapnyak!P90+kentron!P82+erebuni!P82+ararat!O82+aragacotn!P82+armavir!P82+kotayq!P82+tavush!P82+gexarquniq!P82+lori!P81+syuniq!P82+malatia!P82+shengavit!P82)</f>
        <v>0</v>
      </c>
      <c r="Q82" s="489">
        <f>SUM(shirak!Q82+arabkir!Q82+avan!Q82+ajapnyak!Q90+kentron!Q82+erebuni!Q82+ararat!P82+aragacotn!Q82+armavir!Q82+kotayq!Q82+tavush!Q82+gexarquniq!Q82+lori!Q81+syuniq!Q82+malatia!Q82+shengavit!Q82)</f>
        <v>4</v>
      </c>
      <c r="R82" s="489">
        <f>SUM(shirak!R82+arabkir!R82+avan!R82+ajapnyak!R90+kentron!R82+erebuni!R82+ararat!Q82+aragacotn!R82+armavir!R82+kotayq!R82+tavush!R82+gexarquniq!R82+lori!R81+syuniq!R82+malatia!R82+shengavit!R82)</f>
        <v>1</v>
      </c>
      <c r="S82" s="489">
        <f>SUM(shirak!S82+arabkir!S82+avan!S82+ajapnyak!S90+kentron!S82+erebuni!S82+ararat!R82+aragacotn!S82+armavir!S82+kotayq!S82+tavush!S82+gexarquniq!S82+lori!S81+syuniq!S82+malatia!S82+shengavit!S82)</f>
        <v>0</v>
      </c>
      <c r="T82" s="320">
        <f>SUM(shirak!T82+arabkir!T82+avan!T82+ajapnyak!T90+kentron!T82+erebuni!T82+ararat!S82+aragacotn!T82+armavir!T82+kotayq!T82+tavush!T82+gexarquniq!T82+lori!T81+syuniq!T82+malatia!T82+shengavit!T82)</f>
        <v>21</v>
      </c>
      <c r="U82" s="489">
        <f>SUM(shirak!U82+arabkir!U82+avan!U82+ajapnyak!U90+kentron!U82+erebuni!U82+ararat!T82+aragacotn!U82+armavir!U82+kotayq!U82+tavush!U82+gexarquniq!U82+lori!U81+syuniq!U82+malatia!U82+shengavit!U82)</f>
        <v>0</v>
      </c>
      <c r="V82" s="489">
        <f>SUM(shirak!V82+arabkir!V82+avan!V82+ajapnyak!V90+kentron!V82+erebuni!V82+ararat!U82+aragacotn!V82+armavir!V82+kotayq!V82+tavush!V82+gexarquniq!V82+lori!V81+syuniq!V82+malatia!V82+shengavit!V82)</f>
        <v>13</v>
      </c>
      <c r="W82" s="489">
        <f>SUM(shirak!W82+arabkir!W82+avan!W82+ajapnyak!W90+kentron!W82+erebuni!W82+ararat!V82+aragacotn!W82+armavir!W82+kotayq!W82+tavush!W82+gexarquniq!W82+lori!W81+syuniq!W82+malatia!W82+shengavit!W82)</f>
        <v>9</v>
      </c>
      <c r="X82" s="489">
        <f>SUM(shirak!X82+arabkir!X82+avan!X82+ajapnyak!X90+kentron!X82+erebuni!X82+ararat!W82+aragacotn!X82+armavir!X82+kotayq!X82+tavush!X82+gexarquniq!X82+lori!X81+syuniq!X82+malatia!X82+shengavit!X82)</f>
        <v>0</v>
      </c>
      <c r="Y82" s="489">
        <f>SUM(shirak!Y82+arabkir!Y82+avan!Y82+ajapnyak!Y90+kentron!Y82+erebuni!Y82+ararat!X82+aragacotn!Y82+armavir!Y82+kotayq!Y82+tavush!Y82+gexarquniq!Y82+lori!Y81+syuniq!Y82+malatia!Y82+shengavit!Y82)</f>
        <v>0</v>
      </c>
      <c r="Z82" s="320">
        <f>SUM(shirak!Z82+arabkir!Z82+avan!Z82+ajapnyak!Z90+kentron!Z82+erebuni!Z82+ararat!Y82+aragacotn!Z82+armavir!Z82+kotayq!Z82+tavush!Z82+gexarquniq!Z82+lori!Z81+syuniq!Z82+malatia!Z82+shengavit!Z82)</f>
        <v>10</v>
      </c>
      <c r="AA82" s="489">
        <f>SUM(shirak!AA82+arabkir!AA82+avan!AA82+ajapnyak!AA90+kentron!AA82+erebuni!AA82+ararat!Z82+aragacotn!AA82+armavir!AA82+kotayq!AA82+tavush!AA82+gexarquniq!AA82+lori!AA81+syuniq!AA82+malatia!AA82+shengavit!AA82)</f>
        <v>1</v>
      </c>
    </row>
    <row r="83" spans="1:27" s="185" customFormat="1" x14ac:dyDescent="0.25">
      <c r="A83" s="490" t="s">
        <v>153</v>
      </c>
      <c r="B83" s="493"/>
      <c r="C83" s="1081" t="s">
        <v>154</v>
      </c>
      <c r="D83" s="1082"/>
      <c r="E83" s="1083"/>
      <c r="F83" s="489">
        <f>SUM(shirak!F83+arabkir!F83+avan!F83+ajapnyak!F91+kentron!F83+erebuni!F83+ararat!E83+aragacotn!F83+armavir!F83+kotayq!F83+tavush!F83+gexarquniq!F83+lori!F82+syuniq!F83+malatia!F83+shengavit!F83)</f>
        <v>26</v>
      </c>
      <c r="G83" s="489">
        <f>SUM(shirak!G83+arabkir!G83+avan!G83+ajapnyak!G91+kentron!G83+erebuni!G83+ararat!F83+aragacotn!G83+armavir!G83+kotayq!G83+tavush!G83+gexarquniq!G83+lori!G82+syuniq!G83+malatia!G83+shengavit!G83)</f>
        <v>107</v>
      </c>
      <c r="H83" s="489">
        <f>SUM(shirak!H83+arabkir!H83+avan!H83+ajapnyak!H91+kentron!H83+erebuni!H83+ararat!G83+aragacotn!H83+armavir!H83+kotayq!H83+tavush!H83+gexarquniq!H83+lori!H82+syuniq!H83+malatia!H83+shengavit!H83)</f>
        <v>97</v>
      </c>
      <c r="I83" s="489">
        <f>SUM(shirak!I83+arabkir!I83+avan!I83+ajapnyak!I91+kentron!I83+erebuni!I83+ararat!H83+aragacotn!I83+armavir!I83+kotayq!I83+tavush!I83+gexarquniq!I83+lori!I82+syuniq!I83+malatia!I83+shengavit!I83)</f>
        <v>9</v>
      </c>
      <c r="J83" s="489">
        <f>SUM(shirak!J83+arabkir!J83+avan!J83+ajapnyak!J91+kentron!J83+erebuni!J83+ararat!I83+aragacotn!J83+armavir!J83+kotayq!J83+tavush!J83+gexarquniq!J83+lori!J82+syuniq!J83+malatia!J83+shengavit!J83)</f>
        <v>1</v>
      </c>
      <c r="K83" s="320">
        <f>SUM(shirak!K83+arabkir!K83+avan!K83+ajapnyak!K91+kentron!K83+erebuni!K83+ararat!J83+aragacotn!K83+armavir!K83+kotayq!K83+tavush!K83+gexarquniq!K83+lori!K82+syuniq!K83+malatia!K83+shengavit!K83)</f>
        <v>67</v>
      </c>
      <c r="L83" s="489">
        <f>SUM(shirak!L83+arabkir!L83+avan!L83+ajapnyak!L91+kentron!L83+erebuni!L83+ararat!K83+aragacotn!L83+armavir!L83+kotayq!L83+tavush!L83+gexarquniq!L83+lori!L82+syuniq!L83+malatia!L83+shengavit!L83)</f>
        <v>14</v>
      </c>
      <c r="M83" s="489">
        <f>SUM(shirak!M83+arabkir!M83+avan!M83+ajapnyak!M91+kentron!M83+erebuni!M83+ararat!L83+aragacotn!M83+armavir!M83+kotayq!M83+tavush!M83+gexarquniq!M83+lori!M82+syuniq!M83+malatia!M83+shengavit!M83)</f>
        <v>7</v>
      </c>
      <c r="N83" s="489">
        <f>SUM(shirak!N83+arabkir!N83+avan!N83+ajapnyak!N91+kentron!N83+erebuni!N83+ararat!M83+aragacotn!N83+armavir!N83+kotayq!N83+tavush!N83+gexarquniq!N83+lori!N82+syuniq!N83+malatia!N83+shengavit!N83)</f>
        <v>32</v>
      </c>
      <c r="O83" s="320">
        <f>SUM(shirak!O83+arabkir!O83+avan!O83+ajapnyak!O91+kentron!O83+erebuni!O83+ararat!N83+aragacotn!O83+armavir!O83+kotayq!O83+tavush!O83+gexarquniq!O83+lori!O82+syuniq!O83+malatia!O83+shengavit!O83)</f>
        <v>14</v>
      </c>
      <c r="P83" s="489">
        <f>SUM(shirak!P83+arabkir!P83+avan!P83+ajapnyak!P91+kentron!P83+erebuni!P83+ararat!O83+aragacotn!P83+armavir!P83+kotayq!P83+tavush!P83+gexarquniq!P83+lori!P82+syuniq!P83+malatia!P83+shengavit!P83)</f>
        <v>3</v>
      </c>
      <c r="Q83" s="489">
        <f>SUM(shirak!Q83+arabkir!Q83+avan!Q83+ajapnyak!Q91+kentron!Q83+erebuni!Q83+ararat!P83+aragacotn!Q83+armavir!Q83+kotayq!Q83+tavush!Q83+gexarquniq!Q83+lori!Q82+syuniq!Q83+malatia!Q83+shengavit!Q83)</f>
        <v>9</v>
      </c>
      <c r="R83" s="489">
        <f>SUM(shirak!R83+arabkir!R83+avan!R83+ajapnyak!R91+kentron!R83+erebuni!R83+ararat!Q83+aragacotn!R83+armavir!R83+kotayq!R83+tavush!R83+gexarquniq!R83+lori!R82+syuniq!R83+malatia!R83+shengavit!R83)</f>
        <v>2</v>
      </c>
      <c r="S83" s="489">
        <f>SUM(shirak!S83+arabkir!S83+avan!S83+ajapnyak!S91+kentron!S83+erebuni!S83+ararat!R83+aragacotn!S83+armavir!S83+kotayq!S83+tavush!S83+gexarquniq!S83+lori!S82+syuniq!S83+malatia!S83+shengavit!S83)</f>
        <v>1</v>
      </c>
      <c r="T83" s="320">
        <f>SUM(shirak!T83+arabkir!T83+avan!T83+ajapnyak!T91+kentron!T83+erebuni!T83+ararat!S83+aragacotn!T83+armavir!T83+kotayq!T83+tavush!T83+gexarquniq!T83+lori!T82+syuniq!T83+malatia!T83+shengavit!T83)</f>
        <v>68</v>
      </c>
      <c r="U83" s="489">
        <f>SUM(shirak!U83+arabkir!U83+avan!U83+ajapnyak!U91+kentron!U83+erebuni!U83+ararat!T83+aragacotn!U83+armavir!U83+kotayq!U83+tavush!U83+gexarquniq!U83+lori!U82+syuniq!U83+malatia!U83+shengavit!U83)</f>
        <v>1</v>
      </c>
      <c r="V83" s="489">
        <f>SUM(shirak!V83+arabkir!V83+avan!V83+ajapnyak!V91+kentron!V83+erebuni!V83+ararat!U83+aragacotn!V83+armavir!V83+kotayq!V83+tavush!V83+gexarquniq!V83+lori!V82+syuniq!V83+malatia!V83+shengavit!V83)</f>
        <v>23</v>
      </c>
      <c r="W83" s="489">
        <f>SUM(shirak!W83+arabkir!W83+avan!W83+ajapnyak!W91+kentron!W83+erebuni!W83+ararat!V83+aragacotn!W83+armavir!W83+kotayq!W83+tavush!W83+gexarquniq!W83+lori!W82+syuniq!W83+malatia!W83+shengavit!W83)</f>
        <v>37</v>
      </c>
      <c r="X83" s="489">
        <f>SUM(shirak!X83+arabkir!X83+avan!X83+ajapnyak!X91+kentron!X83+erebuni!X83+ararat!W83+aragacotn!X83+armavir!X83+kotayq!X83+tavush!X83+gexarquniq!X83+lori!X82+syuniq!X83+malatia!X83+shengavit!X83)</f>
        <v>0</v>
      </c>
      <c r="Y83" s="489">
        <f>SUM(shirak!Y83+arabkir!Y83+avan!Y83+ajapnyak!Y91+kentron!Y83+erebuni!Y83+ararat!X83+aragacotn!Y83+armavir!Y83+kotayq!Y83+tavush!Y83+gexarquniq!Y83+lori!Y82+syuniq!Y83+malatia!Y83+shengavit!Y83)</f>
        <v>0</v>
      </c>
      <c r="Z83" s="320">
        <f>SUM(shirak!Z83+arabkir!Z83+avan!Z83+ajapnyak!Z91+kentron!Z83+erebuni!Z83+ararat!Y83+aragacotn!Z83+armavir!Z83+kotayq!Z83+tavush!Z83+gexarquniq!Z83+lori!Z82+syuniq!Z83+malatia!Z83+shengavit!Z83)</f>
        <v>54</v>
      </c>
      <c r="AA83" s="489">
        <f>SUM(shirak!AA83+arabkir!AA83+avan!AA83+ajapnyak!AA91+kentron!AA83+erebuni!AA83+ararat!Z83+aragacotn!AA83+armavir!AA83+kotayq!AA83+tavush!AA83+gexarquniq!AA83+lori!AA82+syuniq!AA83+malatia!AA83+shengavit!AA83)</f>
        <v>1</v>
      </c>
    </row>
    <row r="84" spans="1:27" s="185" customFormat="1" x14ac:dyDescent="0.25">
      <c r="A84" s="490" t="s">
        <v>155</v>
      </c>
      <c r="B84" s="493"/>
      <c r="C84" s="1081" t="s">
        <v>156</v>
      </c>
      <c r="D84" s="1082"/>
      <c r="E84" s="1083"/>
      <c r="F84" s="489">
        <f>SUM(shirak!F84+arabkir!F84+avan!F84+ajapnyak!F92+kentron!F84+erebuni!F84+ararat!E84+aragacotn!F84+armavir!F84+kotayq!F84+tavush!F84+gexarquniq!F84+lori!F83+syuniq!F84+malatia!F84+shengavit!F84)</f>
        <v>0</v>
      </c>
      <c r="G84" s="489">
        <f>SUM(shirak!G84+arabkir!G84+avan!G84+ajapnyak!G92+kentron!G84+erebuni!G84+ararat!F84+aragacotn!G84+armavir!G84+kotayq!G84+tavush!G84+gexarquniq!G84+lori!G83+syuniq!G84+malatia!G84+shengavit!G84)</f>
        <v>2</v>
      </c>
      <c r="H84" s="489">
        <f>SUM(shirak!H84+arabkir!H84+avan!H84+ajapnyak!H92+kentron!H84+erebuni!H84+ararat!G84+aragacotn!H84+armavir!H84+kotayq!H84+tavush!H84+gexarquniq!H84+lori!H83+syuniq!H84+malatia!H84+shengavit!H84)</f>
        <v>2</v>
      </c>
      <c r="I84" s="489">
        <f>SUM(shirak!I84+arabkir!I84+avan!I84+ajapnyak!I92+kentron!I84+erebuni!I84+ararat!H84+aragacotn!I84+armavir!I84+kotayq!I84+tavush!I84+gexarquniq!I84+lori!I83+syuniq!I84+malatia!I84+shengavit!I84)</f>
        <v>0</v>
      </c>
      <c r="J84" s="489">
        <f>SUM(shirak!J84+arabkir!J84+avan!J84+ajapnyak!J92+kentron!J84+erebuni!J84+ararat!I84+aragacotn!J84+armavir!J84+kotayq!J84+tavush!J84+gexarquniq!J84+lori!J83+syuniq!J84+malatia!J84+shengavit!J84)</f>
        <v>0</v>
      </c>
      <c r="K84" s="320">
        <f>SUM(shirak!K84+arabkir!K84+avan!K84+ajapnyak!K92+kentron!K84+erebuni!K84+ararat!J84+aragacotn!K84+armavir!K84+kotayq!K84+tavush!K84+gexarquniq!K84+lori!K83+syuniq!K84+malatia!K84+shengavit!K84)</f>
        <v>1</v>
      </c>
      <c r="L84" s="489">
        <f>SUM(shirak!L84+arabkir!L84+avan!L84+ajapnyak!L92+kentron!L84+erebuni!L84+ararat!K84+aragacotn!L84+armavir!L84+kotayq!L84+tavush!L84+gexarquniq!L84+lori!L83+syuniq!L84+malatia!L84+shengavit!L84)</f>
        <v>1</v>
      </c>
      <c r="M84" s="489">
        <f>SUM(shirak!M84+arabkir!M84+avan!M84+ajapnyak!M92+kentron!M84+erebuni!M84+ararat!L84+aragacotn!M84+armavir!M84+kotayq!M84+tavush!M84+gexarquniq!M84+lori!M83+syuniq!M84+malatia!M84+shengavit!M84)</f>
        <v>0</v>
      </c>
      <c r="N84" s="489">
        <f>SUM(shirak!N84+arabkir!N84+avan!N84+ajapnyak!N92+kentron!N84+erebuni!N84+ararat!M84+aragacotn!N84+armavir!N84+kotayq!N84+tavush!N84+gexarquniq!N84+lori!N83+syuniq!N84+malatia!N84+shengavit!N84)</f>
        <v>0</v>
      </c>
      <c r="O84" s="320">
        <f>SUM(shirak!O84+arabkir!O84+avan!O84+ajapnyak!O92+kentron!O84+erebuni!O84+ararat!N84+aragacotn!O84+armavir!O84+kotayq!O84+tavush!O84+gexarquniq!O84+lori!O83+syuniq!O84+malatia!O84+shengavit!O84)</f>
        <v>0</v>
      </c>
      <c r="P84" s="489">
        <f>SUM(shirak!P84+arabkir!P84+avan!P84+ajapnyak!P92+kentron!P84+erebuni!P84+ararat!O84+aragacotn!P84+armavir!P84+kotayq!P84+tavush!P84+gexarquniq!P84+lori!P83+syuniq!P84+malatia!P84+shengavit!P84)</f>
        <v>0</v>
      </c>
      <c r="Q84" s="489">
        <f>SUM(shirak!Q84+arabkir!Q84+avan!Q84+ajapnyak!Q92+kentron!Q84+erebuni!Q84+ararat!P84+aragacotn!Q84+armavir!Q84+kotayq!Q84+tavush!Q84+gexarquniq!Q84+lori!Q83+syuniq!Q84+malatia!Q84+shengavit!Q84)</f>
        <v>0</v>
      </c>
      <c r="R84" s="489">
        <f>SUM(shirak!R84+arabkir!R84+avan!R84+ajapnyak!R92+kentron!R84+erebuni!R84+ararat!Q84+aragacotn!R84+armavir!R84+kotayq!R84+tavush!R84+gexarquniq!R84+lori!R83+syuniq!R84+malatia!R84+shengavit!R84)</f>
        <v>0</v>
      </c>
      <c r="S84" s="489">
        <f>SUM(shirak!S84+arabkir!S84+avan!S84+ajapnyak!S92+kentron!S84+erebuni!S84+ararat!R84+aragacotn!S84+armavir!S84+kotayq!S84+tavush!S84+gexarquniq!S84+lori!S83+syuniq!S84+malatia!S84+shengavit!S84)</f>
        <v>0</v>
      </c>
      <c r="T84" s="320">
        <f>SUM(shirak!T84+arabkir!T84+avan!T84+ajapnyak!T92+kentron!T84+erebuni!T84+ararat!S84+aragacotn!T84+armavir!T84+kotayq!T84+tavush!T84+gexarquniq!T84+lori!T83+syuniq!T84+malatia!T84+shengavit!T84)</f>
        <v>1</v>
      </c>
      <c r="U84" s="489">
        <f>SUM(shirak!U84+arabkir!U84+avan!U84+ajapnyak!U92+kentron!U84+erebuni!U84+ararat!T84+aragacotn!U84+armavir!U84+kotayq!U84+tavush!U84+gexarquniq!U84+lori!U83+syuniq!U84+malatia!U84+shengavit!U84)</f>
        <v>0</v>
      </c>
      <c r="V84" s="489">
        <f>SUM(shirak!V84+arabkir!V84+avan!V84+ajapnyak!V92+kentron!V84+erebuni!V84+ararat!U84+aragacotn!V84+armavir!V84+kotayq!V84+tavush!V84+gexarquniq!V84+lori!V83+syuniq!V84+malatia!V84+shengavit!V84)</f>
        <v>0</v>
      </c>
      <c r="W84" s="489">
        <f>SUM(shirak!W84+arabkir!W84+avan!W84+ajapnyak!W92+kentron!W84+erebuni!W84+ararat!V84+aragacotn!W84+armavir!W84+kotayq!W84+tavush!W84+gexarquniq!W84+lori!W83+syuniq!W84+malatia!W84+shengavit!W84)</f>
        <v>0</v>
      </c>
      <c r="X84" s="489">
        <f>SUM(shirak!X84+arabkir!X84+avan!X84+ajapnyak!X92+kentron!X84+erebuni!X84+ararat!W84+aragacotn!X84+armavir!X84+kotayq!X84+tavush!X84+gexarquniq!X84+lori!X83+syuniq!X84+malatia!X84+shengavit!X84)</f>
        <v>0</v>
      </c>
      <c r="Y84" s="489">
        <f>SUM(shirak!Y84+arabkir!Y84+avan!Y84+ajapnyak!Y92+kentron!Y84+erebuni!Y84+ararat!X84+aragacotn!Y84+armavir!Y84+kotayq!Y84+tavush!Y84+gexarquniq!Y84+lori!Y83+syuniq!Y84+malatia!Y84+shengavit!Y84)</f>
        <v>0</v>
      </c>
      <c r="Z84" s="320">
        <f>SUM(shirak!Z84+arabkir!Z84+avan!Z84+ajapnyak!Z92+kentron!Z84+erebuni!Z84+ararat!Y84+aragacotn!Z84+armavir!Z84+kotayq!Z84+tavush!Z84+gexarquniq!Z84+lori!Z83+syuniq!Z84+malatia!Z84+shengavit!Z84)</f>
        <v>1</v>
      </c>
      <c r="AA84" s="489">
        <f>SUM(shirak!AA84+arabkir!AA84+avan!AA84+ajapnyak!AA92+kentron!AA84+erebuni!AA84+ararat!Z84+aragacotn!AA84+armavir!AA84+kotayq!AA84+tavush!AA84+gexarquniq!AA84+lori!AA83+syuniq!AA84+malatia!AA84+shengavit!AA84)</f>
        <v>0</v>
      </c>
    </row>
    <row r="85" spans="1:27" s="185" customFormat="1" x14ac:dyDescent="0.25">
      <c r="A85" s="490" t="s">
        <v>157</v>
      </c>
      <c r="B85" s="493"/>
      <c r="C85" s="1081" t="s">
        <v>158</v>
      </c>
      <c r="D85" s="1082"/>
      <c r="E85" s="1083"/>
      <c r="F85" s="489">
        <f>SUM(shirak!F85+arabkir!F85+avan!F85+ajapnyak!F93+kentron!F85+erebuni!F85+ararat!E85+aragacotn!F85+armavir!F85+kotayq!F85+tavush!F85+gexarquniq!F85+lori!F84+syuniq!F85+malatia!F85+shengavit!F85)</f>
        <v>3</v>
      </c>
      <c r="G85" s="489">
        <f>SUM(shirak!G85+arabkir!G85+avan!G85+ajapnyak!G93+kentron!G85+erebuni!G85+ararat!F85+aragacotn!G85+armavir!G85+kotayq!G85+tavush!G85+gexarquniq!G85+lori!G84+syuniq!G85+malatia!G85+shengavit!G85)</f>
        <v>4</v>
      </c>
      <c r="H85" s="489">
        <f>SUM(shirak!H85+arabkir!H85+avan!H85+ajapnyak!H93+kentron!H85+erebuni!H85+ararat!G85+aragacotn!H85+armavir!H85+kotayq!H85+tavush!H85+gexarquniq!H85+lori!H84+syuniq!H85+malatia!H85+shengavit!H85)</f>
        <v>4</v>
      </c>
      <c r="I85" s="489">
        <f>SUM(shirak!I85+arabkir!I85+avan!I85+ajapnyak!I93+kentron!I85+erebuni!I85+ararat!H85+aragacotn!I85+armavir!I85+kotayq!I85+tavush!I85+gexarquniq!I85+lori!I84+syuniq!I85+malatia!I85+shengavit!I85)</f>
        <v>0</v>
      </c>
      <c r="J85" s="489">
        <f>SUM(shirak!J85+arabkir!J85+avan!J85+ajapnyak!J93+kentron!J85+erebuni!J85+ararat!I85+aragacotn!J85+armavir!J85+kotayq!J85+tavush!J85+gexarquniq!J85+lori!J84+syuniq!J85+malatia!J85+shengavit!J85)</f>
        <v>0</v>
      </c>
      <c r="K85" s="320">
        <f>SUM(shirak!K85+arabkir!K85+avan!K85+ajapnyak!K93+kentron!K85+erebuni!K85+ararat!J85+aragacotn!K85+armavir!K85+kotayq!K85+tavush!K85+gexarquniq!K85+lori!K84+syuniq!K85+malatia!K85+shengavit!K85)</f>
        <v>4</v>
      </c>
      <c r="L85" s="489">
        <f>SUM(shirak!L85+arabkir!L85+avan!L85+ajapnyak!L93+kentron!L85+erebuni!L85+ararat!K85+aragacotn!L85+armavir!L85+kotayq!L85+tavush!L85+gexarquniq!L85+lori!L84+syuniq!L85+malatia!L85+shengavit!L85)</f>
        <v>0</v>
      </c>
      <c r="M85" s="489">
        <f>SUM(shirak!M85+arabkir!M85+avan!M85+ajapnyak!M93+kentron!M85+erebuni!M85+ararat!L85+aragacotn!M85+armavir!M85+kotayq!M85+tavush!M85+gexarquniq!M85+lori!M84+syuniq!M85+malatia!M85+shengavit!M85)</f>
        <v>1</v>
      </c>
      <c r="N85" s="489">
        <f>SUM(shirak!N85+arabkir!N85+avan!N85+ajapnyak!N93+kentron!N85+erebuni!N85+ararat!M85+aragacotn!N85+armavir!N85+kotayq!N85+tavush!N85+gexarquniq!N85+lori!N84+syuniq!N85+malatia!N85+shengavit!N85)</f>
        <v>1</v>
      </c>
      <c r="O85" s="320">
        <f>SUM(shirak!O85+arabkir!O85+avan!O85+ajapnyak!O93+kentron!O85+erebuni!O85+ararat!N85+aragacotn!O85+armavir!O85+kotayq!O85+tavush!O85+gexarquniq!O85+lori!O84+syuniq!O85+malatia!O85+shengavit!O85)</f>
        <v>2</v>
      </c>
      <c r="P85" s="489">
        <f>SUM(shirak!P85+arabkir!P85+avan!P85+ajapnyak!P93+kentron!P85+erebuni!P85+ararat!O85+aragacotn!P85+armavir!P85+kotayq!P85+tavush!P85+gexarquniq!P85+lori!P84+syuniq!P85+malatia!P85+shengavit!P85)</f>
        <v>1</v>
      </c>
      <c r="Q85" s="489">
        <f>SUM(shirak!Q85+arabkir!Q85+avan!Q85+ajapnyak!Q93+kentron!Q85+erebuni!Q85+ararat!P85+aragacotn!Q85+armavir!Q85+kotayq!Q85+tavush!Q85+gexarquniq!Q85+lori!Q84+syuniq!Q85+malatia!Q85+shengavit!Q85)</f>
        <v>0</v>
      </c>
      <c r="R85" s="489">
        <f>SUM(shirak!R85+arabkir!R85+avan!R85+ajapnyak!R93+kentron!R85+erebuni!R85+ararat!Q85+aragacotn!R85+armavir!R85+kotayq!R85+tavush!R85+gexarquniq!R85+lori!R84+syuniq!R85+malatia!R85+shengavit!R85)</f>
        <v>1</v>
      </c>
      <c r="S85" s="489">
        <f>SUM(shirak!S85+arabkir!S85+avan!S85+ajapnyak!S93+kentron!S85+erebuni!S85+ararat!R85+aragacotn!S85+armavir!S85+kotayq!S85+tavush!S85+gexarquniq!S85+lori!S84+syuniq!S85+malatia!S85+shengavit!S85)</f>
        <v>0</v>
      </c>
      <c r="T85" s="320">
        <f>SUM(shirak!T85+arabkir!T85+avan!T85+ajapnyak!T93+kentron!T85+erebuni!T85+ararat!S85+aragacotn!T85+armavir!T85+kotayq!T85+tavush!T85+gexarquniq!T85+lori!T84+syuniq!T85+malatia!T85+shengavit!T85)</f>
        <v>4</v>
      </c>
      <c r="U85" s="489">
        <f>SUM(shirak!U85+arabkir!U85+avan!U85+ajapnyak!U93+kentron!U85+erebuni!U85+ararat!T85+aragacotn!U85+armavir!U85+kotayq!U85+tavush!U85+gexarquniq!U85+lori!U84+syuniq!U85+malatia!U85+shengavit!U85)</f>
        <v>0</v>
      </c>
      <c r="V85" s="489">
        <f>SUM(shirak!V85+arabkir!V85+avan!V85+ajapnyak!V93+kentron!V85+erebuni!V85+ararat!U85+aragacotn!V85+armavir!V85+kotayq!V85+tavush!V85+gexarquniq!V85+lori!V84+syuniq!V85+malatia!V85+shengavit!V85)</f>
        <v>3</v>
      </c>
      <c r="W85" s="489">
        <f>SUM(shirak!W85+arabkir!W85+avan!W85+ajapnyak!W93+kentron!W85+erebuni!W85+ararat!V85+aragacotn!W85+armavir!W85+kotayq!W85+tavush!W85+gexarquniq!W85+lori!W84+syuniq!W85+malatia!W85+shengavit!W85)</f>
        <v>1</v>
      </c>
      <c r="X85" s="489">
        <f>SUM(shirak!X85+arabkir!X85+avan!X85+ajapnyak!X93+kentron!X85+erebuni!X85+ararat!W85+aragacotn!X85+armavir!X85+kotayq!X85+tavush!X85+gexarquniq!X85+lori!X84+syuniq!X85+malatia!X85+shengavit!X85)</f>
        <v>0</v>
      </c>
      <c r="Y85" s="489">
        <f>SUM(shirak!Y85+arabkir!Y85+avan!Y85+ajapnyak!Y93+kentron!Y85+erebuni!Y85+ararat!X85+aragacotn!Y85+armavir!Y85+kotayq!Y85+tavush!Y85+gexarquniq!Y85+lori!Y84+syuniq!Y85+malatia!Y85+shengavit!Y85)</f>
        <v>0</v>
      </c>
      <c r="Z85" s="320">
        <f>SUM(shirak!Z85+arabkir!Z85+avan!Z85+ajapnyak!Z93+kentron!Z85+erebuni!Z85+ararat!Y85+aragacotn!Z85+armavir!Z85+kotayq!Z85+tavush!Z85+gexarquniq!Z85+lori!Z84+syuniq!Z85+malatia!Z85+shengavit!Z85)</f>
        <v>3</v>
      </c>
      <c r="AA85" s="489">
        <f>SUM(shirak!AA85+arabkir!AA85+avan!AA85+ajapnyak!AA93+kentron!AA85+erebuni!AA85+ararat!Z85+aragacotn!AA85+armavir!AA85+kotayq!AA85+tavush!AA85+gexarquniq!AA85+lori!AA84+syuniq!AA85+malatia!AA85+shengavit!AA85)</f>
        <v>1</v>
      </c>
    </row>
    <row r="86" spans="1:27" s="185" customFormat="1" x14ac:dyDescent="0.25">
      <c r="A86" s="490" t="s">
        <v>159</v>
      </c>
      <c r="B86" s="493"/>
      <c r="C86" s="1081" t="s">
        <v>160</v>
      </c>
      <c r="D86" s="1082"/>
      <c r="E86" s="1083"/>
      <c r="F86" s="489">
        <f>SUM(shirak!F86+arabkir!F86+avan!F86+ajapnyak!F94+kentron!F86+erebuni!F86+ararat!E86+aragacotn!F86+armavir!F86+kotayq!F86+tavush!F86+gexarquniq!F86+lori!F85+syuniq!F86+malatia!F86+shengavit!F86)</f>
        <v>120</v>
      </c>
      <c r="G86" s="489">
        <f>SUM(shirak!G86+arabkir!G86+avan!G86+ajapnyak!G94+kentron!G86+erebuni!G86+ararat!F86+aragacotn!G86+armavir!G86+kotayq!G86+tavush!G86+gexarquniq!G86+lori!G85+syuniq!G86+malatia!G86+shengavit!G86)</f>
        <v>233</v>
      </c>
      <c r="H86" s="489">
        <f>SUM(shirak!H86+arabkir!H86+avan!H86+ajapnyak!H94+kentron!H86+erebuni!H86+ararat!G86+aragacotn!H86+armavir!H86+kotayq!H86+tavush!H86+gexarquniq!H86+lori!H85+syuniq!H86+malatia!H86+shengavit!H86)</f>
        <v>220</v>
      </c>
      <c r="I86" s="489">
        <f>SUM(shirak!I86+arabkir!I86+avan!I86+ajapnyak!I94+kentron!I86+erebuni!I86+ararat!H86+aragacotn!I86+armavir!I86+kotayq!I86+tavush!I86+gexarquniq!I86+lori!I85+syuniq!I86+malatia!I86+shengavit!I86)</f>
        <v>13</v>
      </c>
      <c r="J86" s="489">
        <f>SUM(shirak!J86+arabkir!J86+avan!J86+ajapnyak!J94+kentron!J86+erebuni!J86+ararat!I86+aragacotn!J86+armavir!J86+kotayq!J86+tavush!J86+gexarquniq!J86+lori!J85+syuniq!J86+malatia!J86+shengavit!J86)</f>
        <v>0</v>
      </c>
      <c r="K86" s="320">
        <f>SUM(shirak!K86+arabkir!K86+avan!K86+ajapnyak!K94+kentron!K86+erebuni!K86+ararat!J86+aragacotn!K86+armavir!K86+kotayq!K86+tavush!K86+gexarquniq!K86+lori!K85+syuniq!K86+malatia!K86+shengavit!K86)</f>
        <v>263</v>
      </c>
      <c r="L86" s="489">
        <f>SUM(shirak!L86+arabkir!L86+avan!L86+ajapnyak!L94+kentron!L86+erebuni!L86+ararat!K86+aragacotn!L86+armavir!L86+kotayq!L86+tavush!L86+gexarquniq!L86+lori!L85+syuniq!L86+malatia!L86+shengavit!L86)</f>
        <v>123</v>
      </c>
      <c r="M86" s="489">
        <f>SUM(shirak!M86+arabkir!M86+avan!M86+ajapnyak!M94+kentron!M86+erebuni!M86+ararat!L86+aragacotn!M86+armavir!M86+kotayq!M86+tavush!M86+gexarquniq!M86+lori!M85+syuniq!M86+malatia!M86+shengavit!M86)</f>
        <v>46</v>
      </c>
      <c r="N86" s="489">
        <f>SUM(shirak!N86+arabkir!N86+avan!N86+ajapnyak!N94+kentron!N86+erebuni!N86+ararat!M86+aragacotn!N86+armavir!N86+kotayq!N86+tavush!N86+gexarquniq!N86+lori!N85+syuniq!N86+malatia!N86+shengavit!N86)</f>
        <v>37</v>
      </c>
      <c r="O86" s="320">
        <f>SUM(shirak!O86+arabkir!O86+avan!O86+ajapnyak!O94+kentron!O86+erebuni!O86+ararat!N86+aragacotn!O86+armavir!O86+kotayq!O86+tavush!O86+gexarquniq!O86+lori!O85+syuniq!O86+malatia!O86+shengavit!O86)</f>
        <v>57</v>
      </c>
      <c r="P86" s="489">
        <f>SUM(shirak!P86+arabkir!P86+avan!P86+ajapnyak!P94+kentron!P86+erebuni!P86+ararat!O86+aragacotn!P86+armavir!P86+kotayq!P86+tavush!P86+gexarquniq!P86+lori!P85+syuniq!P86+malatia!P86+shengavit!P86)</f>
        <v>9</v>
      </c>
      <c r="Q86" s="489">
        <f>SUM(shirak!Q86+arabkir!Q86+avan!Q86+ajapnyak!Q94+kentron!Q86+erebuni!Q86+ararat!P86+aragacotn!Q86+armavir!Q86+kotayq!Q86+tavush!Q86+gexarquniq!Q86+lori!Q85+syuniq!Q86+malatia!Q86+shengavit!Q86)</f>
        <v>43</v>
      </c>
      <c r="R86" s="489">
        <f>SUM(shirak!R86+arabkir!R86+avan!R86+ajapnyak!R94+kentron!R86+erebuni!R86+ararat!Q86+aragacotn!R86+armavir!R86+kotayq!R86+tavush!R86+gexarquniq!R86+lori!R85+syuniq!R86+malatia!R86+shengavit!R86)</f>
        <v>5</v>
      </c>
      <c r="S86" s="489">
        <f>SUM(shirak!S86+arabkir!S86+avan!S86+ajapnyak!S94+kentron!S86+erebuni!S86+ararat!R86+aragacotn!S86+armavir!S86+kotayq!S86+tavush!S86+gexarquniq!S86+lori!S85+syuniq!S86+malatia!S86+shengavit!S86)</f>
        <v>0</v>
      </c>
      <c r="T86" s="320">
        <f>SUM(shirak!T86+arabkir!T86+avan!T86+ajapnyak!T94+kentron!T86+erebuni!T86+ararat!S86+aragacotn!T86+armavir!T86+kotayq!T86+tavush!T86+gexarquniq!T86+lori!T85+syuniq!T86+malatia!T86+shengavit!T86)</f>
        <v>263</v>
      </c>
      <c r="U86" s="489">
        <f>SUM(shirak!U86+arabkir!U86+avan!U86+ajapnyak!U94+kentron!U86+erebuni!U86+ararat!T86+aragacotn!U86+armavir!U86+kotayq!U86+tavush!U86+gexarquniq!U86+lori!U85+syuniq!U86+malatia!U86+shengavit!U86)</f>
        <v>5</v>
      </c>
      <c r="V86" s="489">
        <f>SUM(shirak!V86+arabkir!V86+avan!V86+ajapnyak!V94+kentron!V86+erebuni!V86+ararat!U86+aragacotn!V86+armavir!V86+kotayq!V86+tavush!V86+gexarquniq!V86+lori!V85+syuniq!V86+malatia!V86+shengavit!V86)</f>
        <v>186</v>
      </c>
      <c r="W86" s="489">
        <f>SUM(shirak!W86+arabkir!W86+avan!W86+ajapnyak!W94+kentron!W86+erebuni!W86+ararat!V86+aragacotn!W86+armavir!W86+kotayq!W86+tavush!W86+gexarquniq!W86+lori!W85+syuniq!W86+malatia!W86+shengavit!W86)</f>
        <v>37</v>
      </c>
      <c r="X86" s="489">
        <f>SUM(shirak!X86+arabkir!X86+avan!X86+ajapnyak!X94+kentron!X86+erebuni!X86+ararat!W86+aragacotn!X86+armavir!X86+kotayq!X86+tavush!X86+gexarquniq!X86+lori!X85+syuniq!X86+malatia!X86+shengavit!X86)</f>
        <v>0</v>
      </c>
      <c r="Y86" s="489">
        <f>SUM(shirak!Y86+arabkir!Y86+avan!Y86+ajapnyak!Y94+kentron!Y86+erebuni!Y86+ararat!X86+aragacotn!Y86+armavir!Y86+kotayq!Y86+tavush!Y86+gexarquniq!Y86+lori!Y85+syuniq!Y86+malatia!Y86+shengavit!Y86)</f>
        <v>0</v>
      </c>
      <c r="Z86" s="320">
        <f>SUM(shirak!Z86+arabkir!Z86+avan!Z86+ajapnyak!Z94+kentron!Z86+erebuni!Z86+ararat!Y86+aragacotn!Z86+armavir!Z86+kotayq!Z86+tavush!Z86+gexarquniq!Z86+lori!Z85+syuniq!Z86+malatia!Z86+shengavit!Z86)</f>
        <v>72</v>
      </c>
      <c r="AA86" s="489">
        <f>SUM(shirak!AA86+arabkir!AA86+avan!AA86+ajapnyak!AA94+kentron!AA86+erebuni!AA86+ararat!Z86+aragacotn!AA86+armavir!AA86+kotayq!AA86+tavush!AA86+gexarquniq!AA86+lori!AA85+syuniq!AA86+malatia!AA86+shengavit!AA86)</f>
        <v>13</v>
      </c>
    </row>
    <row r="87" spans="1:27" s="185" customFormat="1" x14ac:dyDescent="0.25">
      <c r="A87" s="490" t="s">
        <v>161</v>
      </c>
      <c r="B87" s="493"/>
      <c r="C87" s="1078" t="s">
        <v>70</v>
      </c>
      <c r="D87" s="1079"/>
      <c r="E87" s="1080"/>
      <c r="F87" s="489">
        <f>SUM(shirak!F87+arabkir!F87+avan!F87+ajapnyak!F95+kentron!F87+erebuni!F87+ararat!E87+aragacotn!F87+armavir!F87+kotayq!F87+tavush!F87+gexarquniq!F87+lori!F86+syuniq!F87+malatia!F87+shengavit!F87)</f>
        <v>23</v>
      </c>
      <c r="G87" s="489">
        <f>SUM(shirak!G87+arabkir!G87+avan!G87+ajapnyak!G95+kentron!G87+erebuni!G87+ararat!F87+aragacotn!G87+armavir!G87+kotayq!G87+tavush!G87+gexarquniq!G87+lori!G86+syuniq!G87+malatia!G87+shengavit!G87)</f>
        <v>91</v>
      </c>
      <c r="H87" s="489">
        <f>SUM(shirak!H87+arabkir!H87+avan!H87+ajapnyak!H95+kentron!H87+erebuni!H87+ararat!G87+aragacotn!H87+armavir!H87+kotayq!H87+tavush!H87+gexarquniq!H87+lori!H86+syuniq!H87+malatia!H87+shengavit!H87)</f>
        <v>71</v>
      </c>
      <c r="I87" s="489">
        <f>SUM(shirak!I87+arabkir!I87+avan!I87+ajapnyak!I95+kentron!I87+erebuni!I87+ararat!H87+aragacotn!I87+armavir!I87+kotayq!I87+tavush!I87+gexarquniq!I87+lori!I86+syuniq!I87+malatia!I87+shengavit!I87)</f>
        <v>16</v>
      </c>
      <c r="J87" s="489">
        <f>SUM(shirak!J87+arabkir!J87+avan!J87+ajapnyak!J95+kentron!J87+erebuni!J87+ararat!I87+aragacotn!J87+armavir!J87+kotayq!J87+tavush!J87+gexarquniq!J87+lori!J86+syuniq!J87+malatia!J87+shengavit!J87)</f>
        <v>4</v>
      </c>
      <c r="K87" s="320">
        <f>SUM(shirak!K87+arabkir!K87+avan!K87+ajapnyak!K95+kentron!K87+erebuni!K87+ararat!J87+aragacotn!K87+armavir!K87+kotayq!K87+tavush!K87+gexarquniq!K87+lori!K86+syuniq!K87+malatia!K87+shengavit!K87)</f>
        <v>79</v>
      </c>
      <c r="L87" s="489">
        <f>SUM(shirak!L87+arabkir!L87+avan!L87+ajapnyak!L95+kentron!L87+erebuni!L87+ararat!K87+aragacotn!L87+armavir!L87+kotayq!L87+tavush!L87+gexarquniq!L87+lori!L86+syuniq!L87+malatia!L87+shengavit!L87)</f>
        <v>39</v>
      </c>
      <c r="M87" s="489">
        <f>SUM(shirak!M87+arabkir!M87+avan!M87+ajapnyak!M95+kentron!M87+erebuni!M87+ararat!L87+aragacotn!M87+armavir!M87+kotayq!M87+tavush!M87+gexarquniq!M87+lori!M86+syuniq!M87+malatia!M87+shengavit!M87)</f>
        <v>7</v>
      </c>
      <c r="N87" s="489">
        <f>SUM(shirak!N87+arabkir!N87+avan!N87+ajapnyak!N95+kentron!N87+erebuni!N87+ararat!M87+aragacotn!N87+armavir!N87+kotayq!N87+tavush!N87+gexarquniq!N87+lori!N86+syuniq!N87+malatia!N87+shengavit!N87)</f>
        <v>20</v>
      </c>
      <c r="O87" s="320">
        <f>SUM(shirak!O87+arabkir!O87+avan!O87+ajapnyak!O95+kentron!O87+erebuni!O87+ararat!N87+aragacotn!O87+armavir!O87+kotayq!O87+tavush!O87+gexarquniq!O87+lori!O86+syuniq!O87+malatia!O87+shengavit!O87)</f>
        <v>13</v>
      </c>
      <c r="P87" s="489">
        <f>SUM(shirak!P87+arabkir!P87+avan!P87+ajapnyak!P95+kentron!P87+erebuni!P87+ararat!O87+aragacotn!P87+armavir!P87+kotayq!P87+tavush!P87+gexarquniq!P87+lori!P86+syuniq!P87+malatia!P87+shengavit!P87)</f>
        <v>2</v>
      </c>
      <c r="Q87" s="489">
        <f>SUM(shirak!Q87+arabkir!Q87+avan!Q87+ajapnyak!Q95+kentron!Q87+erebuni!Q87+ararat!P87+aragacotn!Q87+armavir!Q87+kotayq!Q87+tavush!Q87+gexarquniq!Q87+lori!Q86+syuniq!Q87+malatia!Q87+shengavit!Q87)</f>
        <v>10</v>
      </c>
      <c r="R87" s="489">
        <f>SUM(shirak!R87+arabkir!R87+avan!R87+ajapnyak!R95+kentron!R87+erebuni!R87+ararat!Q87+aragacotn!R87+armavir!R87+kotayq!R87+tavush!R87+gexarquniq!R87+lori!R86+syuniq!R87+malatia!R87+shengavit!R87)</f>
        <v>1</v>
      </c>
      <c r="S87" s="489">
        <f>SUM(shirak!S87+arabkir!S87+avan!S87+ajapnyak!S95+kentron!S87+erebuni!S87+ararat!R87+aragacotn!S87+armavir!S87+kotayq!S87+tavush!S87+gexarquniq!S87+lori!S86+syuniq!S87+malatia!S87+shengavit!S87)</f>
        <v>0</v>
      </c>
      <c r="T87" s="320">
        <f>SUM(shirak!T87+arabkir!T87+avan!T87+ajapnyak!T95+kentron!T87+erebuni!T87+ararat!S87+aragacotn!T87+armavir!T87+kotayq!T87+tavush!T87+gexarquniq!T87+lori!T86+syuniq!T87+malatia!T87+shengavit!T87)</f>
        <v>79</v>
      </c>
      <c r="U87" s="489">
        <f>SUM(shirak!U87+arabkir!U87+avan!U87+ajapnyak!U95+kentron!U87+erebuni!U87+ararat!T87+aragacotn!U87+armavir!U87+kotayq!U87+tavush!U87+gexarquniq!U87+lori!U86+syuniq!U87+malatia!U87+shengavit!U87)</f>
        <v>1</v>
      </c>
      <c r="V87" s="489">
        <f>SUM(shirak!V87+arabkir!V87+avan!V87+ajapnyak!V95+kentron!V87+erebuni!V87+ararat!U87+aragacotn!V87+armavir!V87+kotayq!V87+tavush!V87+gexarquniq!V87+lori!V86+syuniq!V87+malatia!V87+shengavit!V87)</f>
        <v>57</v>
      </c>
      <c r="W87" s="489">
        <f>SUM(shirak!W87+arabkir!W87+avan!W87+ajapnyak!W95+kentron!W87+erebuni!W87+ararat!V87+aragacotn!W87+armavir!W87+kotayq!W87+tavush!W87+gexarquniq!W87+lori!W86+syuniq!W87+malatia!W87+shengavit!W87)</f>
        <v>25</v>
      </c>
      <c r="X87" s="489">
        <f>SUM(shirak!X87+arabkir!X87+avan!X87+ajapnyak!X95+kentron!X87+erebuni!X87+ararat!W87+aragacotn!X87+armavir!X87+kotayq!X87+tavush!X87+gexarquniq!X87+lori!X86+syuniq!X87+malatia!X87+shengavit!X87)</f>
        <v>0</v>
      </c>
      <c r="Y87" s="489">
        <f>SUM(shirak!Y87+arabkir!Y87+avan!Y87+ajapnyak!Y95+kentron!Y87+erebuni!Y87+ararat!X87+aragacotn!Y87+armavir!Y87+kotayq!Y87+tavush!Y87+gexarquniq!Y87+lori!Y86+syuniq!Y87+malatia!Y87+shengavit!Y87)</f>
        <v>4</v>
      </c>
      <c r="Z87" s="320">
        <f>SUM(shirak!Z87+arabkir!Z87+avan!Z87+ajapnyak!Z95+kentron!Z87+erebuni!Z87+ararat!Y87+aragacotn!Z87+armavir!Z87+kotayq!Z87+tavush!Z87+gexarquniq!Z87+lori!Z86+syuniq!Z87+malatia!Z87+shengavit!Z87)</f>
        <v>14</v>
      </c>
      <c r="AA87" s="489">
        <f>SUM(shirak!AA87+arabkir!AA87+avan!AA87+ajapnyak!AA95+kentron!AA87+erebuni!AA87+ararat!Z87+aragacotn!AA87+armavir!AA87+kotayq!AA87+tavush!AA87+gexarquniq!AA87+lori!AA86+syuniq!AA87+malatia!AA87+shengavit!AA87)</f>
        <v>0</v>
      </c>
    </row>
    <row r="88" spans="1:27" s="238" customFormat="1" ht="27" customHeight="1" x14ac:dyDescent="0.25">
      <c r="A88" s="275" t="s">
        <v>162</v>
      </c>
      <c r="B88" s="276"/>
      <c r="C88" s="928" t="s">
        <v>163</v>
      </c>
      <c r="D88" s="938"/>
      <c r="E88" s="939"/>
      <c r="F88" s="272">
        <f>SUM(shirak!F88+arabkir!F88+avan!F88+ajapnyak!F96+kentron!F88+erebuni!F88+ararat!E88+aragacotn!F88+armavir!F88+kotayq!F88+tavush!F88+gexarquniq!F88+lori!F87+syuniq!F88+malatia!F88+shengavit!F88)</f>
        <v>9</v>
      </c>
      <c r="G88" s="272">
        <f>SUM(shirak!G88+arabkir!G88+avan!G88+ajapnyak!G96+kentron!G88+erebuni!G88+ararat!F88+aragacotn!G88+armavir!G88+kotayq!G88+tavush!G88+gexarquniq!G88+lori!G87+syuniq!G88+malatia!G88+shengavit!G88)</f>
        <v>3</v>
      </c>
      <c r="H88" s="272">
        <f>SUM(shirak!H88+arabkir!H88+avan!H88+ajapnyak!H96+kentron!H88+erebuni!H88+ararat!G88+aragacotn!H88+armavir!H88+kotayq!H88+tavush!H88+gexarquniq!H88+lori!H87+syuniq!H88+malatia!H88+shengavit!H88)</f>
        <v>3</v>
      </c>
      <c r="I88" s="272">
        <f>SUM(shirak!I88+arabkir!I88+avan!I88+ajapnyak!I96+kentron!I88+erebuni!I88+ararat!H88+aragacotn!I88+armavir!I88+kotayq!I88+tavush!I88+gexarquniq!I88+lori!I87+syuniq!I88+malatia!I88+shengavit!I88)</f>
        <v>0</v>
      </c>
      <c r="J88" s="272">
        <f>SUM(shirak!J88+arabkir!J88+avan!J88+ajapnyak!J96+kentron!J88+erebuni!J88+ararat!I88+aragacotn!J88+armavir!J88+kotayq!J88+tavush!J88+gexarquniq!J88+lori!J87+syuniq!J88+malatia!J88+shengavit!J88)</f>
        <v>0</v>
      </c>
      <c r="K88" s="272">
        <f>SUM(shirak!K88+arabkir!K88+avan!K88+ajapnyak!K96+kentron!K88+erebuni!K88+ararat!J88+aragacotn!K88+armavir!K88+kotayq!K88+tavush!K88+gexarquniq!K88+lori!K87+syuniq!K88+malatia!K88+shengavit!K88)</f>
        <v>3</v>
      </c>
      <c r="L88" s="272">
        <f>SUM(shirak!L88+arabkir!L88+avan!L88+ajapnyak!L96+kentron!L88+erebuni!L88+ararat!K88+aragacotn!L88+armavir!L88+kotayq!L88+tavush!L88+gexarquniq!L88+lori!L87+syuniq!L88+malatia!L88+shengavit!L88)</f>
        <v>1</v>
      </c>
      <c r="M88" s="272">
        <f>SUM(shirak!M88+arabkir!M88+avan!M88+ajapnyak!M96+kentron!M88+erebuni!M88+ararat!L88+aragacotn!M88+armavir!M88+kotayq!M88+tavush!M88+gexarquniq!M88+lori!M87+syuniq!M88+malatia!M88+shengavit!M88)</f>
        <v>0</v>
      </c>
      <c r="N88" s="272">
        <f>SUM(shirak!N88+arabkir!N88+avan!N88+ajapnyak!N96+kentron!N88+erebuni!N88+ararat!M88+aragacotn!N88+armavir!N88+kotayq!N88+tavush!N88+gexarquniq!N88+lori!N87+syuniq!N88+malatia!N88+shengavit!N88)</f>
        <v>1</v>
      </c>
      <c r="O88" s="272">
        <f>SUM(shirak!O88+arabkir!O88+avan!O88+ajapnyak!O96+kentron!O88+erebuni!O88+ararat!N88+aragacotn!O88+armavir!O88+kotayq!O88+tavush!O88+gexarquniq!O88+lori!O87+syuniq!O88+malatia!O88+shengavit!O88)</f>
        <v>1</v>
      </c>
      <c r="P88" s="272">
        <f>SUM(shirak!P88+arabkir!P88+avan!P88+ajapnyak!P96+kentron!P88+erebuni!P88+ararat!O88+aragacotn!P88+armavir!P88+kotayq!P88+tavush!P88+gexarquniq!P88+lori!P87+syuniq!P88+malatia!P88+shengavit!P88)</f>
        <v>0</v>
      </c>
      <c r="Q88" s="272">
        <f>SUM(shirak!Q88+arabkir!Q88+avan!Q88+ajapnyak!Q96+kentron!Q88+erebuni!Q88+ararat!P88+aragacotn!Q88+armavir!Q88+kotayq!Q88+tavush!Q88+gexarquniq!Q88+lori!Q87+syuniq!Q88+malatia!Q88+shengavit!Q88)</f>
        <v>0</v>
      </c>
      <c r="R88" s="272">
        <f>SUM(shirak!R88+arabkir!R88+avan!R88+ajapnyak!R96+kentron!R88+erebuni!R88+ararat!Q88+aragacotn!R88+armavir!R88+kotayq!R88+tavush!R88+gexarquniq!R88+lori!R87+syuniq!R88+malatia!R88+shengavit!R88)</f>
        <v>1</v>
      </c>
      <c r="S88" s="272">
        <f>SUM(shirak!S88+arabkir!S88+avan!S88+ajapnyak!S96+kentron!S88+erebuni!S88+ararat!R88+aragacotn!S88+armavir!S88+kotayq!S88+tavush!S88+gexarquniq!S88+lori!S87+syuniq!S88+malatia!S88+shengavit!S88)</f>
        <v>0</v>
      </c>
      <c r="T88" s="272">
        <f>SUM(shirak!T88+arabkir!T88+avan!T88+ajapnyak!T96+kentron!T88+erebuni!T88+ararat!S88+aragacotn!T88+armavir!T88+kotayq!T88+tavush!T88+gexarquniq!T88+lori!T87+syuniq!T88+malatia!T88+shengavit!T88)</f>
        <v>3</v>
      </c>
      <c r="U88" s="272">
        <f>SUM(shirak!U88+arabkir!U88+avan!U88+ajapnyak!U96+kentron!U88+erebuni!U88+ararat!T88+aragacotn!U88+armavir!U88+kotayq!U88+tavush!U88+gexarquniq!U88+lori!U87+syuniq!U88+malatia!U88+shengavit!U88)</f>
        <v>0</v>
      </c>
      <c r="V88" s="272">
        <f>SUM(shirak!V88+arabkir!V88+avan!V88+ajapnyak!V96+kentron!V88+erebuni!V88+ararat!U88+aragacotn!V88+armavir!V88+kotayq!V88+tavush!V88+gexarquniq!V88+lori!V87+syuniq!V88+malatia!V88+shengavit!V88)</f>
        <v>3</v>
      </c>
      <c r="W88" s="272">
        <f>SUM(shirak!W88+arabkir!W88+avan!W88+ajapnyak!W96+kentron!W88+erebuni!W88+ararat!V88+aragacotn!W88+armavir!W88+kotayq!W88+tavush!W88+gexarquniq!W88+lori!W87+syuniq!W88+malatia!W88+shengavit!W88)</f>
        <v>0</v>
      </c>
      <c r="X88" s="272">
        <f>SUM(shirak!X88+arabkir!X88+avan!X88+ajapnyak!X96+kentron!X88+erebuni!X88+ararat!W88+aragacotn!X88+armavir!X88+kotayq!X88+tavush!X88+gexarquniq!X88+lori!X87+syuniq!X88+malatia!X88+shengavit!X88)</f>
        <v>0</v>
      </c>
      <c r="Y88" s="272">
        <f>SUM(shirak!Y88+arabkir!Y88+avan!Y88+ajapnyak!Y96+kentron!Y88+erebuni!Y88+ararat!X88+aragacotn!Y88+armavir!Y88+kotayq!Y88+tavush!Y88+gexarquniq!Y88+lori!Y87+syuniq!Y88+malatia!Y88+shengavit!Y88)</f>
        <v>0</v>
      </c>
      <c r="Z88" s="272">
        <f>SUM(shirak!Z88+arabkir!Z88+avan!Z88+ajapnyak!Z96+kentron!Z88+erebuni!Z88+ararat!Y88+aragacotn!Z88+armavir!Z88+kotayq!Z88+tavush!Z88+gexarquniq!Z88+lori!Z87+syuniq!Z88+malatia!Z88+shengavit!Z88)</f>
        <v>9</v>
      </c>
      <c r="AA88" s="272">
        <f>SUM(shirak!AA88+arabkir!AA88+avan!AA88+ajapnyak!AA96+kentron!AA88+erebuni!AA88+ararat!Z88+aragacotn!AA88+armavir!AA88+kotayq!AA88+tavush!AA88+gexarquniq!AA88+lori!AA87+syuniq!AA88+malatia!AA88+shengavit!AA88)</f>
        <v>5</v>
      </c>
    </row>
    <row r="89" spans="1:27" s="185" customFormat="1" x14ac:dyDescent="0.25">
      <c r="A89" s="490" t="s">
        <v>164</v>
      </c>
      <c r="B89" s="493"/>
      <c r="C89" s="1081" t="s">
        <v>165</v>
      </c>
      <c r="D89" s="1082"/>
      <c r="E89" s="1083"/>
      <c r="F89" s="489">
        <f>SUM(shirak!F89+arabkir!F89+avan!F89+ajapnyak!F97+kentron!F89+erebuni!F89+ararat!E89+aragacotn!F89+armavir!F89+kotayq!F89+tavush!F89+gexarquniq!F89+lori!F88+syuniq!F89+malatia!F89+shengavit!F89)</f>
        <v>4</v>
      </c>
      <c r="G89" s="489">
        <f>SUM(shirak!G89+arabkir!G89+avan!G89+ajapnyak!G97+kentron!G89+erebuni!G89+ararat!F89+aragacotn!G89+armavir!G89+kotayq!G89+tavush!G89+gexarquniq!G89+lori!G88+syuniq!G89+malatia!G89+shengavit!G89)</f>
        <v>2</v>
      </c>
      <c r="H89" s="489">
        <f>SUM(shirak!H89+arabkir!H89+avan!H89+ajapnyak!H97+kentron!H89+erebuni!H89+ararat!G89+aragacotn!H89+armavir!H89+kotayq!H89+tavush!H89+gexarquniq!H89+lori!H88+syuniq!H89+malatia!H89+shengavit!H89)</f>
        <v>2</v>
      </c>
      <c r="I89" s="489">
        <f>SUM(shirak!I89+arabkir!I89+avan!I89+ajapnyak!I97+kentron!I89+erebuni!I89+ararat!H89+aragacotn!I89+armavir!I89+kotayq!I89+tavush!I89+gexarquniq!I89+lori!I88+syuniq!I89+malatia!I89+shengavit!I89)</f>
        <v>0</v>
      </c>
      <c r="J89" s="489">
        <f>SUM(shirak!J89+arabkir!J89+avan!J89+ajapnyak!J97+kentron!J89+erebuni!J89+ararat!I89+aragacotn!J89+armavir!J89+kotayq!J89+tavush!J89+gexarquniq!J89+lori!J88+syuniq!J89+malatia!J89+shengavit!J89)</f>
        <v>0</v>
      </c>
      <c r="K89" s="320">
        <f>SUM(shirak!K89+arabkir!K89+avan!K89+ajapnyak!K97+kentron!K89+erebuni!K89+ararat!J89+aragacotn!K89+armavir!K89+kotayq!K89+tavush!K89+gexarquniq!K89+lori!K88+syuniq!K89+malatia!K89+shengavit!K89)</f>
        <v>1</v>
      </c>
      <c r="L89" s="489">
        <f>SUM(shirak!L89+arabkir!L89+avan!L89+ajapnyak!L97+kentron!L89+erebuni!L89+ararat!K89+aragacotn!L89+armavir!L89+kotayq!L89+tavush!L89+gexarquniq!L89+lori!L88+syuniq!L89+malatia!L89+shengavit!L89)</f>
        <v>0</v>
      </c>
      <c r="M89" s="489">
        <f>SUM(shirak!M89+arabkir!M89+avan!M89+ajapnyak!M97+kentron!M89+erebuni!M89+ararat!L89+aragacotn!M89+armavir!M89+kotayq!M89+tavush!M89+gexarquniq!M89+lori!M88+syuniq!M89+malatia!M89+shengavit!M89)</f>
        <v>0</v>
      </c>
      <c r="N89" s="489">
        <f>SUM(shirak!N89+arabkir!N89+avan!N89+ajapnyak!N97+kentron!N89+erebuni!N89+ararat!M89+aragacotn!N89+armavir!N89+kotayq!N89+tavush!N89+gexarquniq!N89+lori!N88+syuniq!N89+malatia!N89+shengavit!N89)</f>
        <v>0</v>
      </c>
      <c r="O89" s="320">
        <f>SUM(shirak!O89+arabkir!O89+avan!O89+ajapnyak!O97+kentron!O89+erebuni!O89+ararat!N89+aragacotn!O89+armavir!O89+kotayq!O89+tavush!O89+gexarquniq!O89+lori!O88+syuniq!O89+malatia!O89+shengavit!O89)</f>
        <v>1</v>
      </c>
      <c r="P89" s="489">
        <f>SUM(shirak!P89+arabkir!P89+avan!P89+ajapnyak!P97+kentron!P89+erebuni!P89+ararat!O89+aragacotn!P89+armavir!P89+kotayq!P89+tavush!P89+gexarquniq!P89+lori!P88+syuniq!P89+malatia!P89+shengavit!P89)</f>
        <v>0</v>
      </c>
      <c r="Q89" s="489">
        <f>SUM(shirak!Q89+arabkir!Q89+avan!Q89+ajapnyak!Q97+kentron!Q89+erebuni!Q89+ararat!P89+aragacotn!Q89+armavir!Q89+kotayq!Q89+tavush!Q89+gexarquniq!Q89+lori!Q88+syuniq!Q89+malatia!Q89+shengavit!Q89)</f>
        <v>0</v>
      </c>
      <c r="R89" s="489">
        <f>SUM(shirak!R89+arabkir!R89+avan!R89+ajapnyak!R97+kentron!R89+erebuni!R89+ararat!Q89+aragacotn!R89+armavir!R89+kotayq!R89+tavush!R89+gexarquniq!R89+lori!R88+syuniq!R89+malatia!R89+shengavit!R89)</f>
        <v>1</v>
      </c>
      <c r="S89" s="489">
        <f>SUM(shirak!S89+arabkir!S89+avan!S89+ajapnyak!S97+kentron!S89+erebuni!S89+ararat!R89+aragacotn!S89+armavir!S89+kotayq!S89+tavush!S89+gexarquniq!S89+lori!S88+syuniq!S89+malatia!S89+shengavit!S89)</f>
        <v>0</v>
      </c>
      <c r="T89" s="320">
        <f>SUM(shirak!T89+arabkir!T89+avan!T89+ajapnyak!T97+kentron!T89+erebuni!T89+ararat!S89+aragacotn!T89+armavir!T89+kotayq!T89+tavush!T89+gexarquniq!T89+lori!T88+syuniq!T89+malatia!T89+shengavit!T89)</f>
        <v>1</v>
      </c>
      <c r="U89" s="489">
        <f>SUM(shirak!U89+arabkir!U89+avan!U89+ajapnyak!U97+kentron!U89+erebuni!U89+ararat!T89+aragacotn!U89+armavir!U89+kotayq!U89+tavush!U89+gexarquniq!U89+lori!U88+syuniq!U89+malatia!U89+shengavit!U89)</f>
        <v>0</v>
      </c>
      <c r="V89" s="489">
        <f>SUM(shirak!V89+arabkir!V89+avan!V89+ajapnyak!V97+kentron!V89+erebuni!V89+ararat!U89+aragacotn!V89+armavir!V89+kotayq!V89+tavush!V89+gexarquniq!V89+lori!V88+syuniq!V89+malatia!V89+shengavit!V89)</f>
        <v>1</v>
      </c>
      <c r="W89" s="489">
        <f>SUM(shirak!W89+arabkir!W89+avan!W89+ajapnyak!W97+kentron!W89+erebuni!W89+ararat!V89+aragacotn!W89+armavir!W89+kotayq!W89+tavush!W89+gexarquniq!W89+lori!W88+syuniq!W89+malatia!W89+shengavit!W89)</f>
        <v>0</v>
      </c>
      <c r="X89" s="489">
        <f>SUM(shirak!X89+arabkir!X89+avan!X89+ajapnyak!X97+kentron!X89+erebuni!X89+ararat!W89+aragacotn!X89+armavir!X89+kotayq!X89+tavush!X89+gexarquniq!X89+lori!X88+syuniq!X89+malatia!X89+shengavit!X89)</f>
        <v>0</v>
      </c>
      <c r="Y89" s="489">
        <f>SUM(shirak!Y89+arabkir!Y89+avan!Y89+ajapnyak!Y97+kentron!Y89+erebuni!Y89+ararat!X89+aragacotn!Y89+armavir!Y89+kotayq!Y89+tavush!Y89+gexarquniq!Y89+lori!Y88+syuniq!Y89+malatia!Y89+shengavit!Y89)</f>
        <v>0</v>
      </c>
      <c r="Z89" s="320">
        <f>SUM(shirak!Z89+arabkir!Z89+avan!Z89+ajapnyak!Z97+kentron!Z89+erebuni!Z89+ararat!Y89+aragacotn!Z89+armavir!Z89+kotayq!Z89+tavush!Z89+gexarquniq!Z89+lori!Z88+syuniq!Z89+malatia!Z89+shengavit!Z89)</f>
        <v>5</v>
      </c>
      <c r="AA89" s="489">
        <f>SUM(shirak!AA89+arabkir!AA89+avan!AA89+ajapnyak!AA97+kentron!AA89+erebuni!AA89+ararat!Z89+aragacotn!AA89+armavir!AA89+kotayq!AA89+tavush!AA89+gexarquniq!AA89+lori!AA88+syuniq!AA89+malatia!AA89+shengavit!AA89)</f>
        <v>3</v>
      </c>
    </row>
    <row r="90" spans="1:27" s="185" customFormat="1" x14ac:dyDescent="0.25">
      <c r="A90" s="490" t="s">
        <v>166</v>
      </c>
      <c r="B90" s="493"/>
      <c r="C90" s="1078" t="s">
        <v>70</v>
      </c>
      <c r="D90" s="1079"/>
      <c r="E90" s="1080"/>
      <c r="F90" s="489">
        <f>SUM(shirak!F90+arabkir!F90+avan!F90+ajapnyak!F98+kentron!F90+erebuni!F90+ararat!E90+aragacotn!F90+armavir!F90+kotayq!F90+tavush!F90+gexarquniq!F90+lori!F89+syuniq!F90+malatia!F90+shengavit!F90)</f>
        <v>5</v>
      </c>
      <c r="G90" s="489">
        <f>SUM(shirak!G90+arabkir!G90+avan!G90+ajapnyak!G98+kentron!G90+erebuni!G90+ararat!F90+aragacotn!G90+armavir!G90+kotayq!G90+tavush!G90+gexarquniq!G90+lori!G89+syuniq!G90+malatia!G90+shengavit!G90)</f>
        <v>1</v>
      </c>
      <c r="H90" s="489">
        <f>SUM(shirak!H90+arabkir!H90+avan!H90+ajapnyak!H98+kentron!H90+erebuni!H90+ararat!G90+aragacotn!H90+armavir!H90+kotayq!H90+tavush!H90+gexarquniq!H90+lori!H89+syuniq!H90+malatia!H90+shengavit!H90)</f>
        <v>1</v>
      </c>
      <c r="I90" s="489">
        <f>SUM(shirak!I90+arabkir!I90+avan!I90+ajapnyak!I98+kentron!I90+erebuni!I90+ararat!H90+aragacotn!I90+armavir!I90+kotayq!I90+tavush!I90+gexarquniq!I90+lori!I89+syuniq!I90+malatia!I90+shengavit!I90)</f>
        <v>0</v>
      </c>
      <c r="J90" s="489">
        <f>SUM(shirak!J90+arabkir!J90+avan!J90+ajapnyak!J98+kentron!J90+erebuni!J90+ararat!I90+aragacotn!J90+armavir!J90+kotayq!J90+tavush!J90+gexarquniq!J90+lori!J89+syuniq!J90+malatia!J90+shengavit!J90)</f>
        <v>0</v>
      </c>
      <c r="K90" s="320">
        <f>SUM(shirak!K90+arabkir!K90+avan!K90+ajapnyak!K98+kentron!K90+erebuni!K90+ararat!J90+aragacotn!K90+armavir!K90+kotayq!K90+tavush!K90+gexarquniq!K90+lori!K89+syuniq!K90+malatia!K90+shengavit!K90)</f>
        <v>2</v>
      </c>
      <c r="L90" s="489">
        <f>SUM(shirak!L90+arabkir!L90+avan!L90+ajapnyak!L98+kentron!L90+erebuni!L90+ararat!K90+aragacotn!L90+armavir!L90+kotayq!L90+tavush!L90+gexarquniq!L90+lori!L89+syuniq!L90+malatia!L90+shengavit!L90)</f>
        <v>1</v>
      </c>
      <c r="M90" s="489">
        <f>SUM(shirak!M90+arabkir!M90+avan!M90+ajapnyak!M98+kentron!M90+erebuni!M90+ararat!L90+aragacotn!M90+armavir!M90+kotayq!M90+tavush!M90+gexarquniq!M90+lori!M89+syuniq!M90+malatia!M90+shengavit!M90)</f>
        <v>0</v>
      </c>
      <c r="N90" s="489">
        <f>SUM(shirak!N90+arabkir!N90+avan!N90+ajapnyak!N98+kentron!N90+erebuni!N90+ararat!M90+aragacotn!N90+armavir!N90+kotayq!N90+tavush!N90+gexarquniq!N90+lori!N89+syuniq!N90+malatia!N90+shengavit!N90)</f>
        <v>1</v>
      </c>
      <c r="O90" s="320">
        <f>SUM(shirak!O90+arabkir!O90+avan!O90+ajapnyak!O98+kentron!O90+erebuni!O90+ararat!N90+aragacotn!O90+armavir!O90+kotayq!O90+tavush!O90+gexarquniq!O90+lori!O89+syuniq!O90+malatia!O90+shengavit!O90)</f>
        <v>0</v>
      </c>
      <c r="P90" s="489">
        <f>SUM(shirak!P90+arabkir!P90+avan!P90+ajapnyak!P98+kentron!P90+erebuni!P90+ararat!O90+aragacotn!P90+armavir!P90+kotayq!P90+tavush!P90+gexarquniq!P90+lori!P89+syuniq!P90+malatia!P90+shengavit!P90)</f>
        <v>0</v>
      </c>
      <c r="Q90" s="489">
        <f>SUM(shirak!Q90+arabkir!Q90+avan!Q90+ajapnyak!Q98+kentron!Q90+erebuni!Q90+ararat!P90+aragacotn!Q90+armavir!Q90+kotayq!Q90+tavush!Q90+gexarquniq!Q90+lori!Q89+syuniq!Q90+malatia!Q90+shengavit!Q90)</f>
        <v>0</v>
      </c>
      <c r="R90" s="489">
        <f>SUM(shirak!R90+arabkir!R90+avan!R90+ajapnyak!R98+kentron!R90+erebuni!R90+ararat!Q90+aragacotn!R90+armavir!R90+kotayq!R90+tavush!R90+gexarquniq!R90+lori!R89+syuniq!R90+malatia!R90+shengavit!R90)</f>
        <v>0</v>
      </c>
      <c r="S90" s="489">
        <f>SUM(shirak!S90+arabkir!S90+avan!S90+ajapnyak!S98+kentron!S90+erebuni!S90+ararat!R90+aragacotn!S90+armavir!S90+kotayq!S90+tavush!S90+gexarquniq!S90+lori!S89+syuniq!S90+malatia!S90+shengavit!S90)</f>
        <v>0</v>
      </c>
      <c r="T90" s="320">
        <f>SUM(shirak!T90+arabkir!T90+avan!T90+ajapnyak!T98+kentron!T90+erebuni!T90+ararat!S90+aragacotn!T90+armavir!T90+kotayq!T90+tavush!T90+gexarquniq!T90+lori!T89+syuniq!T90+malatia!T90+shengavit!T90)</f>
        <v>2</v>
      </c>
      <c r="U90" s="489">
        <f>SUM(shirak!U90+arabkir!U90+avan!U90+ajapnyak!U98+kentron!U90+erebuni!U90+ararat!T90+aragacotn!U90+armavir!U90+kotayq!U90+tavush!U90+gexarquniq!U90+lori!U89+syuniq!U90+malatia!U90+shengavit!U90)</f>
        <v>0</v>
      </c>
      <c r="V90" s="489">
        <f>SUM(shirak!V90+arabkir!V90+avan!V90+ajapnyak!V98+kentron!V90+erebuni!V90+ararat!U90+aragacotn!V90+armavir!V90+kotayq!V90+tavush!V90+gexarquniq!V90+lori!V89+syuniq!V90+malatia!V90+shengavit!V90)</f>
        <v>2</v>
      </c>
      <c r="W90" s="489">
        <f>SUM(shirak!W90+arabkir!W90+avan!W90+ajapnyak!W98+kentron!W90+erebuni!W90+ararat!V90+aragacotn!W90+armavir!W90+kotayq!W90+tavush!W90+gexarquniq!W90+lori!W89+syuniq!W90+malatia!W90+shengavit!W90)</f>
        <v>0</v>
      </c>
      <c r="X90" s="489">
        <f>SUM(shirak!X90+arabkir!X90+avan!X90+ajapnyak!X98+kentron!X90+erebuni!X90+ararat!W90+aragacotn!X90+armavir!X90+kotayq!X90+tavush!X90+gexarquniq!X90+lori!X89+syuniq!X90+malatia!X90+shengavit!X90)</f>
        <v>0</v>
      </c>
      <c r="Y90" s="489">
        <f>SUM(shirak!Y90+arabkir!Y90+avan!Y90+ajapnyak!Y98+kentron!Y90+erebuni!Y90+ararat!X90+aragacotn!Y90+armavir!Y90+kotayq!Y90+tavush!Y90+gexarquniq!Y90+lori!Y89+syuniq!Y90+malatia!Y90+shengavit!Y90)</f>
        <v>0</v>
      </c>
      <c r="Z90" s="320">
        <f>SUM(shirak!Z90+arabkir!Z90+avan!Z90+ajapnyak!Z98+kentron!Z90+erebuni!Z90+ararat!Y90+aragacotn!Z90+armavir!Z90+kotayq!Z90+tavush!Z90+gexarquniq!Z90+lori!Z89+syuniq!Z90+malatia!Z90+shengavit!Z90)</f>
        <v>4</v>
      </c>
      <c r="AA90" s="489">
        <f>SUM(shirak!AA90+arabkir!AA90+avan!AA90+ajapnyak!AA98+kentron!AA90+erebuni!AA90+ararat!Z90+aragacotn!AA90+armavir!AA90+kotayq!AA90+tavush!AA90+gexarquniq!AA90+lori!AA89+syuniq!AA90+malatia!AA90+shengavit!AA90)</f>
        <v>2</v>
      </c>
    </row>
    <row r="91" spans="1:27" s="238" customFormat="1" ht="50.25" customHeight="1" x14ac:dyDescent="0.25">
      <c r="A91" s="270" t="s">
        <v>167</v>
      </c>
      <c r="B91" s="274"/>
      <c r="C91" s="928" t="s">
        <v>168</v>
      </c>
      <c r="D91" s="938"/>
      <c r="E91" s="939"/>
      <c r="F91" s="272">
        <f>SUM(shirak!F91+arabkir!F91+avan!F91+ajapnyak!F99+kentron!F91+erebuni!F91+ararat!E91+aragacotn!F91+armavir!F91+kotayq!F91+tavush!F91+gexarquniq!F91+lori!F90+syuniq!F91+malatia!F91+shengavit!F91)</f>
        <v>633</v>
      </c>
      <c r="G91" s="272">
        <f>SUM(shirak!G91+arabkir!G91+avan!G91+ajapnyak!G99+kentron!G91+erebuni!G91+ararat!F91+aragacotn!G91+armavir!G91+kotayq!G91+tavush!G91+gexarquniq!G91+lori!G90+syuniq!G91+malatia!G91+shengavit!G91)</f>
        <v>4552</v>
      </c>
      <c r="H91" s="272">
        <f>SUM(shirak!H91+arabkir!H91+avan!H91+ajapnyak!H99+kentron!H91+erebuni!H91+ararat!G91+aragacotn!H91+armavir!H91+kotayq!H91+tavush!H91+gexarquniq!H91+lori!H90+syuniq!H91+malatia!H91+shengavit!H91)</f>
        <v>3992</v>
      </c>
      <c r="I91" s="272">
        <f>SUM(shirak!I91+arabkir!I91+avan!I91+ajapnyak!I99+kentron!I91+erebuni!I91+ararat!H91+aragacotn!I91+armavir!I91+kotayq!I91+tavush!I91+gexarquniq!I91+lori!I90+syuniq!I91+malatia!I91+shengavit!I91)</f>
        <v>483</v>
      </c>
      <c r="J91" s="272">
        <f>SUM(shirak!J91+arabkir!J91+avan!J91+ajapnyak!J99+kentron!J91+erebuni!J91+ararat!I91+aragacotn!J91+armavir!J91+kotayq!J91+tavush!J91+gexarquniq!J91+lori!J90+syuniq!J91+malatia!J91+shengavit!J91)</f>
        <v>78</v>
      </c>
      <c r="K91" s="272">
        <f>SUM(shirak!K91+arabkir!K91+avan!K91+ajapnyak!K99+kentron!K91+erebuni!K91+ararat!J91+aragacotn!K91+armavir!K91+kotayq!K91+tavush!K91+gexarquniq!K91+lori!K90+syuniq!K91+malatia!K91+shengavit!K91)</f>
        <v>3837</v>
      </c>
      <c r="L91" s="272">
        <f>SUM(shirak!L91+arabkir!L91+avan!L91+ajapnyak!L99+kentron!L91+erebuni!L91+ararat!K91+aragacotn!L91+armavir!L91+kotayq!L91+tavush!L91+gexarquniq!L91+lori!L90+syuniq!L91+malatia!L91+shengavit!L91)</f>
        <v>3273</v>
      </c>
      <c r="M91" s="272">
        <f>SUM(shirak!M91+arabkir!M91+avan!M91+ajapnyak!M99+kentron!M91+erebuni!M91+ararat!L91+aragacotn!M91+armavir!M91+kotayq!M91+tavush!M91+gexarquniq!M91+lori!M90+syuniq!M91+malatia!M91+shengavit!M91)</f>
        <v>90</v>
      </c>
      <c r="N91" s="272">
        <f>SUM(shirak!N91+arabkir!N91+avan!N91+ajapnyak!N99+kentron!N91+erebuni!N91+ararat!M91+aragacotn!N91+armavir!N91+kotayq!N91+tavush!N91+gexarquniq!N91+lori!N90+syuniq!N91+malatia!N91+shengavit!N91)</f>
        <v>215</v>
      </c>
      <c r="O91" s="272">
        <f>SUM(shirak!O91+arabkir!O91+avan!O91+ajapnyak!O99+kentron!O91+erebuni!O91+ararat!N91+aragacotn!O91+armavir!O91+kotayq!O91+tavush!O91+gexarquniq!O91+lori!O90+syuniq!O91+malatia!O91+shengavit!O91)</f>
        <v>259</v>
      </c>
      <c r="P91" s="272">
        <f>SUM(shirak!P91+arabkir!P91+avan!P91+ajapnyak!P99+kentron!P91+erebuni!P91+ararat!O91+aragacotn!P91+armavir!P91+kotayq!P91+tavush!P91+gexarquniq!P91+lori!P90+syuniq!P91+malatia!P91+shengavit!P91)</f>
        <v>21</v>
      </c>
      <c r="Q91" s="272">
        <f>SUM(shirak!Q91+arabkir!Q91+avan!Q91+ajapnyak!Q99+kentron!Q91+erebuni!Q91+ararat!P91+aragacotn!Q91+armavir!Q91+kotayq!Q91+tavush!Q91+gexarquniq!Q91+lori!Q90+syuniq!Q91+malatia!Q91+shengavit!Q91)</f>
        <v>181</v>
      </c>
      <c r="R91" s="272">
        <f>SUM(shirak!R91+arabkir!R91+avan!R91+ajapnyak!R99+kentron!R91+erebuni!R91+ararat!Q91+aragacotn!R91+armavir!R91+kotayq!R91+tavush!R91+gexarquniq!R91+lori!R90+syuniq!R91+malatia!R91+shengavit!R91)</f>
        <v>57</v>
      </c>
      <c r="S91" s="272">
        <f>SUM(shirak!S91+arabkir!S91+avan!S91+ajapnyak!S99+kentron!S91+erebuni!S91+ararat!R91+aragacotn!S91+armavir!S91+kotayq!S91+tavush!S91+gexarquniq!S91+lori!S90+syuniq!S91+malatia!S91+shengavit!S91)</f>
        <v>16</v>
      </c>
      <c r="T91" s="272">
        <f>SUM(shirak!T91+arabkir!T91+avan!T91+ajapnyak!T99+kentron!T91+erebuni!T91+ararat!S91+aragacotn!T91+armavir!T91+kotayq!T91+tavush!T91+gexarquniq!T91+lori!T90+syuniq!T91+malatia!T91+shengavit!T91)</f>
        <v>3853</v>
      </c>
      <c r="U91" s="272">
        <f>SUM(shirak!U91+arabkir!U91+avan!U91+ajapnyak!U99+kentron!U91+erebuni!U91+ararat!T91+aragacotn!U91+armavir!U91+kotayq!U91+tavush!U91+gexarquniq!U91+lori!U90+syuniq!U91+malatia!U91+shengavit!U91)</f>
        <v>8</v>
      </c>
      <c r="V91" s="272">
        <f>SUM(shirak!V91+arabkir!V91+avan!V91+ajapnyak!V99+kentron!V91+erebuni!V91+ararat!U91+aragacotn!V91+armavir!V91+kotayq!V91+tavush!V91+gexarquniq!V91+lori!V90+syuniq!V91+malatia!V91+shengavit!V91)</f>
        <v>3489</v>
      </c>
      <c r="W91" s="272">
        <f>SUM(shirak!W91+arabkir!W91+avan!W91+ajapnyak!W99+kentron!W91+erebuni!W91+ararat!V91+aragacotn!W91+armavir!W91+kotayq!W91+tavush!W91+gexarquniq!W91+lori!W90+syuniq!W91+malatia!W91+shengavit!W91)</f>
        <v>66</v>
      </c>
      <c r="X91" s="272">
        <f>SUM(shirak!X91+arabkir!X91+avan!X91+ajapnyak!X99+kentron!X91+erebuni!X91+ararat!W91+aragacotn!X91+armavir!X91+kotayq!X91+tavush!X91+gexarquniq!X91+lori!X90+syuniq!X91+malatia!X91+shengavit!X91)</f>
        <v>0</v>
      </c>
      <c r="Y91" s="272">
        <f>SUM(shirak!Y91+arabkir!Y91+avan!Y91+ajapnyak!Y99+kentron!Y91+erebuni!Y91+ararat!X91+aragacotn!Y91+armavir!Y91+kotayq!Y91+tavush!Y91+gexarquniq!Y91+lori!Y90+syuniq!Y91+malatia!Y91+shengavit!Y91)</f>
        <v>6</v>
      </c>
      <c r="Z91" s="272">
        <v>760</v>
      </c>
      <c r="AA91" s="272">
        <f>SUM(shirak!AA91+arabkir!AA91+avan!AA91+ajapnyak!AA99+kentron!AA91+erebuni!AA91+ararat!Z91+aragacotn!AA91+armavir!AA91+kotayq!AA91+tavush!AA91+gexarquniq!AA91+lori!AA90+syuniq!AA91+malatia!AA91+shengavit!AA91)</f>
        <v>119</v>
      </c>
    </row>
    <row r="92" spans="1:27" ht="36.75" customHeight="1" x14ac:dyDescent="0.25">
      <c r="A92" s="57" t="s">
        <v>169</v>
      </c>
      <c r="B92" s="85"/>
      <c r="C92" s="628" t="s">
        <v>170</v>
      </c>
      <c r="D92" s="629"/>
      <c r="E92" s="630"/>
      <c r="F92" s="489">
        <f>SUM(shirak!F92+arabkir!F92+avan!F92+ajapnyak!F100+kentron!F92+erebuni!F92+ararat!E92+aragacotn!F92+armavir!F92+kotayq!F92+tavush!F92+gexarquniq!F92+lori!F91+syuniq!F92+malatia!F92+shengavit!F92)</f>
        <v>0</v>
      </c>
      <c r="G92" s="489">
        <f>SUM(shirak!G92+arabkir!G92+avan!G92+ajapnyak!G100+kentron!G92+erebuni!G92+ararat!F92+aragacotn!G92+armavir!G92+kotayq!G92+tavush!G92+gexarquniq!G92+lori!G91+syuniq!G92+malatia!G92+shengavit!G92)</f>
        <v>3</v>
      </c>
      <c r="H92" s="489">
        <f>SUM(shirak!H92+arabkir!H92+avan!H92+ajapnyak!H100+kentron!H92+erebuni!H92+ararat!G92+aragacotn!H92+armavir!H92+kotayq!H92+tavush!H92+gexarquniq!H92+lori!H91+syuniq!H92+malatia!H92+shengavit!H92)</f>
        <v>3</v>
      </c>
      <c r="I92" s="489">
        <f>SUM(shirak!I92+arabkir!I92+avan!I92+ajapnyak!I100+kentron!I92+erebuni!I92+ararat!H92+aragacotn!I92+armavir!I92+kotayq!I92+tavush!I92+gexarquniq!I92+lori!I91+syuniq!I92+malatia!I92+shengavit!I92)</f>
        <v>0</v>
      </c>
      <c r="J92" s="489">
        <f>SUM(shirak!J92+arabkir!J92+avan!J92+ajapnyak!J100+kentron!J92+erebuni!J92+ararat!I92+aragacotn!J92+armavir!J92+kotayq!J92+tavush!J92+gexarquniq!J92+lori!J91+syuniq!J92+malatia!J92+shengavit!J92)</f>
        <v>0</v>
      </c>
      <c r="K92" s="320">
        <f>SUM(shirak!K92+arabkir!K92+avan!K92+ajapnyak!K100+kentron!K92+erebuni!K92+ararat!J92+aragacotn!K92+armavir!K92+kotayq!K92+tavush!K92+gexarquniq!K92+lori!K91+syuniq!K92+malatia!K92+shengavit!K92)</f>
        <v>2</v>
      </c>
      <c r="L92" s="489">
        <f>SUM(shirak!L92+arabkir!L92+avan!L92+ajapnyak!L100+kentron!L92+erebuni!L92+ararat!K92+aragacotn!L92+armavir!L92+kotayq!L92+tavush!L92+gexarquniq!L92+lori!L91+syuniq!L92+malatia!L92+shengavit!L92)</f>
        <v>1</v>
      </c>
      <c r="M92" s="489">
        <f>SUM(shirak!M92+arabkir!M92+avan!M92+ajapnyak!M100+kentron!M92+erebuni!M92+ararat!L92+aragacotn!M92+armavir!M92+kotayq!M92+tavush!M92+gexarquniq!M92+lori!M91+syuniq!M92+malatia!M92+shengavit!M92)</f>
        <v>0</v>
      </c>
      <c r="N92" s="489">
        <f>SUM(shirak!N92+arabkir!N92+avan!N92+ajapnyak!N100+kentron!N92+erebuni!N92+ararat!M92+aragacotn!N92+armavir!N92+kotayq!N92+tavush!N92+gexarquniq!N92+lori!N91+syuniq!N92+malatia!N92+shengavit!N92)</f>
        <v>1</v>
      </c>
      <c r="O92" s="320">
        <f>SUM(shirak!O92+arabkir!O92+avan!O92+ajapnyak!O100+kentron!O92+erebuni!O92+ararat!N92+aragacotn!O92+armavir!O92+kotayq!O92+tavush!O92+gexarquniq!O92+lori!O91+syuniq!O92+malatia!O92+shengavit!O92)</f>
        <v>0</v>
      </c>
      <c r="P92" s="489">
        <f>SUM(shirak!P92+arabkir!P92+avan!P92+ajapnyak!P100+kentron!P92+erebuni!P92+ararat!O92+aragacotn!P92+armavir!P92+kotayq!P92+tavush!P92+gexarquniq!P92+lori!P91+syuniq!P92+malatia!P92+shengavit!P92)</f>
        <v>0</v>
      </c>
      <c r="Q92" s="489">
        <f>SUM(shirak!Q92+arabkir!Q92+avan!Q92+ajapnyak!Q100+kentron!Q92+erebuni!Q92+ararat!P92+aragacotn!Q92+armavir!Q92+kotayq!Q92+tavush!Q92+gexarquniq!Q92+lori!Q91+syuniq!Q92+malatia!Q92+shengavit!Q92)</f>
        <v>0</v>
      </c>
      <c r="R92" s="489">
        <f>SUM(shirak!R92+arabkir!R92+avan!R92+ajapnyak!R100+kentron!R92+erebuni!R92+ararat!Q92+aragacotn!R92+armavir!R92+kotayq!R92+tavush!R92+gexarquniq!R92+lori!R91+syuniq!R92+malatia!R92+shengavit!R92)</f>
        <v>0</v>
      </c>
      <c r="S92" s="489">
        <f>SUM(shirak!S92+arabkir!S92+avan!S92+ajapnyak!S100+kentron!S92+erebuni!S92+ararat!R92+aragacotn!S92+armavir!S92+kotayq!S92+tavush!S92+gexarquniq!S92+lori!S91+syuniq!S92+malatia!S92+shengavit!S92)</f>
        <v>0</v>
      </c>
      <c r="T92" s="320">
        <f>SUM(shirak!T92+arabkir!T92+avan!T92+ajapnyak!T100+kentron!T92+erebuni!T92+ararat!S92+aragacotn!T92+armavir!T92+kotayq!T92+tavush!T92+gexarquniq!T92+lori!T91+syuniq!T92+malatia!T92+shengavit!T92)</f>
        <v>2</v>
      </c>
      <c r="U92" s="489">
        <f>SUM(shirak!U92+arabkir!U92+avan!U92+ajapnyak!U100+kentron!U92+erebuni!U92+ararat!T92+aragacotn!U92+armavir!U92+kotayq!U92+tavush!U92+gexarquniq!U92+lori!U91+syuniq!U92+malatia!U92+shengavit!U92)</f>
        <v>0</v>
      </c>
      <c r="V92" s="489">
        <f>SUM(shirak!V92+arabkir!V92+avan!V92+ajapnyak!V100+kentron!V92+erebuni!V92+ararat!U92+aragacotn!V92+armavir!V92+kotayq!V92+tavush!V92+gexarquniq!V92+lori!V91+syuniq!V92+malatia!V92+shengavit!V92)</f>
        <v>2</v>
      </c>
      <c r="W92" s="489">
        <f>SUM(shirak!W92+arabkir!W92+avan!W92+ajapnyak!W100+kentron!W92+erebuni!W92+ararat!V92+aragacotn!W92+armavir!W92+kotayq!W92+tavush!W92+gexarquniq!W92+lori!W91+syuniq!W92+malatia!W92+shengavit!W92)</f>
        <v>0</v>
      </c>
      <c r="X92" s="489">
        <f>SUM(shirak!X92+arabkir!X92+avan!X92+ajapnyak!X100+kentron!X92+erebuni!X92+ararat!W92+aragacotn!X92+armavir!X92+kotayq!X92+tavush!X92+gexarquniq!X92+lori!X91+syuniq!X92+malatia!X92+shengavit!X92)</f>
        <v>0</v>
      </c>
      <c r="Y92" s="489">
        <f>SUM(shirak!Y92+arabkir!Y92+avan!Y92+ajapnyak!Y100+kentron!Y92+erebuni!Y92+ararat!X92+aragacotn!Y92+armavir!Y92+kotayq!Y92+tavush!Y92+gexarquniq!Y92+lori!Y91+syuniq!Y92+malatia!Y92+shengavit!Y92)</f>
        <v>0</v>
      </c>
      <c r="Z92" s="320">
        <f>SUM(shirak!Z92+arabkir!Z92+avan!Z92+ajapnyak!Z100+kentron!Z92+erebuni!Z92+ararat!Y92+aragacotn!Z92+armavir!Z92+kotayq!Z92+tavush!Z92+gexarquniq!Z92+lori!Z91+syuniq!Z92+malatia!Z92+shengavit!Z92)</f>
        <v>1</v>
      </c>
      <c r="AA92" s="489">
        <f>SUM(shirak!AA92+arabkir!AA92+avan!AA92+ajapnyak!AA100+kentron!AA92+erebuni!AA92+ararat!Z92+aragacotn!AA92+armavir!AA92+kotayq!AA92+tavush!AA92+gexarquniq!AA92+lori!AA91+syuniq!AA92+malatia!AA92+shengavit!AA92)</f>
        <v>0</v>
      </c>
    </row>
    <row r="93" spans="1:27" ht="48" customHeight="1" x14ac:dyDescent="0.25">
      <c r="A93" s="57" t="s">
        <v>171</v>
      </c>
      <c r="B93" s="85"/>
      <c r="C93" s="628" t="s">
        <v>172</v>
      </c>
      <c r="D93" s="629"/>
      <c r="E93" s="630"/>
      <c r="F93" s="489">
        <f>SUM(shirak!F93+arabkir!F93+avan!F93+ajapnyak!F101+kentron!F93+erebuni!F93+ararat!E93+aragacotn!F93+armavir!F93+kotayq!F93+tavush!F93+gexarquniq!F93+lori!F92+syuniq!F93+malatia!F93+shengavit!F93)</f>
        <v>164</v>
      </c>
      <c r="G93" s="489">
        <f>SUM(shirak!G93+arabkir!G93+avan!G93+ajapnyak!G101+kentron!G93+erebuni!G93+ararat!F93+aragacotn!G93+armavir!G93+kotayq!G93+tavush!G93+gexarquniq!G93+lori!G92+syuniq!G93+malatia!G93+shengavit!G93)</f>
        <v>343</v>
      </c>
      <c r="H93" s="489">
        <f>SUM(shirak!H93+arabkir!H93+avan!H93+ajapnyak!H101+kentron!H93+erebuni!H93+ararat!G93+aragacotn!H93+armavir!H93+kotayq!H93+tavush!H93+gexarquniq!H93+lori!H92+syuniq!H93+malatia!H93+shengavit!H93)</f>
        <v>308</v>
      </c>
      <c r="I93" s="489">
        <f>SUM(shirak!I93+arabkir!I93+avan!I93+ajapnyak!I101+kentron!I93+erebuni!I93+ararat!H93+aragacotn!I93+armavir!I93+kotayq!I93+tavush!I93+gexarquniq!I93+lori!I92+syuniq!I93+malatia!I93+shengavit!I93)</f>
        <v>31</v>
      </c>
      <c r="J93" s="489">
        <f>SUM(shirak!J93+arabkir!J93+avan!J93+ajapnyak!J101+kentron!J93+erebuni!J93+ararat!I93+aragacotn!J93+armavir!J93+kotayq!J93+tavush!J93+gexarquniq!J93+lori!J92+syuniq!J93+malatia!J93+shengavit!J93)</f>
        <v>4</v>
      </c>
      <c r="K93" s="320">
        <f>SUM(shirak!K93+arabkir!K93+avan!K93+ajapnyak!K101+kentron!K93+erebuni!K93+ararat!J93+aragacotn!K93+armavir!K93+kotayq!K93+tavush!K93+gexarquniq!K93+lori!K92+syuniq!K93+malatia!K93+shengavit!K93)</f>
        <v>278</v>
      </c>
      <c r="L93" s="489">
        <f>SUM(shirak!L93+arabkir!L93+avan!L93+ajapnyak!L101+kentron!L93+erebuni!L93+ararat!K93+aragacotn!L93+armavir!L93+kotayq!L93+tavush!L93+gexarquniq!L93+lori!L92+syuniq!L93+malatia!L93+shengavit!L93)</f>
        <v>226</v>
      </c>
      <c r="M93" s="489">
        <f>SUM(shirak!M93+arabkir!M93+avan!M93+ajapnyak!M101+kentron!M93+erebuni!M93+ararat!L93+aragacotn!M93+armavir!M93+kotayq!M93+tavush!M93+gexarquniq!M93+lori!M92+syuniq!M93+malatia!M93+shengavit!M93)</f>
        <v>4</v>
      </c>
      <c r="N93" s="489">
        <f>SUM(shirak!N93+arabkir!N93+avan!N93+ajapnyak!N101+kentron!N93+erebuni!N93+ararat!M93+aragacotn!N93+armavir!N93+kotayq!N93+tavush!N93+gexarquniq!N93+lori!N92+syuniq!N93+malatia!N93+shengavit!N93)</f>
        <v>9</v>
      </c>
      <c r="O93" s="320">
        <f>SUM(shirak!O93+arabkir!O93+avan!O93+ajapnyak!O101+kentron!O93+erebuni!O93+ararat!N93+aragacotn!O93+armavir!O93+kotayq!O93+tavush!O93+gexarquniq!O93+lori!O92+syuniq!O93+malatia!O93+shengavit!O93)</f>
        <v>39</v>
      </c>
      <c r="P93" s="489">
        <f>SUM(shirak!P93+arabkir!P93+avan!P93+ajapnyak!P101+kentron!P93+erebuni!P93+ararat!O93+aragacotn!P93+armavir!P93+kotayq!P93+tavush!P93+gexarquniq!P93+lori!P92+syuniq!P93+malatia!P93+shengavit!P93)</f>
        <v>4</v>
      </c>
      <c r="Q93" s="489">
        <f>SUM(shirak!Q93+arabkir!Q93+avan!Q93+ajapnyak!Q101+kentron!Q93+erebuni!Q93+ararat!P93+aragacotn!Q93+armavir!Q93+kotayq!Q93+tavush!Q93+gexarquniq!Q93+lori!Q92+syuniq!Q93+malatia!Q93+shengavit!Q93)</f>
        <v>26</v>
      </c>
      <c r="R93" s="489">
        <f>SUM(shirak!R93+arabkir!R93+avan!R93+ajapnyak!R101+kentron!R93+erebuni!R93+ararat!Q93+aragacotn!R93+armavir!R93+kotayq!R93+tavush!R93+gexarquniq!R93+lori!R92+syuniq!R93+malatia!R93+shengavit!R93)</f>
        <v>9</v>
      </c>
      <c r="S93" s="489">
        <f>SUM(shirak!S93+arabkir!S93+avan!S93+ajapnyak!S101+kentron!S93+erebuni!S93+ararat!R93+aragacotn!S93+armavir!S93+kotayq!S93+tavush!S93+gexarquniq!S93+lori!S92+syuniq!S93+malatia!S93+shengavit!S93)</f>
        <v>0</v>
      </c>
      <c r="T93" s="320">
        <f>SUM(shirak!T93+arabkir!T93+avan!T93+ajapnyak!T101+kentron!T93+erebuni!T93+ararat!S93+aragacotn!T93+armavir!T93+kotayq!T93+tavush!T93+gexarquniq!T93+lori!T92+syuniq!T93+malatia!T93+shengavit!T93)</f>
        <v>278</v>
      </c>
      <c r="U93" s="489">
        <f>SUM(shirak!U93+arabkir!U93+avan!U93+ajapnyak!U101+kentron!U93+erebuni!U93+ararat!T93+aragacotn!U93+armavir!U93+kotayq!U93+tavush!U93+gexarquniq!U93+lori!U92+syuniq!U93+malatia!U93+shengavit!U93)</f>
        <v>0</v>
      </c>
      <c r="V93" s="489">
        <f>SUM(shirak!V93+arabkir!V93+avan!V93+ajapnyak!V101+kentron!V93+erebuni!V93+ararat!U93+aragacotn!V93+armavir!V93+kotayq!V93+tavush!V93+gexarquniq!V93+lori!V92+syuniq!V93+malatia!V93+shengavit!V93)</f>
        <v>243</v>
      </c>
      <c r="W93" s="489">
        <f>SUM(shirak!W93+arabkir!W93+avan!W93+ajapnyak!W101+kentron!W93+erebuni!W93+ararat!V93+aragacotn!W93+armavir!W93+kotayq!W93+tavush!W93+gexarquniq!W93+lori!W92+syuniq!W93+malatia!W93+shengavit!W93)</f>
        <v>2</v>
      </c>
      <c r="X93" s="489">
        <f>SUM(shirak!X93+arabkir!X93+avan!X93+ajapnyak!X101+kentron!X93+erebuni!X93+ararat!W93+aragacotn!X93+armavir!X93+kotayq!X93+tavush!X93+gexarquniq!X93+lori!X92+syuniq!X93+malatia!X93+shengavit!X93)</f>
        <v>0</v>
      </c>
      <c r="Y93" s="489">
        <f>SUM(shirak!Y93+arabkir!Y93+avan!Y93+ajapnyak!Y101+kentron!Y93+erebuni!Y93+ararat!X93+aragacotn!Y93+armavir!Y93+kotayq!Y93+tavush!Y93+gexarquniq!Y93+lori!Y92+syuniq!Y93+malatia!Y93+shengavit!Y93)</f>
        <v>0</v>
      </c>
      <c r="Z93" s="320">
        <f>SUM(shirak!Z93+arabkir!Z93+avan!Z93+ajapnyak!Z101+kentron!Z93+erebuni!Z93+ararat!Y93+aragacotn!Z93+armavir!Z93+kotayq!Z93+tavush!Z93+gexarquniq!Z93+lori!Z92+syuniq!Z93+malatia!Z93+shengavit!Z93)</f>
        <v>194</v>
      </c>
      <c r="AA93" s="489">
        <f>SUM(shirak!AA93+arabkir!AA93+avan!AA93+ajapnyak!AA101+kentron!AA93+erebuni!AA93+ararat!Z93+aragacotn!AA93+armavir!AA93+kotayq!AA93+tavush!AA93+gexarquniq!AA93+lori!AA92+syuniq!AA93+malatia!AA93+shengavit!AA93)</f>
        <v>107</v>
      </c>
    </row>
    <row r="94" spans="1:27" ht="74.25" customHeight="1" x14ac:dyDescent="0.25">
      <c r="A94" s="57" t="s">
        <v>173</v>
      </c>
      <c r="B94" s="85"/>
      <c r="C94" s="628" t="s">
        <v>174</v>
      </c>
      <c r="D94" s="629"/>
      <c r="E94" s="630"/>
      <c r="F94" s="489">
        <f>SUM(shirak!F94+arabkir!F94+avan!F94+ajapnyak!F102+kentron!F94+erebuni!F94+ararat!E94+aragacotn!F94+armavir!F94+kotayq!F94+tavush!F94+gexarquniq!F94+lori!F93+syuniq!F94+malatia!F94+shengavit!F94)</f>
        <v>0</v>
      </c>
      <c r="G94" s="489">
        <f>SUM(shirak!G94+arabkir!G94+avan!G94+ajapnyak!G102+kentron!G94+erebuni!G94+ararat!F94+aragacotn!G94+armavir!G94+kotayq!G94+tavush!G94+gexarquniq!G94+lori!G93+syuniq!G94+malatia!G94+shengavit!G94)</f>
        <v>46</v>
      </c>
      <c r="H94" s="489">
        <f>SUM(shirak!H94+arabkir!H94+avan!H94+ajapnyak!H102+kentron!H94+erebuni!H94+ararat!G94+aragacotn!H94+armavir!H94+kotayq!H94+tavush!H94+gexarquniq!H94+lori!H93+syuniq!H94+malatia!H94+shengavit!H94)</f>
        <v>46</v>
      </c>
      <c r="I94" s="489">
        <f>SUM(shirak!I94+arabkir!I94+avan!I94+ajapnyak!I102+kentron!I94+erebuni!I94+ararat!H94+aragacotn!I94+armavir!I94+kotayq!I94+tavush!I94+gexarquniq!I94+lori!I93+syuniq!I94+malatia!I94+shengavit!I94)</f>
        <v>0</v>
      </c>
      <c r="J94" s="489">
        <f>SUM(shirak!J94+arabkir!J94+avan!J94+ajapnyak!J102+kentron!J94+erebuni!J94+ararat!I94+aragacotn!J94+armavir!J94+kotayq!J94+tavush!J94+gexarquniq!J94+lori!J93+syuniq!J94+malatia!J94+shengavit!J94)</f>
        <v>0</v>
      </c>
      <c r="K94" s="320">
        <f>SUM(shirak!K94+arabkir!K94+avan!K94+ajapnyak!K102+kentron!K94+erebuni!K94+ararat!J94+aragacotn!K94+armavir!K94+kotayq!K94+tavush!K94+gexarquniq!K94+lori!K93+syuniq!K94+malatia!K94+shengavit!K94)</f>
        <v>46</v>
      </c>
      <c r="L94" s="489">
        <f>SUM(shirak!L94+arabkir!L94+avan!L94+ajapnyak!L102+kentron!L94+erebuni!L94+ararat!K94+aragacotn!L94+armavir!L94+kotayq!L94+tavush!L94+gexarquniq!L94+lori!L93+syuniq!L94+malatia!L94+shengavit!L94)</f>
        <v>41</v>
      </c>
      <c r="M94" s="489">
        <f>SUM(shirak!M94+arabkir!M94+avan!M94+ajapnyak!M102+kentron!M94+erebuni!M94+ararat!L94+aragacotn!M94+armavir!M94+kotayq!M94+tavush!M94+gexarquniq!M94+lori!M93+syuniq!M94+malatia!M94+shengavit!M94)</f>
        <v>0</v>
      </c>
      <c r="N94" s="489">
        <f>SUM(shirak!N94+arabkir!N94+avan!N94+ajapnyak!N102+kentron!N94+erebuni!N94+ararat!M94+aragacotn!N94+armavir!N94+kotayq!N94+tavush!N94+gexarquniq!N94+lori!N93+syuniq!N94+malatia!N94+shengavit!N94)</f>
        <v>2</v>
      </c>
      <c r="O94" s="320">
        <f>SUM(shirak!O94+arabkir!O94+avan!O94+ajapnyak!O102+kentron!O94+erebuni!O94+ararat!N94+aragacotn!O94+armavir!O94+kotayq!O94+tavush!O94+gexarquniq!O94+lori!O93+syuniq!O94+malatia!O94+shengavit!O94)</f>
        <v>3</v>
      </c>
      <c r="P94" s="489">
        <f>SUM(shirak!P94+arabkir!P94+avan!P94+ajapnyak!P102+kentron!P94+erebuni!P94+ararat!O94+aragacotn!P94+armavir!P94+kotayq!P94+tavush!P94+gexarquniq!P94+lori!P93+syuniq!P94+malatia!P94+shengavit!P94)</f>
        <v>0</v>
      </c>
      <c r="Q94" s="489">
        <f>SUM(shirak!Q94+arabkir!Q94+avan!Q94+ajapnyak!Q102+kentron!Q94+erebuni!Q94+ararat!P94+aragacotn!Q94+armavir!Q94+kotayq!Q94+tavush!Q94+gexarquniq!Q94+lori!Q93+syuniq!Q94+malatia!Q94+shengavit!Q94)</f>
        <v>3</v>
      </c>
      <c r="R94" s="489">
        <f>SUM(shirak!R94+arabkir!R94+avan!R94+ajapnyak!R102+kentron!R94+erebuni!R94+ararat!Q94+aragacotn!R94+armavir!R94+kotayq!R94+tavush!R94+gexarquniq!R94+lori!R93+syuniq!R94+malatia!R94+shengavit!R94)</f>
        <v>0</v>
      </c>
      <c r="S94" s="489">
        <f>SUM(shirak!S94+arabkir!S94+avan!S94+ajapnyak!S102+kentron!S94+erebuni!S94+ararat!R94+aragacotn!S94+armavir!S94+kotayq!S94+tavush!S94+gexarquniq!S94+lori!S93+syuniq!S94+malatia!S94+shengavit!S94)</f>
        <v>0</v>
      </c>
      <c r="T94" s="320">
        <f>SUM(shirak!T94+arabkir!T94+avan!T94+ajapnyak!T102+kentron!T94+erebuni!T94+ararat!S94+aragacotn!T94+armavir!T94+kotayq!T94+tavush!T94+gexarquniq!T94+lori!T93+syuniq!T94+malatia!T94+shengavit!T94)</f>
        <v>46</v>
      </c>
      <c r="U94" s="489">
        <f>SUM(shirak!U94+arabkir!U94+avan!U94+ajapnyak!U102+kentron!U94+erebuni!U94+ararat!T94+aragacotn!U94+armavir!U94+kotayq!U94+tavush!U94+gexarquniq!U94+lori!U93+syuniq!U94+malatia!U94+shengavit!U94)</f>
        <v>0</v>
      </c>
      <c r="V94" s="489">
        <f>SUM(shirak!V94+arabkir!V94+avan!V94+ajapnyak!V102+kentron!V94+erebuni!V94+ararat!U94+aragacotn!V94+armavir!V94+kotayq!V94+tavush!V94+gexarquniq!V94+lori!V93+syuniq!V94+malatia!V94+shengavit!V94)</f>
        <v>42</v>
      </c>
      <c r="W94" s="489">
        <f>SUM(shirak!W94+arabkir!W94+avan!W94+ajapnyak!W102+kentron!W94+erebuni!W94+ararat!V94+aragacotn!W94+armavir!W94+kotayq!W94+tavush!W94+gexarquniq!W94+lori!W93+syuniq!W94+malatia!W94+shengavit!W94)</f>
        <v>0</v>
      </c>
      <c r="X94" s="489">
        <f>SUM(shirak!X94+arabkir!X94+avan!X94+ajapnyak!X102+kentron!X94+erebuni!X94+ararat!W94+aragacotn!X94+armavir!X94+kotayq!X94+tavush!X94+gexarquniq!X94+lori!X93+syuniq!X94+malatia!X94+shengavit!X94)</f>
        <v>0</v>
      </c>
      <c r="Y94" s="489">
        <f>SUM(shirak!Y94+arabkir!Y94+avan!Y94+ajapnyak!Y102+kentron!Y94+erebuni!Y94+ararat!X94+aragacotn!Y94+armavir!Y94+kotayq!Y94+tavush!Y94+gexarquniq!Y94+lori!Y93+syuniq!Y94+malatia!Y94+shengavit!Y94)</f>
        <v>0</v>
      </c>
      <c r="Z94" s="320">
        <f>SUM(shirak!Z94+arabkir!Z94+avan!Z94+ajapnyak!Z102+kentron!Z94+erebuni!Z94+ararat!Y94+aragacotn!Z94+armavir!Z94+kotayq!Z94+tavush!Z94+gexarquniq!Z94+lori!Z93+syuniq!Z94+malatia!Z94+shengavit!Z94)</f>
        <v>0</v>
      </c>
      <c r="AA94" s="489">
        <f>SUM(shirak!AA94+arabkir!AA94+avan!AA94+ajapnyak!AA102+kentron!AA94+erebuni!AA94+ararat!Z94+aragacotn!AA94+armavir!AA94+kotayq!AA94+tavush!AA94+gexarquniq!AA94+lori!AA93+syuniq!AA94+malatia!AA94+shengavit!AA94)</f>
        <v>0</v>
      </c>
    </row>
    <row r="95" spans="1:27" ht="62.25" customHeight="1" x14ac:dyDescent="0.25">
      <c r="A95" s="55" t="s">
        <v>175</v>
      </c>
      <c r="B95" s="84"/>
      <c r="C95" s="628" t="s">
        <v>176</v>
      </c>
      <c r="D95" s="629"/>
      <c r="E95" s="630"/>
      <c r="F95" s="489">
        <f>SUM(shirak!F95+arabkir!F95+avan!F95+ajapnyak!F103+kentron!F95+erebuni!F95+ararat!E95+aragacotn!F95+armavir!F95+kotayq!F95+tavush!F95+gexarquniq!F95+lori!F94+syuniq!F95+malatia!F95+shengavit!F95)</f>
        <v>100</v>
      </c>
      <c r="G95" s="489">
        <f>SUM(shirak!G95+arabkir!G95+avan!G95+ajapnyak!G103+kentron!G95+erebuni!G95+ararat!F95+aragacotn!G95+armavir!G95+kotayq!G95+tavush!G95+gexarquniq!G95+lori!G94+syuniq!G95+malatia!G95+shengavit!G95)</f>
        <v>535</v>
      </c>
      <c r="H95" s="489">
        <f>SUM(shirak!H95+arabkir!H95+avan!H95+ajapnyak!H103+kentron!H95+erebuni!H95+ararat!G95+aragacotn!H95+armavir!H95+kotayq!H95+tavush!H95+gexarquniq!H95+lori!H94+syuniq!H95+malatia!H95+shengavit!H95)</f>
        <v>456</v>
      </c>
      <c r="I95" s="489">
        <f>SUM(shirak!I95+arabkir!I95+avan!I95+ajapnyak!I103+kentron!I95+erebuni!I95+ararat!H95+aragacotn!I95+armavir!I95+kotayq!I95+tavush!I95+gexarquniq!I95+lori!I94+syuniq!I95+malatia!I95+shengavit!I95)</f>
        <v>77</v>
      </c>
      <c r="J95" s="489">
        <f>SUM(shirak!J95+arabkir!J95+avan!J95+ajapnyak!J103+kentron!J95+erebuni!J95+ararat!I95+aragacotn!J95+armavir!J95+kotayq!J95+tavush!J95+gexarquniq!J95+lori!J94+syuniq!J95+malatia!J95+shengavit!J95)</f>
        <v>2</v>
      </c>
      <c r="K95" s="320">
        <f>SUM(shirak!K95+arabkir!K95+avan!K95+ajapnyak!K103+kentron!K95+erebuni!K95+ararat!J95+aragacotn!K95+armavir!K95+kotayq!K95+tavush!K95+gexarquniq!K95+lori!K94+syuniq!K95+malatia!K95+shengavit!K95)</f>
        <v>460</v>
      </c>
      <c r="L95" s="489">
        <f>SUM(shirak!L95+arabkir!L95+avan!L95+ajapnyak!L103+kentron!L95+erebuni!L95+ararat!K95+aragacotn!L95+armavir!L95+kotayq!L95+tavush!L95+gexarquniq!L95+lori!L94+syuniq!L95+malatia!L95+shengavit!L95)</f>
        <v>355</v>
      </c>
      <c r="M95" s="489">
        <f>SUM(shirak!M95+arabkir!M95+avan!M95+ajapnyak!M103+kentron!M95+erebuni!M95+ararat!L95+aragacotn!M95+armavir!M95+kotayq!M95+tavush!M95+gexarquniq!M95+lori!M94+syuniq!M95+malatia!M95+shengavit!M95)</f>
        <v>4</v>
      </c>
      <c r="N95" s="489">
        <f>SUM(shirak!N95+arabkir!N95+avan!N95+ajapnyak!N103+kentron!N95+erebuni!N95+ararat!M95+aragacotn!N95+armavir!N95+kotayq!N95+tavush!N95+gexarquniq!N95+lori!N94+syuniq!N95+malatia!N95+shengavit!N95)</f>
        <v>51</v>
      </c>
      <c r="O95" s="320">
        <f>SUM(shirak!O95+arabkir!O95+avan!O95+ajapnyak!O103+kentron!O95+erebuni!O95+ararat!N95+aragacotn!O95+armavir!O95+kotayq!O95+tavush!O95+gexarquniq!O95+lori!O94+syuniq!O95+malatia!O95+shengavit!O95)</f>
        <v>50</v>
      </c>
      <c r="P95" s="489">
        <f>SUM(shirak!P95+arabkir!P95+avan!P95+ajapnyak!P103+kentron!P95+erebuni!P95+ararat!O95+aragacotn!P95+armavir!P95+kotayq!P95+tavush!P95+gexarquniq!P95+lori!P94+syuniq!P95+malatia!P95+shengavit!P95)</f>
        <v>1</v>
      </c>
      <c r="Q95" s="489">
        <f>SUM(shirak!Q95+arabkir!Q95+avan!Q95+ajapnyak!Q103+kentron!Q95+erebuni!Q95+ararat!P95+aragacotn!Q95+armavir!Q95+kotayq!Q95+tavush!Q95+gexarquniq!Q95+lori!Q94+syuniq!Q95+malatia!Q95+shengavit!Q95)</f>
        <v>30</v>
      </c>
      <c r="R95" s="489">
        <f>SUM(shirak!R95+arabkir!R95+avan!R95+ajapnyak!R103+kentron!R95+erebuni!R95+ararat!Q95+aragacotn!R95+armavir!R95+kotayq!R95+tavush!R95+gexarquniq!R95+lori!R94+syuniq!R95+malatia!R95+shengavit!R95)</f>
        <v>19</v>
      </c>
      <c r="S95" s="489">
        <f>SUM(shirak!S95+arabkir!S95+avan!S95+ajapnyak!S103+kentron!S95+erebuni!S95+ararat!R95+aragacotn!S95+armavir!S95+kotayq!S95+tavush!S95+gexarquniq!S95+lori!S94+syuniq!S95+malatia!S95+shengavit!S95)</f>
        <v>0</v>
      </c>
      <c r="T95" s="320">
        <f>SUM(shirak!T95+arabkir!T95+avan!T95+ajapnyak!T103+kentron!T95+erebuni!T95+ararat!S95+aragacotn!T95+armavir!T95+kotayq!T95+tavush!T95+gexarquniq!T95+lori!T94+syuniq!T95+malatia!T95+shengavit!T95)</f>
        <v>460</v>
      </c>
      <c r="U95" s="489">
        <f>SUM(shirak!U95+arabkir!U95+avan!U95+ajapnyak!U103+kentron!U95+erebuni!U95+ararat!T95+aragacotn!U95+armavir!U95+kotayq!U95+tavush!U95+gexarquniq!U95+lori!U94+syuniq!U95+malatia!U95+shengavit!U95)</f>
        <v>0</v>
      </c>
      <c r="V95" s="489">
        <f>SUM(shirak!V95+arabkir!V95+avan!V95+ajapnyak!V103+kentron!V95+erebuni!V95+ararat!U95+aragacotn!V95+armavir!V95+kotayq!V95+tavush!V95+gexarquniq!V95+lori!V94+syuniq!V95+malatia!V95+shengavit!V95)</f>
        <v>422</v>
      </c>
      <c r="W95" s="489">
        <f>SUM(shirak!W95+arabkir!W95+avan!W95+ajapnyak!W103+kentron!W95+erebuni!W95+ararat!V95+aragacotn!W95+armavir!W95+kotayq!W95+tavush!W95+gexarquniq!W95+lori!W94+syuniq!W95+malatia!W95+shengavit!W95)</f>
        <v>12</v>
      </c>
      <c r="X95" s="489">
        <f>SUM(shirak!X95+arabkir!X95+avan!X95+ajapnyak!X103+kentron!X95+erebuni!X95+ararat!W95+aragacotn!X95+armavir!X95+kotayq!X95+tavush!X95+gexarquniq!X95+lori!X94+syuniq!X95+malatia!X95+shengavit!X95)</f>
        <v>0</v>
      </c>
      <c r="Y95" s="489">
        <f>SUM(shirak!Y95+arabkir!Y95+avan!Y95+ajapnyak!Y103+kentron!Y95+erebuni!Y95+ararat!X95+aragacotn!Y95+armavir!Y95+kotayq!Y95+tavush!Y95+gexarquniq!Y95+lori!Y94+syuniq!Y95+malatia!Y95+shengavit!Y95)</f>
        <v>0</v>
      </c>
      <c r="Z95" s="320">
        <f>SUM(shirak!Z95+arabkir!Z95+avan!Z95+ajapnyak!Z103+kentron!Z95+erebuni!Z95+ararat!Y95+aragacotn!Z95+armavir!Z95+kotayq!Z95+tavush!Z95+gexarquniq!Z95+lori!Z94+syuniq!Z95+malatia!Z95+shengavit!Z95)</f>
        <v>96</v>
      </c>
      <c r="AA95" s="489">
        <f>SUM(shirak!AA95+arabkir!AA95+avan!AA95+ajapnyak!AA103+kentron!AA95+erebuni!AA95+ararat!Z95+aragacotn!AA95+armavir!AA95+kotayq!AA95+tavush!AA95+gexarquniq!AA95+lori!AA94+syuniq!AA95+malatia!AA95+shengavit!AA95)</f>
        <v>2</v>
      </c>
    </row>
    <row r="96" spans="1:27" ht="51.75" customHeight="1" x14ac:dyDescent="0.25">
      <c r="A96" s="55" t="s">
        <v>177</v>
      </c>
      <c r="B96" s="84"/>
      <c r="C96" s="628" t="s">
        <v>178</v>
      </c>
      <c r="D96" s="629"/>
      <c r="E96" s="630"/>
      <c r="F96" s="489">
        <f>SUM(shirak!F96+arabkir!F96+avan!F96+ajapnyak!F104+kentron!F96+erebuni!F96+ararat!E96+aragacotn!F96+armavir!F96+kotayq!F96+tavush!F96+gexarquniq!F96+lori!F95+syuniq!F96+malatia!F96+shengavit!F96)</f>
        <v>2</v>
      </c>
      <c r="G96" s="489">
        <f>SUM(shirak!G96+arabkir!G96+avan!G96+ajapnyak!G104+kentron!G96+erebuni!G96+ararat!F96+aragacotn!G96+armavir!G96+kotayq!G96+tavush!G96+gexarquniq!G96+lori!G95+syuniq!G96+malatia!G96+shengavit!G96)</f>
        <v>13</v>
      </c>
      <c r="H96" s="489">
        <f>SUM(shirak!H96+arabkir!H96+avan!H96+ajapnyak!H104+kentron!H96+erebuni!H96+ararat!G96+aragacotn!H96+armavir!H96+kotayq!H96+tavush!H96+gexarquniq!H96+lori!H95+syuniq!H96+malatia!H96+shengavit!H96)</f>
        <v>10</v>
      </c>
      <c r="I96" s="489">
        <f>SUM(shirak!I96+arabkir!I96+avan!I96+ajapnyak!I104+kentron!I96+erebuni!I96+ararat!H96+aragacotn!I96+armavir!I96+kotayq!I96+tavush!I96+gexarquniq!I96+lori!I95+syuniq!I96+malatia!I96+shengavit!I96)</f>
        <v>3</v>
      </c>
      <c r="J96" s="489">
        <f>SUM(shirak!J96+arabkir!J96+avan!J96+ajapnyak!J104+kentron!J96+erebuni!J96+ararat!I96+aragacotn!J96+armavir!J96+kotayq!J96+tavush!J96+gexarquniq!J96+lori!J95+syuniq!J96+malatia!J96+shengavit!J96)</f>
        <v>0</v>
      </c>
      <c r="K96" s="320">
        <f>SUM(shirak!K96+arabkir!K96+avan!K96+ajapnyak!K104+kentron!K96+erebuni!K96+ararat!J96+aragacotn!K96+armavir!K96+kotayq!K96+tavush!K96+gexarquniq!K96+lori!K95+syuniq!K96+malatia!K96+shengavit!K96)</f>
        <v>12</v>
      </c>
      <c r="L96" s="489">
        <f>SUM(shirak!L96+arabkir!L96+avan!L96+ajapnyak!L104+kentron!L96+erebuni!L96+ararat!K96+aragacotn!L96+armavir!L96+kotayq!L96+tavush!L96+gexarquniq!L96+lori!L95+syuniq!L96+malatia!L96+shengavit!L96)</f>
        <v>9</v>
      </c>
      <c r="M96" s="489">
        <f>SUM(shirak!M96+arabkir!M96+avan!M96+ajapnyak!M104+kentron!M96+erebuni!M96+ararat!L96+aragacotn!M96+armavir!M96+kotayq!M96+tavush!M96+gexarquniq!M96+lori!M95+syuniq!M96+malatia!M96+shengavit!M96)</f>
        <v>0</v>
      </c>
      <c r="N96" s="489">
        <f>SUM(shirak!N96+arabkir!N96+avan!N96+ajapnyak!N104+kentron!N96+erebuni!N96+ararat!M96+aragacotn!N96+armavir!N96+kotayq!N96+tavush!N96+gexarquniq!N96+lori!N95+syuniq!N96+malatia!N96+shengavit!N96)</f>
        <v>2</v>
      </c>
      <c r="O96" s="320">
        <f>SUM(shirak!O96+arabkir!O96+avan!O96+ajapnyak!O104+kentron!O96+erebuni!O96+ararat!N96+aragacotn!O96+armavir!O96+kotayq!O96+tavush!O96+gexarquniq!O96+lori!O95+syuniq!O96+malatia!O96+shengavit!O96)</f>
        <v>1</v>
      </c>
      <c r="P96" s="489">
        <f>SUM(shirak!P96+arabkir!P96+avan!P96+ajapnyak!P104+kentron!P96+erebuni!P96+ararat!O96+aragacotn!P96+armavir!P96+kotayq!P96+tavush!P96+gexarquniq!P96+lori!P95+syuniq!P96+malatia!P96+shengavit!P96)</f>
        <v>0</v>
      </c>
      <c r="Q96" s="489">
        <f>SUM(shirak!Q96+arabkir!Q96+avan!Q96+ajapnyak!Q104+kentron!Q96+erebuni!Q96+ararat!P96+aragacotn!Q96+armavir!Q96+kotayq!Q96+tavush!Q96+gexarquniq!Q96+lori!Q95+syuniq!Q96+malatia!Q96+shengavit!Q96)</f>
        <v>0</v>
      </c>
      <c r="R96" s="489">
        <f>SUM(shirak!R96+arabkir!R96+avan!R96+ajapnyak!R104+kentron!R96+erebuni!R96+ararat!Q96+aragacotn!R96+armavir!R96+kotayq!R96+tavush!R96+gexarquniq!R96+lori!R95+syuniq!R96+malatia!R96+shengavit!R96)</f>
        <v>1</v>
      </c>
      <c r="S96" s="489">
        <f>SUM(shirak!S96+arabkir!S96+avan!S96+ajapnyak!S104+kentron!S96+erebuni!S96+ararat!R96+aragacotn!S96+armavir!S96+kotayq!S96+tavush!S96+gexarquniq!S96+lori!S95+syuniq!S96+malatia!S96+shengavit!S96)</f>
        <v>0</v>
      </c>
      <c r="T96" s="320">
        <f>SUM(shirak!T96+arabkir!T96+avan!T96+ajapnyak!T104+kentron!T96+erebuni!T96+ararat!S96+aragacotn!T96+armavir!T96+kotayq!T96+tavush!T96+gexarquniq!T96+lori!T95+syuniq!T96+malatia!T96+shengavit!T96)</f>
        <v>12</v>
      </c>
      <c r="U96" s="489">
        <f>SUM(shirak!U96+arabkir!U96+avan!U96+ajapnyak!U104+kentron!U96+erebuni!U96+ararat!T96+aragacotn!U96+armavir!U96+kotayq!U96+tavush!U96+gexarquniq!U96+lori!U95+syuniq!U96+malatia!U96+shengavit!U96)</f>
        <v>0</v>
      </c>
      <c r="V96" s="489">
        <f>SUM(shirak!V96+arabkir!V96+avan!V96+ajapnyak!V104+kentron!V96+erebuni!V96+ararat!U96+aragacotn!V96+armavir!V96+kotayq!V96+tavush!V96+gexarquniq!V96+lori!V95+syuniq!V96+malatia!V96+shengavit!V96)</f>
        <v>8</v>
      </c>
      <c r="W96" s="489">
        <f>SUM(shirak!W96+arabkir!W96+avan!W96+ajapnyak!W104+kentron!W96+erebuni!W96+ararat!V96+aragacotn!W96+armavir!W96+kotayq!W96+tavush!W96+gexarquniq!W96+lori!W95+syuniq!W96+malatia!W96+shengavit!W96)</f>
        <v>1</v>
      </c>
      <c r="X96" s="489">
        <f>SUM(shirak!X96+arabkir!X96+avan!X96+ajapnyak!X104+kentron!X96+erebuni!X96+ararat!W96+aragacotn!X96+armavir!X96+kotayq!X96+tavush!X96+gexarquniq!X96+lori!X95+syuniq!X96+malatia!X96+shengavit!X96)</f>
        <v>0</v>
      </c>
      <c r="Y96" s="489">
        <f>SUM(shirak!Y96+arabkir!Y96+avan!Y96+ajapnyak!Y104+kentron!Y96+erebuni!Y96+ararat!X96+aragacotn!Y96+armavir!Y96+kotayq!Y96+tavush!Y96+gexarquniq!Y96+lori!Y95+syuniq!Y96+malatia!Y96+shengavit!Y96)</f>
        <v>0</v>
      </c>
      <c r="Z96" s="320">
        <f>SUM(shirak!Z96+arabkir!Z96+avan!Z96+ajapnyak!Z104+kentron!Z96+erebuni!Z96+ararat!Y96+aragacotn!Z96+armavir!Z96+kotayq!Z96+tavush!Z96+gexarquniq!Z96+lori!Z95+syuniq!Z96+malatia!Z96+shengavit!Z96)</f>
        <v>0</v>
      </c>
      <c r="AA96" s="489">
        <f>SUM(shirak!AA96+arabkir!AA96+avan!AA96+ajapnyak!AA104+kentron!AA96+erebuni!AA96+ararat!Z96+aragacotn!AA96+armavir!AA96+kotayq!AA96+tavush!AA96+gexarquniq!AA96+lori!AA95+syuniq!AA96+malatia!AA96+shengavit!AA96)</f>
        <v>0</v>
      </c>
    </row>
    <row r="97" spans="1:27" x14ac:dyDescent="0.25">
      <c r="A97" s="55" t="s">
        <v>179</v>
      </c>
      <c r="B97" s="84"/>
      <c r="C97" s="628" t="s">
        <v>180</v>
      </c>
      <c r="D97" s="629"/>
      <c r="E97" s="630"/>
      <c r="F97" s="489">
        <f>SUM(shirak!F97+arabkir!F97+avan!F97+ajapnyak!F105+kentron!F97+erebuni!F97+ararat!E97+aragacotn!F97+armavir!F97+kotayq!F97+tavush!F97+gexarquniq!F97+lori!F96+syuniq!F97+malatia!F97+shengavit!F97)</f>
        <v>13</v>
      </c>
      <c r="G97" s="489">
        <f>SUM(shirak!G97+arabkir!G97+avan!G97+ajapnyak!G105+kentron!G97+erebuni!G97+ararat!F97+aragacotn!G97+armavir!G97+kotayq!G97+tavush!G97+gexarquniq!G97+lori!G96+syuniq!G97+malatia!G97+shengavit!G97)</f>
        <v>56</v>
      </c>
      <c r="H97" s="489">
        <f>SUM(shirak!H97+arabkir!H97+avan!H97+ajapnyak!H105+kentron!H97+erebuni!H97+ararat!G97+aragacotn!H97+armavir!H97+kotayq!H97+tavush!H97+gexarquniq!H97+lori!H96+syuniq!H97+malatia!H97+shengavit!H97)</f>
        <v>48</v>
      </c>
      <c r="I97" s="489">
        <f>SUM(shirak!I97+arabkir!I97+avan!I97+ajapnyak!I105+kentron!I97+erebuni!I97+ararat!H97+aragacotn!I97+armavir!I97+kotayq!I97+tavush!I97+gexarquniq!I97+lori!I96+syuniq!I97+malatia!I97+shengavit!I97)</f>
        <v>6</v>
      </c>
      <c r="J97" s="489">
        <f>SUM(shirak!J97+arabkir!J97+avan!J97+ajapnyak!J105+kentron!J97+erebuni!J97+ararat!I97+aragacotn!J97+armavir!J97+kotayq!J97+tavush!J97+gexarquniq!J97+lori!J96+syuniq!J97+malatia!J97+shengavit!J97)</f>
        <v>2</v>
      </c>
      <c r="K97" s="320">
        <f>SUM(shirak!K97+arabkir!K97+avan!K97+ajapnyak!K105+kentron!K97+erebuni!K97+ararat!J97+aragacotn!K97+armavir!K97+kotayq!K97+tavush!K97+gexarquniq!K97+lori!K96+syuniq!K97+malatia!K97+shengavit!K97)</f>
        <v>49</v>
      </c>
      <c r="L97" s="489">
        <f>SUM(shirak!L97+arabkir!L97+avan!L97+ajapnyak!L105+kentron!L97+erebuni!L97+ararat!K97+aragacotn!L97+armavir!L97+kotayq!L97+tavush!L97+gexarquniq!L97+lori!L96+syuniq!L97+malatia!L97+shengavit!L97)</f>
        <v>35</v>
      </c>
      <c r="M97" s="489">
        <f>SUM(shirak!M97+arabkir!M97+avan!M97+ajapnyak!M105+kentron!M97+erebuni!M97+ararat!L97+aragacotn!M97+armavir!M97+kotayq!M97+tavush!M97+gexarquniq!M97+lori!M96+syuniq!M97+malatia!M97+shengavit!M97)</f>
        <v>1</v>
      </c>
      <c r="N97" s="489">
        <f>SUM(shirak!N97+arabkir!N97+avan!N97+ajapnyak!N105+kentron!N97+erebuni!N97+ararat!M97+aragacotn!N97+armavir!N97+kotayq!N97+tavush!N97+gexarquniq!N97+lori!N96+syuniq!N97+malatia!N97+shengavit!N97)</f>
        <v>7</v>
      </c>
      <c r="O97" s="320">
        <f>SUM(shirak!O97+arabkir!O97+avan!O97+ajapnyak!O105+kentron!O97+erebuni!O97+ararat!N97+aragacotn!O97+armavir!O97+kotayq!O97+tavush!O97+gexarquniq!O97+lori!O96+syuniq!O97+malatia!O97+shengavit!O97)</f>
        <v>6</v>
      </c>
      <c r="P97" s="489">
        <f>SUM(shirak!P97+arabkir!P97+avan!P97+ajapnyak!P105+kentron!P97+erebuni!P97+ararat!O97+aragacotn!P97+armavir!P97+kotayq!P97+tavush!P97+gexarquniq!P97+lori!P96+syuniq!P97+malatia!P97+shengavit!P97)</f>
        <v>0</v>
      </c>
      <c r="Q97" s="489">
        <f>SUM(shirak!Q97+arabkir!Q97+avan!Q97+ajapnyak!Q105+kentron!Q97+erebuni!Q97+ararat!P97+aragacotn!Q97+armavir!Q97+kotayq!Q97+tavush!Q97+gexarquniq!Q97+lori!Q96+syuniq!Q97+malatia!Q97+shengavit!Q97)</f>
        <v>5</v>
      </c>
      <c r="R97" s="489">
        <f>SUM(shirak!R97+arabkir!R97+avan!R97+ajapnyak!R105+kentron!R97+erebuni!R97+ararat!Q97+aragacotn!R97+armavir!R97+kotayq!R97+tavush!R97+gexarquniq!R97+lori!R96+syuniq!R97+malatia!R97+shengavit!R97)</f>
        <v>1</v>
      </c>
      <c r="S97" s="489">
        <f>SUM(shirak!S97+arabkir!S97+avan!S97+ajapnyak!S105+kentron!S97+erebuni!S97+ararat!R97+aragacotn!S97+armavir!S97+kotayq!S97+tavush!S97+gexarquniq!S97+lori!S96+syuniq!S97+malatia!S97+shengavit!S97)</f>
        <v>1</v>
      </c>
      <c r="T97" s="320">
        <f>SUM(shirak!T97+arabkir!T97+avan!T97+ajapnyak!T105+kentron!T97+erebuni!T97+ararat!S97+aragacotn!T97+armavir!T97+kotayq!T97+tavush!T97+gexarquniq!T97+lori!T96+syuniq!T97+malatia!T97+shengavit!T97)</f>
        <v>50</v>
      </c>
      <c r="U97" s="489">
        <f>SUM(shirak!U97+arabkir!U97+avan!U97+ajapnyak!U105+kentron!U97+erebuni!U97+ararat!T97+aragacotn!U97+armavir!U97+kotayq!U97+tavush!U97+gexarquniq!U97+lori!U96+syuniq!U97+malatia!U97+shengavit!U97)</f>
        <v>0</v>
      </c>
      <c r="V97" s="489">
        <f>SUM(shirak!V97+arabkir!V97+avan!V97+ajapnyak!V105+kentron!V97+erebuni!V97+ararat!U97+aragacotn!V97+armavir!V97+kotayq!V97+tavush!V97+gexarquniq!V97+lori!V96+syuniq!V97+malatia!V97+shengavit!V97)</f>
        <v>45</v>
      </c>
      <c r="W97" s="489">
        <f>SUM(shirak!W97+arabkir!W97+avan!W97+ajapnyak!W105+kentron!W97+erebuni!W97+ararat!V97+aragacotn!W97+armavir!W97+kotayq!W97+tavush!W97+gexarquniq!W97+lori!W96+syuniq!W97+malatia!W97+shengavit!W97)</f>
        <v>1</v>
      </c>
      <c r="X97" s="489">
        <f>SUM(shirak!X97+arabkir!X97+avan!X97+ajapnyak!X105+kentron!X97+erebuni!X97+ararat!W97+aragacotn!X97+armavir!X97+kotayq!X97+tavush!X97+gexarquniq!X97+lori!X96+syuniq!X97+malatia!X97+shengavit!X97)</f>
        <v>0</v>
      </c>
      <c r="Y97" s="489">
        <f>SUM(shirak!Y97+arabkir!Y97+avan!Y97+ajapnyak!Y105+kentron!Y97+erebuni!Y97+ararat!X97+aragacotn!Y97+armavir!Y97+kotayq!Y97+tavush!Y97+gexarquniq!Y97+lori!Y96+syuniq!Y97+malatia!Y97+shengavit!Y97)</f>
        <v>0</v>
      </c>
      <c r="Z97" s="320">
        <f>SUM(shirak!Z97+arabkir!Z97+avan!Z97+ajapnyak!Z105+kentron!Z97+erebuni!Z97+ararat!Y97+aragacotn!Z97+armavir!Z97+kotayq!Z97+tavush!Z97+gexarquniq!Z97+lori!Z96+syuniq!Z97+malatia!Z97+shengavit!Z97)</f>
        <v>11</v>
      </c>
      <c r="AA97" s="489">
        <f>SUM(shirak!AA97+arabkir!AA97+avan!AA97+ajapnyak!AA105+kentron!AA97+erebuni!AA97+ararat!Z97+aragacotn!AA97+armavir!AA97+kotayq!AA97+tavush!AA97+gexarquniq!AA97+lori!AA96+syuniq!AA97+malatia!AA97+shengavit!AA97)</f>
        <v>1</v>
      </c>
    </row>
    <row r="98" spans="1:27" x14ac:dyDescent="0.25">
      <c r="A98" s="55" t="s">
        <v>181</v>
      </c>
      <c r="B98" s="84"/>
      <c r="C98" s="628" t="s">
        <v>182</v>
      </c>
      <c r="D98" s="629"/>
      <c r="E98" s="630"/>
      <c r="F98" s="489">
        <f>SUM(shirak!F98+arabkir!F98+avan!F98+ajapnyak!F106+kentron!F98+erebuni!F98+ararat!E98+aragacotn!F98+armavir!F98+kotayq!F98+tavush!F98+gexarquniq!F98+lori!F97+syuniq!F98+malatia!F98+shengavit!F98)</f>
        <v>10</v>
      </c>
      <c r="G98" s="489">
        <f>SUM(shirak!G98+arabkir!G98+avan!G98+ajapnyak!G106+kentron!G98+erebuni!G98+ararat!F98+aragacotn!G98+armavir!G98+kotayq!G98+tavush!G98+gexarquniq!G98+lori!G97+syuniq!G98+malatia!G98+shengavit!G98)</f>
        <v>35</v>
      </c>
      <c r="H98" s="489">
        <f>SUM(shirak!H98+arabkir!H98+avan!H98+ajapnyak!H106+kentron!H98+erebuni!H98+ararat!G98+aragacotn!H98+armavir!H98+kotayq!H98+tavush!H98+gexarquniq!H98+lori!H97+syuniq!H98+malatia!H98+shengavit!H98)</f>
        <v>33</v>
      </c>
      <c r="I98" s="489">
        <f>SUM(shirak!I98+arabkir!I98+avan!I98+ajapnyak!I106+kentron!I98+erebuni!I98+ararat!H98+aragacotn!I98+armavir!I98+kotayq!I98+tavush!I98+gexarquniq!I98+lori!I97+syuniq!I98+malatia!I98+shengavit!I98)</f>
        <v>2</v>
      </c>
      <c r="J98" s="489">
        <f>SUM(shirak!J98+arabkir!J98+avan!J98+ajapnyak!J106+kentron!J98+erebuni!J98+ararat!I98+aragacotn!J98+armavir!J98+kotayq!J98+tavush!J98+gexarquniq!J98+lori!J97+syuniq!J98+malatia!J98+shengavit!J98)</f>
        <v>0</v>
      </c>
      <c r="K98" s="320">
        <f>SUM(shirak!K98+arabkir!K98+avan!K98+ajapnyak!K106+kentron!K98+erebuni!K98+ararat!J98+aragacotn!K98+armavir!K98+kotayq!K98+tavush!K98+gexarquniq!K98+lori!K97+syuniq!K98+malatia!K98+shengavit!K98)</f>
        <v>28</v>
      </c>
      <c r="L98" s="489">
        <f>SUM(shirak!L98+arabkir!L98+avan!L98+ajapnyak!L106+kentron!L98+erebuni!L98+ararat!K98+aragacotn!L98+armavir!L98+kotayq!L98+tavush!L98+gexarquniq!L98+lori!L97+syuniq!L98+malatia!L98+shengavit!L98)</f>
        <v>22</v>
      </c>
      <c r="M98" s="489">
        <f>SUM(shirak!M98+arabkir!M98+avan!M98+ajapnyak!M106+kentron!M98+erebuni!M98+ararat!L98+aragacotn!M98+armavir!M98+kotayq!M98+tavush!M98+gexarquniq!M98+lori!M97+syuniq!M98+malatia!M98+shengavit!M98)</f>
        <v>1</v>
      </c>
      <c r="N98" s="489">
        <f>SUM(shirak!N98+arabkir!N98+avan!N98+ajapnyak!N106+kentron!N98+erebuni!N98+ararat!M98+aragacotn!N98+armavir!N98+kotayq!N98+tavush!N98+gexarquniq!N98+lori!N97+syuniq!N98+malatia!N98+shengavit!N98)</f>
        <v>3</v>
      </c>
      <c r="O98" s="320">
        <f>SUM(shirak!O98+arabkir!O98+avan!O98+ajapnyak!O106+kentron!O98+erebuni!O98+ararat!N98+aragacotn!O98+armavir!O98+kotayq!O98+tavush!O98+gexarquniq!O98+lori!O97+syuniq!O98+malatia!O98+shengavit!O98)</f>
        <v>2</v>
      </c>
      <c r="P98" s="489">
        <f>SUM(shirak!P98+arabkir!P98+avan!P98+ajapnyak!P106+kentron!P98+erebuni!P98+ararat!O98+aragacotn!P98+armavir!P98+kotayq!P98+tavush!P98+gexarquniq!P98+lori!P97+syuniq!P98+malatia!P98+shengavit!P98)</f>
        <v>0</v>
      </c>
      <c r="Q98" s="489">
        <f>SUM(shirak!Q98+arabkir!Q98+avan!Q98+ajapnyak!Q106+kentron!Q98+erebuni!Q98+ararat!P98+aragacotn!Q98+armavir!Q98+kotayq!Q98+tavush!Q98+gexarquniq!Q98+lori!Q97+syuniq!Q98+malatia!Q98+shengavit!Q98)</f>
        <v>0</v>
      </c>
      <c r="R98" s="489">
        <f>SUM(shirak!R98+arabkir!R98+avan!R98+ajapnyak!R106+kentron!R98+erebuni!R98+ararat!Q98+aragacotn!R98+armavir!R98+kotayq!R98+tavush!R98+gexarquniq!R98+lori!R97+syuniq!R98+malatia!R98+shengavit!R98)</f>
        <v>2</v>
      </c>
      <c r="S98" s="489">
        <f>SUM(shirak!S98+arabkir!S98+avan!S98+ajapnyak!S106+kentron!S98+erebuni!S98+ararat!R98+aragacotn!S98+armavir!S98+kotayq!S98+tavush!S98+gexarquniq!S98+lori!S97+syuniq!S98+malatia!S98+shengavit!S98)</f>
        <v>3</v>
      </c>
      <c r="T98" s="320">
        <f>SUM(shirak!T98+arabkir!T98+avan!T98+ajapnyak!T106+kentron!T98+erebuni!T98+ararat!S98+aragacotn!T98+armavir!T98+kotayq!T98+tavush!T98+gexarquniq!T98+lori!T97+syuniq!T98+malatia!T98+shengavit!T98)</f>
        <v>31</v>
      </c>
      <c r="U98" s="489">
        <f>SUM(shirak!U98+arabkir!U98+avan!U98+ajapnyak!U106+kentron!U98+erebuni!U98+ararat!T98+aragacotn!U98+armavir!U98+kotayq!U98+tavush!U98+gexarquniq!U98+lori!U97+syuniq!U98+malatia!U98+shengavit!U98)</f>
        <v>0</v>
      </c>
      <c r="V98" s="489">
        <f>SUM(shirak!V98+arabkir!V98+avan!V98+ajapnyak!V106+kentron!V98+erebuni!V98+ararat!U98+aragacotn!V98+armavir!V98+kotayq!V98+tavush!V98+gexarquniq!V98+lori!V97+syuniq!V98+malatia!V98+shengavit!V98)</f>
        <v>27</v>
      </c>
      <c r="W98" s="489">
        <f>SUM(shirak!W98+arabkir!W98+avan!W98+ajapnyak!W106+kentron!W98+erebuni!W98+ararat!V98+aragacotn!W98+armavir!W98+kotayq!W98+tavush!W98+gexarquniq!W98+lori!W97+syuniq!W98+malatia!W98+shengavit!W98)</f>
        <v>1</v>
      </c>
      <c r="X98" s="489">
        <f>SUM(shirak!X98+arabkir!X98+avan!X98+ajapnyak!X106+kentron!X98+erebuni!X98+ararat!W98+aragacotn!X98+armavir!X98+kotayq!X98+tavush!X98+gexarquniq!X98+lori!X97+syuniq!X98+malatia!X98+shengavit!X98)</f>
        <v>0</v>
      </c>
      <c r="Y98" s="489">
        <f>SUM(shirak!Y98+arabkir!Y98+avan!Y98+ajapnyak!Y106+kentron!Y98+erebuni!Y98+ararat!X98+aragacotn!Y98+armavir!Y98+kotayq!Y98+tavush!Y98+gexarquniq!Y98+lori!Y97+syuniq!Y98+malatia!Y98+shengavit!Y98)</f>
        <v>0</v>
      </c>
      <c r="Z98" s="320">
        <f>SUM(shirak!Z98+arabkir!Z98+avan!Z98+ajapnyak!Z106+kentron!Z98+erebuni!Z98+ararat!Y98+aragacotn!Z98+armavir!Z98+kotayq!Z98+tavush!Z98+gexarquniq!Z98+lori!Z97+syuniq!Z98+malatia!Z98+shengavit!Z98)</f>
        <v>12</v>
      </c>
      <c r="AA98" s="489">
        <f>SUM(shirak!AA98+arabkir!AA98+avan!AA98+ajapnyak!AA106+kentron!AA98+erebuni!AA98+ararat!Z98+aragacotn!AA98+armavir!AA98+kotayq!AA98+tavush!AA98+gexarquniq!AA98+lori!AA97+syuniq!AA98+malatia!AA98+shengavit!AA98)</f>
        <v>1</v>
      </c>
    </row>
    <row r="99" spans="1:27" x14ac:dyDescent="0.25">
      <c r="A99" s="55" t="s">
        <v>183</v>
      </c>
      <c r="B99" s="84"/>
      <c r="C99" s="628" t="s">
        <v>184</v>
      </c>
      <c r="D99" s="629"/>
      <c r="E99" s="630"/>
      <c r="F99" s="489">
        <f>SUM(shirak!F99+arabkir!F99+avan!F99+ajapnyak!F107+kentron!F99+erebuni!F99+ararat!E99+aragacotn!F99+armavir!F99+kotayq!F99+tavush!F99+gexarquniq!F99+lori!F98+syuniq!F99+malatia!F99+shengavit!F99)</f>
        <v>5</v>
      </c>
      <c r="G99" s="489">
        <f>SUM(shirak!G99+arabkir!G99+avan!G99+ajapnyak!G107+kentron!G99+erebuni!G99+ararat!F99+aragacotn!G99+armavir!G99+kotayq!G99+tavush!G99+gexarquniq!G99+lori!G98+syuniq!G99+malatia!G99+shengavit!G99)</f>
        <v>13</v>
      </c>
      <c r="H99" s="489">
        <f>SUM(shirak!H99+arabkir!H99+avan!H99+ajapnyak!H107+kentron!H99+erebuni!H99+ararat!G99+aragacotn!H99+armavir!H99+kotayq!H99+tavush!H99+gexarquniq!H99+lori!H98+syuniq!H99+malatia!H99+shengavit!H99)</f>
        <v>12</v>
      </c>
      <c r="I99" s="489">
        <f>SUM(shirak!I99+arabkir!I99+avan!I99+ajapnyak!I107+kentron!I99+erebuni!I99+ararat!H99+aragacotn!I99+armavir!I99+kotayq!I99+tavush!I99+gexarquniq!I99+lori!I98+syuniq!I99+malatia!I99+shengavit!I99)</f>
        <v>1</v>
      </c>
      <c r="J99" s="489">
        <f>SUM(shirak!J99+arabkir!J99+avan!J99+ajapnyak!J107+kentron!J99+erebuni!J99+ararat!I99+aragacotn!J99+armavir!J99+kotayq!J99+tavush!J99+gexarquniq!J99+lori!J98+syuniq!J99+malatia!J99+shengavit!J99)</f>
        <v>0</v>
      </c>
      <c r="K99" s="320">
        <f>SUM(shirak!K99+arabkir!K99+avan!K99+ajapnyak!K107+kentron!K99+erebuni!K99+ararat!J99+aragacotn!K99+armavir!K99+kotayq!K99+tavush!K99+gexarquniq!K99+lori!K98+syuniq!K99+malatia!K99+shengavit!K99)</f>
        <v>16</v>
      </c>
      <c r="L99" s="489">
        <f>SUM(shirak!L99+arabkir!L99+avan!L99+ajapnyak!L107+kentron!L99+erebuni!L99+ararat!K99+aragacotn!L99+armavir!L99+kotayq!L99+tavush!L99+gexarquniq!L99+lori!L98+syuniq!L99+malatia!L99+shengavit!L99)</f>
        <v>13</v>
      </c>
      <c r="M99" s="489">
        <f>SUM(shirak!M99+arabkir!M99+avan!M99+ajapnyak!M107+kentron!M99+erebuni!M99+ararat!L99+aragacotn!M99+armavir!M99+kotayq!M99+tavush!M99+gexarquniq!M99+lori!M98+syuniq!M99+malatia!M99+shengavit!M99)</f>
        <v>0</v>
      </c>
      <c r="N99" s="489">
        <f>SUM(shirak!N99+arabkir!N99+avan!N99+ajapnyak!N107+kentron!N99+erebuni!N99+ararat!M99+aragacotn!N99+armavir!N99+kotayq!N99+tavush!N99+gexarquniq!N99+lori!N98+syuniq!N99+malatia!N99+shengavit!N99)</f>
        <v>3</v>
      </c>
      <c r="O99" s="320">
        <f>SUM(shirak!O99+arabkir!O99+avan!O99+ajapnyak!O107+kentron!O99+erebuni!O99+ararat!N99+aragacotn!O99+armavir!O99+kotayq!O99+tavush!O99+gexarquniq!O99+lori!O98+syuniq!O99+malatia!O99+shengavit!O99)</f>
        <v>0</v>
      </c>
      <c r="P99" s="489">
        <f>SUM(shirak!P99+arabkir!P99+avan!P99+ajapnyak!P107+kentron!P99+erebuni!P99+ararat!O99+aragacotn!P99+armavir!P99+kotayq!P99+tavush!P99+gexarquniq!P99+lori!P98+syuniq!P99+malatia!P99+shengavit!P99)</f>
        <v>0</v>
      </c>
      <c r="Q99" s="489">
        <f>SUM(shirak!Q99+arabkir!Q99+avan!Q99+ajapnyak!Q107+kentron!Q99+erebuni!Q99+ararat!P99+aragacotn!Q99+armavir!Q99+kotayq!Q99+tavush!Q99+gexarquniq!Q99+lori!Q98+syuniq!Q99+malatia!Q99+shengavit!Q99)</f>
        <v>0</v>
      </c>
      <c r="R99" s="489">
        <f>SUM(shirak!R99+arabkir!R99+avan!R99+ajapnyak!R107+kentron!R99+erebuni!R99+ararat!Q99+aragacotn!R99+armavir!R99+kotayq!R99+tavush!R99+gexarquniq!R99+lori!R98+syuniq!R99+malatia!R99+shengavit!R99)</f>
        <v>0</v>
      </c>
      <c r="S99" s="489">
        <f>SUM(shirak!S99+arabkir!S99+avan!S99+ajapnyak!S107+kentron!S99+erebuni!S99+ararat!R99+aragacotn!S99+armavir!S99+kotayq!S99+tavush!S99+gexarquniq!S99+lori!S98+syuniq!S99+malatia!S99+shengavit!S99)</f>
        <v>0</v>
      </c>
      <c r="T99" s="320">
        <f>SUM(shirak!T99+arabkir!T99+avan!T99+ajapnyak!T107+kentron!T99+erebuni!T99+ararat!S99+aragacotn!T99+armavir!T99+kotayq!T99+tavush!T99+gexarquniq!T99+lori!T98+syuniq!T99+malatia!T99+shengavit!T99)</f>
        <v>16</v>
      </c>
      <c r="U99" s="489">
        <f>SUM(shirak!U99+arabkir!U99+avan!U99+ajapnyak!U107+kentron!U99+erebuni!U99+ararat!T99+aragacotn!U99+armavir!U99+kotayq!U99+tavush!U99+gexarquniq!U99+lori!U98+syuniq!U99+malatia!U99+shengavit!U99)</f>
        <v>0</v>
      </c>
      <c r="V99" s="489">
        <f>SUM(shirak!V99+arabkir!V99+avan!V99+ajapnyak!V107+kentron!V99+erebuni!V99+ararat!U99+aragacotn!V99+armavir!V99+kotayq!V99+tavush!V99+gexarquniq!V99+lori!V98+syuniq!V99+malatia!V99+shengavit!V99)</f>
        <v>14</v>
      </c>
      <c r="W99" s="489">
        <f>SUM(shirak!W99+arabkir!W99+avan!W99+ajapnyak!W107+kentron!W99+erebuni!W99+ararat!V99+aragacotn!W99+armavir!W99+kotayq!W99+tavush!W99+gexarquniq!W99+lori!W98+syuniq!W99+malatia!W99+shengavit!W99)</f>
        <v>0</v>
      </c>
      <c r="X99" s="489">
        <f>SUM(shirak!X99+arabkir!X99+avan!X99+ajapnyak!X107+kentron!X99+erebuni!X99+ararat!W99+aragacotn!X99+armavir!X99+kotayq!X99+tavush!X99+gexarquniq!X99+lori!X98+syuniq!X99+malatia!X99+shengavit!X99)</f>
        <v>0</v>
      </c>
      <c r="Y99" s="489">
        <f>SUM(shirak!Y99+arabkir!Y99+avan!Y99+ajapnyak!Y107+kentron!Y99+erebuni!Y99+ararat!X99+aragacotn!Y99+armavir!Y99+kotayq!Y99+tavush!Y99+gexarquniq!Y99+lori!Y98+syuniq!Y99+malatia!Y99+shengavit!Y99)</f>
        <v>0</v>
      </c>
      <c r="Z99" s="320">
        <f>SUM(shirak!Z99+arabkir!Z99+avan!Z99+ajapnyak!Z107+kentron!Z99+erebuni!Z99+ararat!Y99+aragacotn!Z99+armavir!Z99+kotayq!Z99+tavush!Z99+gexarquniq!Z99+lori!Z98+syuniq!Z99+malatia!Z99+shengavit!Z99)</f>
        <v>1</v>
      </c>
      <c r="AA99" s="489">
        <f>SUM(shirak!AA99+arabkir!AA99+avan!AA99+ajapnyak!AA107+kentron!AA99+erebuni!AA99+ararat!Z99+aragacotn!AA99+armavir!AA99+kotayq!AA99+tavush!AA99+gexarquniq!AA99+lori!AA98+syuniq!AA99+malatia!AA99+shengavit!AA99)</f>
        <v>1</v>
      </c>
    </row>
    <row r="100" spans="1:27" x14ac:dyDescent="0.25">
      <c r="A100" s="55" t="s">
        <v>185</v>
      </c>
      <c r="B100" s="84"/>
      <c r="C100" s="628" t="s">
        <v>186</v>
      </c>
      <c r="D100" s="629"/>
      <c r="E100" s="630"/>
      <c r="F100" s="489">
        <f>SUM(shirak!F100+arabkir!F100+avan!F100+ajapnyak!F108+kentron!F100+erebuni!F100+ararat!E100+aragacotn!F100+armavir!F100+kotayq!F100+tavush!F100+gexarquniq!F100+lori!F99+syuniq!F100+malatia!F100+shengavit!F100)</f>
        <v>106</v>
      </c>
      <c r="G100" s="489">
        <f>SUM(shirak!G100+arabkir!G100+avan!G100+ajapnyak!G108+kentron!G100+erebuni!G100+ararat!F100+aragacotn!G100+armavir!G100+kotayq!G100+tavush!G100+gexarquniq!G100+lori!G99+syuniq!G100+malatia!G100+shengavit!G100)</f>
        <v>771</v>
      </c>
      <c r="H100" s="489">
        <f>SUM(shirak!H100+arabkir!H100+avan!H100+ajapnyak!H108+kentron!H100+erebuni!H100+ararat!G100+aragacotn!H100+armavir!H100+kotayq!H100+tavush!H100+gexarquniq!H100+lori!H99+syuniq!H100+malatia!H100+shengavit!H100)</f>
        <v>677</v>
      </c>
      <c r="I100" s="489">
        <f>SUM(shirak!I100+arabkir!I100+avan!I100+ajapnyak!I108+kentron!I100+erebuni!I100+ararat!H100+aragacotn!I100+armavir!I100+kotayq!I100+tavush!I100+gexarquniq!I100+lori!I99+syuniq!I100+malatia!I100+shengavit!I100)</f>
        <v>79</v>
      </c>
      <c r="J100" s="489">
        <f>SUM(shirak!J100+arabkir!J100+avan!J100+ajapnyak!J108+kentron!J100+erebuni!J100+ararat!I100+aragacotn!J100+armavir!J100+kotayq!J100+tavush!J100+gexarquniq!J100+lori!J99+syuniq!J100+malatia!J100+shengavit!J100)</f>
        <v>15</v>
      </c>
      <c r="K100" s="320">
        <f>SUM(shirak!K100+arabkir!K100+avan!K100+ajapnyak!K108+kentron!K100+erebuni!K100+ararat!J100+aragacotn!K100+armavir!K100+kotayq!K100+tavush!K100+gexarquniq!K100+lori!K99+syuniq!K100+malatia!K100+shengavit!K100)</f>
        <v>646</v>
      </c>
      <c r="L100" s="489">
        <f>SUM(shirak!L100+arabkir!L100+avan!L100+ajapnyak!L108+kentron!L100+erebuni!L100+ararat!K100+aragacotn!L100+armavir!L100+kotayq!L100+tavush!L100+gexarquniq!L100+lori!L99+syuniq!L100+malatia!L100+shengavit!L100)</f>
        <v>522</v>
      </c>
      <c r="M100" s="489">
        <f>SUM(shirak!M100+arabkir!M100+avan!M100+ajapnyak!M108+kentron!M100+erebuni!M100+ararat!L100+aragacotn!M100+armavir!M100+kotayq!M100+tavush!M100+gexarquniq!M100+lori!M99+syuniq!M100+malatia!M100+shengavit!M100)</f>
        <v>24</v>
      </c>
      <c r="N100" s="489">
        <f>SUM(shirak!N100+arabkir!N100+avan!N100+ajapnyak!N108+kentron!N100+erebuni!N100+ararat!M100+aragacotn!N100+armavir!N100+kotayq!N100+tavush!N100+gexarquniq!N100+lori!N99+syuniq!N100+malatia!N100+shengavit!N100)</f>
        <v>47</v>
      </c>
      <c r="O100" s="320">
        <f>SUM(shirak!O100+arabkir!O100+avan!O100+ajapnyak!O108+kentron!O100+erebuni!O100+ararat!N100+aragacotn!O100+armavir!O100+kotayq!O100+tavush!O100+gexarquniq!O100+lori!O99+syuniq!O100+malatia!O100+shengavit!O100)</f>
        <v>53</v>
      </c>
      <c r="P100" s="489">
        <f>SUM(shirak!P100+arabkir!P100+avan!P100+ajapnyak!P108+kentron!P100+erebuni!P100+ararat!O100+aragacotn!P100+armavir!P100+kotayq!P100+tavush!P100+gexarquniq!P100+lori!P99+syuniq!P100+malatia!P100+shengavit!P100)</f>
        <v>9</v>
      </c>
      <c r="Q100" s="489">
        <f>SUM(shirak!Q100+arabkir!Q100+avan!Q100+ajapnyak!Q108+kentron!Q100+erebuni!Q100+ararat!P100+aragacotn!Q100+armavir!Q100+kotayq!Q100+tavush!Q100+gexarquniq!Q100+lori!Q99+syuniq!Q100+malatia!Q100+shengavit!Q100)</f>
        <v>32</v>
      </c>
      <c r="R100" s="489">
        <f>SUM(shirak!R100+arabkir!R100+avan!R100+ajapnyak!R108+kentron!R100+erebuni!R100+ararat!Q100+aragacotn!R100+armavir!R100+kotayq!R100+tavush!R100+gexarquniq!R100+lori!R99+syuniq!R100+malatia!R100+shengavit!R100)</f>
        <v>12</v>
      </c>
      <c r="S100" s="489">
        <f>SUM(shirak!S100+arabkir!S100+avan!S100+ajapnyak!S108+kentron!S100+erebuni!S100+ararat!R100+aragacotn!S100+armavir!S100+kotayq!S100+tavush!S100+gexarquniq!S100+lori!S99+syuniq!S100+malatia!S100+shengavit!S100)</f>
        <v>1</v>
      </c>
      <c r="T100" s="320">
        <f>SUM(shirak!T100+arabkir!T100+avan!T100+ajapnyak!T108+kentron!T100+erebuni!T100+ararat!S100+aragacotn!T100+armavir!T100+kotayq!T100+tavush!T100+gexarquniq!T100+lori!T99+syuniq!T100+malatia!T100+shengavit!T100)</f>
        <v>647</v>
      </c>
      <c r="U100" s="489">
        <f>SUM(shirak!U100+arabkir!U100+avan!U100+ajapnyak!U108+kentron!U100+erebuni!U100+ararat!T100+aragacotn!U100+armavir!U100+kotayq!U100+tavush!U100+gexarquniq!U100+lori!U99+syuniq!U100+malatia!U100+shengavit!U100)</f>
        <v>1</v>
      </c>
      <c r="V100" s="489">
        <f>SUM(shirak!V100+arabkir!V100+avan!V100+ajapnyak!V108+kentron!V100+erebuni!V100+ararat!U100+aragacotn!V100+armavir!V100+kotayq!V100+tavush!V100+gexarquniq!V100+lori!V99+syuniq!V100+malatia!V100+shengavit!V100)</f>
        <v>599</v>
      </c>
      <c r="W100" s="489">
        <f>SUM(shirak!W100+arabkir!W100+avan!W100+ajapnyak!W108+kentron!W100+erebuni!W100+ararat!V100+aragacotn!W100+armavir!W100+kotayq!W100+tavush!W100+gexarquniq!W100+lori!W99+syuniq!W100+malatia!W100+shengavit!W100)</f>
        <v>25</v>
      </c>
      <c r="X100" s="489">
        <f>SUM(shirak!X100+arabkir!X100+avan!X100+ajapnyak!X108+kentron!X100+erebuni!X100+ararat!W100+aragacotn!X100+armavir!X100+kotayq!X100+tavush!X100+gexarquniq!X100+lori!X99+syuniq!X100+malatia!X100+shengavit!X100)</f>
        <v>0</v>
      </c>
      <c r="Y100" s="489">
        <f>SUM(shirak!Y100+arabkir!Y100+avan!Y100+ajapnyak!Y108+kentron!Y100+erebuni!Y100+ararat!X100+aragacotn!Y100+armavir!Y100+kotayq!Y100+tavush!Y100+gexarquniq!Y100+lori!Y99+syuniq!Y100+malatia!Y100+shengavit!Y100)</f>
        <v>1</v>
      </c>
      <c r="Z100" s="320">
        <f>SUM(shirak!Z100+arabkir!Z100+avan!Z100+ajapnyak!Z108+kentron!Z100+erebuni!Z100+ararat!Y100+aragacotn!Z100+armavir!Z100+kotayq!Z100+tavush!Z100+gexarquniq!Z100+lori!Z99+syuniq!Z100+malatia!Z100+shengavit!Z100)</f>
        <v>135</v>
      </c>
      <c r="AA100" s="489">
        <f>SUM(shirak!AA100+arabkir!AA100+avan!AA100+ajapnyak!AA108+kentron!AA100+erebuni!AA100+ararat!Z100+aragacotn!AA100+armavir!AA100+kotayq!AA100+tavush!AA100+gexarquniq!AA100+lori!AA99+syuniq!AA100+malatia!AA100+shengavit!AA100)</f>
        <v>0</v>
      </c>
    </row>
    <row r="101" spans="1:27" x14ac:dyDescent="0.25">
      <c r="A101" s="55" t="s">
        <v>187</v>
      </c>
      <c r="B101" s="84"/>
      <c r="C101" s="628" t="s">
        <v>188</v>
      </c>
      <c r="D101" s="629"/>
      <c r="E101" s="630"/>
      <c r="F101" s="489">
        <f>SUM(shirak!F101+arabkir!F101+avan!F101+ajapnyak!F109+kentron!F101+erebuni!F101+ararat!E101+aragacotn!F101+armavir!F101+kotayq!F101+tavush!F101+gexarquniq!F101+lori!F100+syuniq!F101+malatia!F101+shengavit!F101)</f>
        <v>62</v>
      </c>
      <c r="G101" s="489">
        <f>SUM(shirak!G101+arabkir!G101+avan!G101+ajapnyak!G109+kentron!G101+erebuni!G101+ararat!F101+aragacotn!G101+armavir!G101+kotayq!G101+tavush!G101+gexarquniq!G101+lori!G100+syuniq!G101+malatia!G101+shengavit!G101)</f>
        <v>510</v>
      </c>
      <c r="H101" s="489">
        <f>SUM(shirak!H101+arabkir!H101+avan!H101+ajapnyak!H109+kentron!H101+erebuni!H101+ararat!G101+aragacotn!H101+armavir!H101+kotayq!H101+tavush!H101+gexarquniq!H101+lori!H100+syuniq!H101+malatia!H101+shengavit!H101)</f>
        <v>444</v>
      </c>
      <c r="I101" s="489">
        <f>SUM(shirak!I101+arabkir!I101+avan!I101+ajapnyak!I109+kentron!I101+erebuni!I101+ararat!H101+aragacotn!I101+armavir!I101+kotayq!I101+tavush!I101+gexarquniq!I101+lori!I100+syuniq!I101+malatia!I101+shengavit!I101)</f>
        <v>57</v>
      </c>
      <c r="J101" s="489">
        <f>SUM(shirak!J101+arabkir!J101+avan!J101+ajapnyak!J109+kentron!J101+erebuni!J101+ararat!I101+aragacotn!J101+armavir!J101+kotayq!J101+tavush!J101+gexarquniq!J101+lori!J100+syuniq!J101+malatia!J101+shengavit!J101)</f>
        <v>9</v>
      </c>
      <c r="K101" s="320">
        <f>SUM(shirak!K101+arabkir!K101+avan!K101+ajapnyak!K109+kentron!K101+erebuni!K101+ararat!J101+aragacotn!K101+armavir!K101+kotayq!K101+tavush!K101+gexarquniq!K101+lori!K100+syuniq!K101+malatia!K101+shengavit!K101)</f>
        <v>443</v>
      </c>
      <c r="L101" s="489">
        <f>SUM(shirak!L101+arabkir!L101+avan!L101+ajapnyak!L109+kentron!L101+erebuni!L101+ararat!K101+aragacotn!L101+armavir!L101+kotayq!L101+tavush!L101+gexarquniq!L101+lori!L100+syuniq!L101+malatia!L101+shengavit!L101)</f>
        <v>404</v>
      </c>
      <c r="M101" s="489">
        <f>SUM(shirak!M101+arabkir!M101+avan!M101+ajapnyak!M109+kentron!M101+erebuni!M101+ararat!L101+aragacotn!M101+armavir!M101+kotayq!M101+tavush!M101+gexarquniq!M101+lori!M100+syuniq!M101+malatia!M101+shengavit!M101)</f>
        <v>13</v>
      </c>
      <c r="N101" s="489">
        <f>SUM(shirak!N101+arabkir!N101+avan!N101+ajapnyak!N109+kentron!N101+erebuni!N101+ararat!M101+aragacotn!N101+armavir!N101+kotayq!N101+tavush!N101+gexarquniq!N101+lori!N100+syuniq!N101+malatia!N101+shengavit!N101)</f>
        <v>14</v>
      </c>
      <c r="O101" s="320">
        <f>SUM(shirak!O101+arabkir!O101+avan!O101+ajapnyak!O109+kentron!O101+erebuni!O101+ararat!N101+aragacotn!O101+armavir!O101+kotayq!O101+tavush!O101+gexarquniq!O101+lori!O100+syuniq!O101+malatia!O101+shengavit!O101)</f>
        <v>12</v>
      </c>
      <c r="P101" s="489">
        <f>SUM(shirak!P101+arabkir!P101+avan!P101+ajapnyak!P109+kentron!P101+erebuni!P101+ararat!O101+aragacotn!P101+armavir!P101+kotayq!P101+tavush!P101+gexarquniq!P101+lori!P100+syuniq!P101+malatia!P101+shengavit!P101)</f>
        <v>0</v>
      </c>
      <c r="Q101" s="489">
        <f>SUM(shirak!Q101+arabkir!Q101+avan!Q101+ajapnyak!Q109+kentron!Q101+erebuni!Q101+ararat!P101+aragacotn!Q101+armavir!Q101+kotayq!Q101+tavush!Q101+gexarquniq!Q101+lori!Q100+syuniq!Q101+malatia!Q101+shengavit!Q101)</f>
        <v>11</v>
      </c>
      <c r="R101" s="489">
        <f>SUM(shirak!R101+arabkir!R101+avan!R101+ajapnyak!R109+kentron!R101+erebuni!R101+ararat!Q101+aragacotn!R101+armavir!R101+kotayq!R101+tavush!R101+gexarquniq!R101+lori!R100+syuniq!R101+malatia!R101+shengavit!R101)</f>
        <v>1</v>
      </c>
      <c r="S101" s="489">
        <f>SUM(shirak!S101+arabkir!S101+avan!S101+ajapnyak!S109+kentron!S101+erebuni!S101+ararat!R101+aragacotn!S101+armavir!S101+kotayq!S101+tavush!S101+gexarquniq!S101+lori!S100+syuniq!S101+malatia!S101+shengavit!S101)</f>
        <v>1</v>
      </c>
      <c r="T101" s="320">
        <f>SUM(shirak!T101+arabkir!T101+avan!T101+ajapnyak!T109+kentron!T101+erebuni!T101+ararat!S101+aragacotn!T101+armavir!T101+kotayq!T101+tavush!T101+gexarquniq!T101+lori!T100+syuniq!T101+malatia!T101+shengavit!T101)</f>
        <v>444</v>
      </c>
      <c r="U101" s="489">
        <f>SUM(shirak!U101+arabkir!U101+avan!U101+ajapnyak!U109+kentron!U101+erebuni!U101+ararat!T101+aragacotn!U101+armavir!U101+kotayq!U101+tavush!U101+gexarquniq!U101+lori!U100+syuniq!U101+malatia!U101+shengavit!U101)</f>
        <v>1</v>
      </c>
      <c r="V101" s="489">
        <f>SUM(shirak!V101+arabkir!V101+avan!V101+ajapnyak!V109+kentron!V101+erebuni!V101+ararat!U101+aragacotn!V101+armavir!V101+kotayq!V101+tavush!V101+gexarquniq!V101+lori!V100+syuniq!V101+malatia!V101+shengavit!V101)</f>
        <v>405</v>
      </c>
      <c r="W101" s="489">
        <f>SUM(shirak!W101+arabkir!W101+avan!W101+ajapnyak!W109+kentron!W101+erebuni!W101+ararat!V101+aragacotn!W101+armavir!W101+kotayq!W101+tavush!W101+gexarquniq!W101+lori!W100+syuniq!W101+malatia!W101+shengavit!W101)</f>
        <v>0</v>
      </c>
      <c r="X101" s="489">
        <f>SUM(shirak!X101+arabkir!X101+avan!X101+ajapnyak!X109+kentron!X101+erebuni!X101+ararat!W101+aragacotn!X101+armavir!X101+kotayq!X101+tavush!X101+gexarquniq!X101+lori!X100+syuniq!X101+malatia!X101+shengavit!X101)</f>
        <v>0</v>
      </c>
      <c r="Y101" s="489">
        <f>SUM(shirak!Y101+arabkir!Y101+avan!Y101+ajapnyak!Y109+kentron!Y101+erebuni!Y101+ararat!X101+aragacotn!Y101+armavir!Y101+kotayq!Y101+tavush!Y101+gexarquniq!Y101+lori!Y100+syuniq!Y101+malatia!Y101+shengavit!Y101)</f>
        <v>1</v>
      </c>
      <c r="Z101" s="320">
        <f>SUM(shirak!Z101+arabkir!Z101+avan!Z101+ajapnyak!Z109+kentron!Z101+erebuni!Z101+ararat!Y101+aragacotn!Z101+armavir!Z101+kotayq!Z101+tavush!Z101+gexarquniq!Z101+lori!Z100+syuniq!Z101+malatia!Z101+shengavit!Z101)</f>
        <v>60</v>
      </c>
      <c r="AA101" s="489">
        <f>SUM(shirak!AA101+arabkir!AA101+avan!AA101+ajapnyak!AA109+kentron!AA101+erebuni!AA101+ararat!Z101+aragacotn!AA101+armavir!AA101+kotayq!AA101+tavush!AA101+gexarquniq!AA101+lori!AA100+syuniq!AA101+malatia!AA101+shengavit!AA101)</f>
        <v>1</v>
      </c>
    </row>
    <row r="102" spans="1:27" x14ac:dyDescent="0.25">
      <c r="A102" s="55" t="s">
        <v>189</v>
      </c>
      <c r="B102" s="84"/>
      <c r="C102" s="628" t="s">
        <v>190</v>
      </c>
      <c r="D102" s="629"/>
      <c r="E102" s="630"/>
      <c r="F102" s="489">
        <f>SUM(shirak!F102+arabkir!F102+avan!F102+ajapnyak!F110+kentron!F102+erebuni!F102+ararat!E102+aragacotn!F102+armavir!F102+kotayq!F102+tavush!F102+gexarquniq!F102+lori!F101+syuniq!F102+malatia!F102+shengavit!F102)</f>
        <v>0</v>
      </c>
      <c r="G102" s="489">
        <f>SUM(shirak!G102+arabkir!G102+avan!G102+ajapnyak!G110+kentron!G102+erebuni!G102+ararat!F102+aragacotn!G102+armavir!G102+kotayq!G102+tavush!G102+gexarquniq!G102+lori!G101+syuniq!G102+malatia!G102+shengavit!G102)</f>
        <v>5</v>
      </c>
      <c r="H102" s="489">
        <f>SUM(shirak!H102+arabkir!H102+avan!H102+ajapnyak!H110+kentron!H102+erebuni!H102+ararat!G102+aragacotn!H102+armavir!H102+kotayq!H102+tavush!H102+gexarquniq!H102+lori!H101+syuniq!H102+malatia!H102+shengavit!H102)</f>
        <v>4</v>
      </c>
      <c r="I102" s="489">
        <f>SUM(shirak!I102+arabkir!I102+avan!I102+ajapnyak!I110+kentron!I102+erebuni!I102+ararat!H102+aragacotn!I102+armavir!I102+kotayq!I102+tavush!I102+gexarquniq!I102+lori!I101+syuniq!I102+malatia!I102+shengavit!I102)</f>
        <v>1</v>
      </c>
      <c r="J102" s="489">
        <f>SUM(shirak!J102+arabkir!J102+avan!J102+ajapnyak!J110+kentron!J102+erebuni!J102+ararat!I102+aragacotn!J102+armavir!J102+kotayq!J102+tavush!J102+gexarquniq!J102+lori!J101+syuniq!J102+malatia!J102+shengavit!J102)</f>
        <v>0</v>
      </c>
      <c r="K102" s="320">
        <f>SUM(shirak!K102+arabkir!K102+avan!K102+ajapnyak!K110+kentron!K102+erebuni!K102+ararat!J102+aragacotn!K102+armavir!K102+kotayq!K102+tavush!K102+gexarquniq!K102+lori!K101+syuniq!K102+malatia!K102+shengavit!K102)</f>
        <v>3</v>
      </c>
      <c r="L102" s="489">
        <f>SUM(shirak!L102+arabkir!L102+avan!L102+ajapnyak!L110+kentron!L102+erebuni!L102+ararat!K102+aragacotn!L102+armavir!L102+kotayq!L102+tavush!L102+gexarquniq!L102+lori!L101+syuniq!L102+malatia!L102+shengavit!L102)</f>
        <v>3</v>
      </c>
      <c r="M102" s="489">
        <f>SUM(shirak!M102+arabkir!M102+avan!M102+ajapnyak!M110+kentron!M102+erebuni!M102+ararat!L102+aragacotn!M102+armavir!M102+kotayq!M102+tavush!M102+gexarquniq!M102+lori!M101+syuniq!M102+malatia!M102+shengavit!M102)</f>
        <v>0</v>
      </c>
      <c r="N102" s="489">
        <f>SUM(shirak!N102+arabkir!N102+avan!N102+ajapnyak!N110+kentron!N102+erebuni!N102+ararat!M102+aragacotn!N102+armavir!N102+kotayq!N102+tavush!N102+gexarquniq!N102+lori!N101+syuniq!N102+malatia!N102+shengavit!N102)</f>
        <v>0</v>
      </c>
      <c r="O102" s="320">
        <f>SUM(shirak!O102+arabkir!O102+avan!O102+ajapnyak!O110+kentron!O102+erebuni!O102+ararat!N102+aragacotn!O102+armavir!O102+kotayq!O102+tavush!O102+gexarquniq!O102+lori!O101+syuniq!O102+malatia!O102+shengavit!O102)</f>
        <v>0</v>
      </c>
      <c r="P102" s="489">
        <f>SUM(shirak!P102+arabkir!P102+avan!P102+ajapnyak!P110+kentron!P102+erebuni!P102+ararat!O102+aragacotn!P102+armavir!P102+kotayq!P102+tavush!P102+gexarquniq!P102+lori!P101+syuniq!P102+malatia!P102+shengavit!P102)</f>
        <v>0</v>
      </c>
      <c r="Q102" s="489">
        <f>SUM(shirak!Q102+arabkir!Q102+avan!Q102+ajapnyak!Q110+kentron!Q102+erebuni!Q102+ararat!P102+aragacotn!Q102+armavir!Q102+kotayq!Q102+tavush!Q102+gexarquniq!Q102+lori!Q101+syuniq!Q102+malatia!Q102+shengavit!Q102)</f>
        <v>0</v>
      </c>
      <c r="R102" s="489">
        <f>SUM(shirak!R102+arabkir!R102+avan!R102+ajapnyak!R110+kentron!R102+erebuni!R102+ararat!Q102+aragacotn!R102+armavir!R102+kotayq!R102+tavush!R102+gexarquniq!R102+lori!R101+syuniq!R102+malatia!R102+shengavit!R102)</f>
        <v>0</v>
      </c>
      <c r="S102" s="489">
        <f>SUM(shirak!S102+arabkir!S102+avan!S102+ajapnyak!S110+kentron!S102+erebuni!S102+ararat!R102+aragacotn!S102+armavir!S102+kotayq!S102+tavush!S102+gexarquniq!S102+lori!S101+syuniq!S102+malatia!S102+shengavit!S102)</f>
        <v>0</v>
      </c>
      <c r="T102" s="320">
        <f>SUM(shirak!T102+arabkir!T102+avan!T102+ajapnyak!T110+kentron!T102+erebuni!T102+ararat!S102+aragacotn!T102+armavir!T102+kotayq!T102+tavush!T102+gexarquniq!T102+lori!T101+syuniq!T102+malatia!T102+shengavit!T102)</f>
        <v>3</v>
      </c>
      <c r="U102" s="489">
        <f>SUM(shirak!U102+arabkir!U102+avan!U102+ajapnyak!U110+kentron!U102+erebuni!U102+ararat!T102+aragacotn!U102+armavir!U102+kotayq!U102+tavush!U102+gexarquniq!U102+lori!U101+syuniq!U102+malatia!U102+shengavit!U102)</f>
        <v>0</v>
      </c>
      <c r="V102" s="489">
        <f>SUM(shirak!V102+arabkir!V102+avan!V102+ajapnyak!V110+kentron!V102+erebuni!V102+ararat!U102+aragacotn!V102+armavir!V102+kotayq!V102+tavush!V102+gexarquniq!V102+lori!V101+syuniq!V102+malatia!V102+shengavit!V102)</f>
        <v>3</v>
      </c>
      <c r="W102" s="489">
        <f>SUM(shirak!W102+arabkir!W102+avan!W102+ajapnyak!W110+kentron!W102+erebuni!W102+ararat!V102+aragacotn!W102+armavir!W102+kotayq!W102+tavush!W102+gexarquniq!W102+lori!W101+syuniq!W102+malatia!W102+shengavit!W102)</f>
        <v>0</v>
      </c>
      <c r="X102" s="489">
        <f>SUM(shirak!X102+arabkir!X102+avan!X102+ajapnyak!X110+kentron!X102+erebuni!X102+ararat!W102+aragacotn!X102+armavir!X102+kotayq!X102+tavush!X102+gexarquniq!X102+lori!X101+syuniq!X102+malatia!X102+shengavit!X102)</f>
        <v>0</v>
      </c>
      <c r="Y102" s="489">
        <f>SUM(shirak!Y102+arabkir!Y102+avan!Y102+ajapnyak!Y110+kentron!Y102+erebuni!Y102+ararat!X102+aragacotn!Y102+armavir!Y102+kotayq!Y102+tavush!Y102+gexarquniq!Y102+lori!Y101+syuniq!Y102+malatia!Y102+shengavit!Y102)</f>
        <v>0</v>
      </c>
      <c r="Z102" s="320">
        <v>0</v>
      </c>
      <c r="AA102" s="489">
        <f>SUM(shirak!AA102+arabkir!AA102+avan!AA102+ajapnyak!AA110+kentron!AA102+erebuni!AA102+ararat!Z102+aragacotn!AA102+armavir!AA102+kotayq!AA102+tavush!AA102+gexarquniq!AA102+lori!AA101+syuniq!AA102+malatia!AA102+shengavit!AA102)</f>
        <v>0</v>
      </c>
    </row>
    <row r="103" spans="1:27" ht="23.25" customHeight="1" x14ac:dyDescent="0.25">
      <c r="A103" s="55" t="s">
        <v>191</v>
      </c>
      <c r="B103" s="84"/>
      <c r="C103" s="628" t="s">
        <v>192</v>
      </c>
      <c r="D103" s="629"/>
      <c r="E103" s="630"/>
      <c r="F103" s="489">
        <f>SUM(shirak!F103+arabkir!F103+avan!F103+ajapnyak!F111+kentron!F103+erebuni!F103+ararat!E103+aragacotn!F103+armavir!F103+kotayq!F103+tavush!F103+gexarquniq!F103+lori!F102+syuniq!F103+malatia!F103+shengavit!F103)</f>
        <v>27</v>
      </c>
      <c r="G103" s="489">
        <f>SUM(shirak!G103+arabkir!G103+avan!G103+ajapnyak!G111+kentron!G103+erebuni!G103+ararat!F103+aragacotn!G103+armavir!G103+kotayq!G103+tavush!G103+gexarquniq!G103+lori!G102+syuniq!G103+malatia!G103+shengavit!G103)</f>
        <v>406</v>
      </c>
      <c r="H103" s="489">
        <f>SUM(shirak!H103+arabkir!H103+avan!H103+ajapnyak!H111+kentron!H103+erebuni!H103+ararat!G103+aragacotn!H103+armavir!H103+kotayq!H103+tavush!H103+gexarquniq!H103+lori!H102+syuniq!H103+malatia!H103+shengavit!H103)</f>
        <v>358</v>
      </c>
      <c r="I103" s="489">
        <f>SUM(shirak!I103+arabkir!I103+avan!I103+ajapnyak!I111+kentron!I103+erebuni!I103+ararat!H103+aragacotn!I103+armavir!I103+kotayq!I103+tavush!I103+gexarquniq!I103+lori!I102+syuniq!I103+malatia!I103+shengavit!I103)</f>
        <v>34</v>
      </c>
      <c r="J103" s="489">
        <f>SUM(shirak!J103+arabkir!J103+avan!J103+ajapnyak!J111+kentron!J103+erebuni!J103+ararat!I103+aragacotn!J103+armavir!J103+kotayq!J103+tavush!J103+gexarquniq!J103+lori!J102+syuniq!J103+malatia!J103+shengavit!J103)</f>
        <v>15</v>
      </c>
      <c r="K103" s="320">
        <f>SUM(shirak!K103+arabkir!K103+avan!K103+ajapnyak!K111+kentron!K103+erebuni!K103+ararat!J103+aragacotn!K103+armavir!K103+kotayq!K103+tavush!K103+gexarquniq!K103+lori!K102+syuniq!K103+malatia!K103+shengavit!K103)</f>
        <v>347</v>
      </c>
      <c r="L103" s="489">
        <f>SUM(shirak!L103+arabkir!L103+avan!L103+ajapnyak!L111+kentron!L103+erebuni!L103+ararat!K103+aragacotn!L103+armavir!L103+kotayq!L103+tavush!L103+gexarquniq!L103+lori!L102+syuniq!L103+malatia!L103+shengavit!L103)</f>
        <v>310</v>
      </c>
      <c r="M103" s="489">
        <f>SUM(shirak!M103+arabkir!M103+avan!M103+ajapnyak!M111+kentron!M103+erebuni!M103+ararat!L103+aragacotn!M103+armavir!M103+kotayq!M103+tavush!M103+gexarquniq!M103+lori!M102+syuniq!M103+malatia!M103+shengavit!M103)</f>
        <v>9</v>
      </c>
      <c r="N103" s="489">
        <f>SUM(shirak!N103+arabkir!N103+avan!N103+ajapnyak!N111+kentron!N103+erebuni!N103+ararat!M103+aragacotn!N103+armavir!N103+kotayq!N103+tavush!N103+gexarquniq!N103+lori!N102+syuniq!N103+malatia!N103+shengavit!N103)</f>
        <v>14</v>
      </c>
      <c r="O103" s="320">
        <f>SUM(shirak!O103+arabkir!O103+avan!O103+ajapnyak!O111+kentron!O103+erebuni!O103+ararat!N103+aragacotn!O103+armavir!O103+kotayq!O103+tavush!O103+gexarquniq!O103+lori!O102+syuniq!O103+malatia!O103+shengavit!O103)</f>
        <v>14</v>
      </c>
      <c r="P103" s="489">
        <f>SUM(shirak!P103+arabkir!P103+avan!P103+ajapnyak!P111+kentron!P103+erebuni!P103+ararat!O103+aragacotn!P103+armavir!P103+kotayq!P103+tavush!P103+gexarquniq!P103+lori!P102+syuniq!P103+malatia!P103+shengavit!P103)</f>
        <v>0</v>
      </c>
      <c r="Q103" s="489">
        <f>SUM(shirak!Q103+arabkir!Q103+avan!Q103+ajapnyak!Q111+kentron!Q103+erebuni!Q103+ararat!P103+aragacotn!Q103+armavir!Q103+kotayq!Q103+tavush!Q103+gexarquniq!Q103+lori!Q102+syuniq!Q103+malatia!Q103+shengavit!Q103)</f>
        <v>10</v>
      </c>
      <c r="R103" s="489">
        <f>SUM(shirak!R103+arabkir!R103+avan!R103+ajapnyak!R111+kentron!R103+erebuni!R103+ararat!Q103+aragacotn!R103+armavir!R103+kotayq!R103+tavush!R103+gexarquniq!R103+lori!R102+syuniq!R103+malatia!R103+shengavit!R103)</f>
        <v>4</v>
      </c>
      <c r="S103" s="489">
        <f>SUM(shirak!S103+arabkir!S103+avan!S103+ajapnyak!S111+kentron!S103+erebuni!S103+ararat!R103+aragacotn!S103+armavir!S103+kotayq!S103+tavush!S103+gexarquniq!S103+lori!S102+syuniq!S103+malatia!S103+shengavit!S103)</f>
        <v>0</v>
      </c>
      <c r="T103" s="320">
        <f>SUM(shirak!T103+arabkir!T103+avan!T103+ajapnyak!T111+kentron!T103+erebuni!T103+ararat!S103+aragacotn!T103+armavir!T103+kotayq!T103+tavush!T103+gexarquniq!T103+lori!T102+syuniq!T103+malatia!T103+shengavit!T103)</f>
        <v>347</v>
      </c>
      <c r="U103" s="489">
        <f>SUM(shirak!U103+arabkir!U103+avan!U103+ajapnyak!U111+kentron!U103+erebuni!U103+ararat!T103+aragacotn!U103+armavir!U103+kotayq!U103+tavush!U103+gexarquniq!U103+lori!U102+syuniq!U103+malatia!U103+shengavit!U103)</f>
        <v>1</v>
      </c>
      <c r="V103" s="489">
        <f>SUM(shirak!V103+arabkir!V103+avan!V103+ajapnyak!V111+kentron!V103+erebuni!V103+ararat!U103+aragacotn!V103+armavir!V103+kotayq!V103+tavush!V103+gexarquniq!V103+lori!V102+syuniq!V103+malatia!V103+shengavit!V103)</f>
        <v>311</v>
      </c>
      <c r="W103" s="489">
        <f>SUM(shirak!W103+arabkir!W103+avan!W103+ajapnyak!W111+kentron!W103+erebuni!W103+ararat!V103+aragacotn!W103+armavir!W103+kotayq!W103+tavush!W103+gexarquniq!W103+lori!W102+syuniq!W103+malatia!W103+shengavit!W103)</f>
        <v>4</v>
      </c>
      <c r="X103" s="489">
        <f>SUM(shirak!X103+arabkir!X103+avan!X103+ajapnyak!X111+kentron!X103+erebuni!X103+ararat!W103+aragacotn!X103+armavir!X103+kotayq!X103+tavush!X103+gexarquniq!X103+lori!X102+syuniq!X103+malatia!X103+shengavit!X103)</f>
        <v>0</v>
      </c>
      <c r="Y103" s="489">
        <f>SUM(shirak!Y103+arabkir!Y103+avan!Y103+ajapnyak!Y111+kentron!Y103+erebuni!Y103+ararat!X103+aragacotn!Y103+armavir!Y103+kotayq!Y103+tavush!Y103+gexarquniq!Y103+lori!Y102+syuniq!Y103+malatia!Y103+shengavit!Y103)</f>
        <v>0</v>
      </c>
      <c r="Z103" s="320">
        <f>SUM(shirak!Z103+arabkir!Z103+avan!Z103+ajapnyak!Z111+kentron!Z103+erebuni!Z103+ararat!Y103+aragacotn!Z103+armavir!Z103+kotayq!Z103+tavush!Z103+gexarquniq!Z103+lori!Z102+syuniq!Z103+malatia!Z103+shengavit!Z103)</f>
        <v>36</v>
      </c>
      <c r="AA103" s="489">
        <f>SUM(shirak!AA103+arabkir!AA103+avan!AA103+ajapnyak!AA111+kentron!AA103+erebuni!AA103+ararat!Z103+aragacotn!AA103+armavir!AA103+kotayq!AA103+tavush!AA103+gexarquniq!AA103+lori!AA102+syuniq!AA103+malatia!AA103+shengavit!AA103)</f>
        <v>0</v>
      </c>
    </row>
    <row r="104" spans="1:27" x14ac:dyDescent="0.25">
      <c r="A104" s="55" t="s">
        <v>193</v>
      </c>
      <c r="B104" s="84"/>
      <c r="C104" s="628" t="s">
        <v>194</v>
      </c>
      <c r="D104" s="629"/>
      <c r="E104" s="630"/>
      <c r="F104" s="489">
        <f>SUM(shirak!F104+arabkir!F104+avan!F104+ajapnyak!F112+kentron!F104+erebuni!F104+ararat!E104+aragacotn!F104+armavir!F104+kotayq!F104+tavush!F104+gexarquniq!F104+lori!F103+syuniq!F104+malatia!F104+shengavit!F104)</f>
        <v>12</v>
      </c>
      <c r="G104" s="489">
        <f>SUM(shirak!G104+arabkir!G104+avan!G104+ajapnyak!G112+kentron!G104+erebuni!G104+ararat!F104+aragacotn!G104+armavir!G104+kotayq!G104+tavush!G104+gexarquniq!G104+lori!G103+syuniq!G104+malatia!G104+shengavit!G104)</f>
        <v>241</v>
      </c>
      <c r="H104" s="489">
        <f>SUM(shirak!H104+arabkir!H104+avan!H104+ajapnyak!H112+kentron!H104+erebuni!H104+ararat!G104+aragacotn!H104+armavir!H104+kotayq!H104+tavush!H104+gexarquniq!H104+lori!H103+syuniq!H104+malatia!H104+shengavit!H104)</f>
        <v>238</v>
      </c>
      <c r="I104" s="489">
        <f>SUM(shirak!I104+arabkir!I104+avan!I104+ajapnyak!I112+kentron!I104+erebuni!I104+ararat!H104+aragacotn!I104+armavir!I104+kotayq!I104+tavush!I104+gexarquniq!I104+lori!I103+syuniq!I104+malatia!I104+shengavit!I104)</f>
        <v>3</v>
      </c>
      <c r="J104" s="489">
        <f>SUM(shirak!J104+arabkir!J104+avan!J104+ajapnyak!J112+kentron!J104+erebuni!J104+ararat!I104+aragacotn!J104+armavir!J104+kotayq!J104+tavush!J104+gexarquniq!J104+lori!J103+syuniq!J104+malatia!J104+shengavit!J104)</f>
        <v>0</v>
      </c>
      <c r="K104" s="320">
        <f>SUM(shirak!K104+arabkir!K104+avan!K104+ajapnyak!K112+kentron!K104+erebuni!K104+ararat!J104+aragacotn!K104+armavir!K104+kotayq!K104+tavush!K104+gexarquniq!K104+lori!K103+syuniq!K104+malatia!K104+shengavit!K104)</f>
        <v>244</v>
      </c>
      <c r="L104" s="489">
        <f>SUM(shirak!L104+arabkir!L104+avan!L104+ajapnyak!L112+kentron!L104+erebuni!L104+ararat!K104+aragacotn!L104+armavir!L104+kotayq!L104+tavush!L104+gexarquniq!L104+lori!L103+syuniq!L104+malatia!L104+shengavit!L104)</f>
        <v>240</v>
      </c>
      <c r="M104" s="489">
        <f>SUM(shirak!M104+arabkir!M104+avan!M104+ajapnyak!M112+kentron!M104+erebuni!M104+ararat!L104+aragacotn!M104+armavir!M104+kotayq!M104+tavush!M104+gexarquniq!M104+lori!M103+syuniq!M104+malatia!M104+shengavit!M104)</f>
        <v>0</v>
      </c>
      <c r="N104" s="489">
        <f>SUM(shirak!N104+arabkir!N104+avan!N104+ajapnyak!N112+kentron!N104+erebuni!N104+ararat!M104+aragacotn!N104+armavir!N104+kotayq!N104+tavush!N104+gexarquniq!N104+lori!N103+syuniq!N104+malatia!N104+shengavit!N104)</f>
        <v>3</v>
      </c>
      <c r="O104" s="320">
        <f>SUM(shirak!O104+arabkir!O104+avan!O104+ajapnyak!O112+kentron!O104+erebuni!O104+ararat!N104+aragacotn!O104+armavir!O104+kotayq!O104+tavush!O104+gexarquniq!O104+lori!O103+syuniq!O104+malatia!O104+shengavit!O104)</f>
        <v>1</v>
      </c>
      <c r="P104" s="489">
        <f>SUM(shirak!P104+arabkir!P104+avan!P104+ajapnyak!P112+kentron!P104+erebuni!P104+ararat!O104+aragacotn!P104+armavir!P104+kotayq!P104+tavush!P104+gexarquniq!P104+lori!P103+syuniq!P104+malatia!P104+shengavit!P104)</f>
        <v>0</v>
      </c>
      <c r="Q104" s="489">
        <f>SUM(shirak!Q104+arabkir!Q104+avan!Q104+ajapnyak!Q112+kentron!Q104+erebuni!Q104+ararat!P104+aragacotn!Q104+armavir!Q104+kotayq!Q104+tavush!Q104+gexarquniq!Q104+lori!Q103+syuniq!Q104+malatia!Q104+shengavit!Q104)</f>
        <v>1</v>
      </c>
      <c r="R104" s="489">
        <f>SUM(shirak!R104+arabkir!R104+avan!R104+ajapnyak!R112+kentron!R104+erebuni!R104+ararat!Q104+aragacotn!R104+armavir!R104+kotayq!R104+tavush!R104+gexarquniq!R104+lori!R103+syuniq!R104+malatia!R104+shengavit!R104)</f>
        <v>0</v>
      </c>
      <c r="S104" s="489">
        <f>SUM(shirak!S104+arabkir!S104+avan!S104+ajapnyak!S112+kentron!S104+erebuni!S104+ararat!R104+aragacotn!S104+armavir!S104+kotayq!S104+tavush!S104+gexarquniq!S104+lori!S103+syuniq!S104+malatia!S104+shengavit!S104)</f>
        <v>0</v>
      </c>
      <c r="T104" s="320">
        <f>SUM(shirak!T104+arabkir!T104+avan!T104+ajapnyak!T112+kentron!T104+erebuni!T104+ararat!S104+aragacotn!T104+armavir!T104+kotayq!T104+tavush!T104+gexarquniq!T104+lori!T103+syuniq!T104+malatia!T104+shengavit!T104)</f>
        <v>244</v>
      </c>
      <c r="U104" s="489">
        <f>SUM(shirak!U104+arabkir!U104+avan!U104+ajapnyak!U112+kentron!U104+erebuni!U104+ararat!T104+aragacotn!U104+armavir!U104+kotayq!U104+tavush!U104+gexarquniq!U104+lori!U103+syuniq!U104+malatia!U104+shengavit!U104)</f>
        <v>1</v>
      </c>
      <c r="V104" s="489">
        <f>SUM(shirak!V104+arabkir!V104+avan!V104+ajapnyak!V112+kentron!V104+erebuni!V104+ararat!U104+aragacotn!V104+armavir!V104+kotayq!V104+tavush!V104+gexarquniq!V104+lori!V103+syuniq!V104+malatia!V104+shengavit!V104)</f>
        <v>243</v>
      </c>
      <c r="W104" s="489">
        <f>SUM(shirak!W104+arabkir!W104+avan!W104+ajapnyak!W112+kentron!W104+erebuni!W104+ararat!V104+aragacotn!W104+armavir!W104+kotayq!W104+tavush!W104+gexarquniq!W104+lori!W103+syuniq!W104+malatia!W104+shengavit!W104)</f>
        <v>1</v>
      </c>
      <c r="X104" s="489">
        <f>SUM(shirak!X104+arabkir!X104+avan!X104+ajapnyak!X112+kentron!X104+erebuni!X104+ararat!W104+aragacotn!X104+armavir!X104+kotayq!X104+tavush!X104+gexarquniq!X104+lori!X103+syuniq!X104+malatia!X104+shengavit!X104)</f>
        <v>0</v>
      </c>
      <c r="Y104" s="489">
        <f>SUM(shirak!Y104+arabkir!Y104+avan!Y104+ajapnyak!Y112+kentron!Y104+erebuni!Y104+ararat!X104+aragacotn!Y104+armavir!Y104+kotayq!Y104+tavush!Y104+gexarquniq!Y104+lori!Y103+syuniq!Y104+malatia!Y104+shengavit!Y104)</f>
        <v>0</v>
      </c>
      <c r="Z104" s="320">
        <f>SUM(shirak!Z104+arabkir!Z104+avan!Z104+ajapnyak!Z112+kentron!Z104+erebuni!Z104+ararat!Y104+aragacotn!Z104+armavir!Z104+kotayq!Z104+tavush!Z104+gexarquniq!Z104+lori!Z103+syuniq!Z104+malatia!Z104+shengavit!Z104)</f>
        <v>5</v>
      </c>
      <c r="AA104" s="489">
        <f>SUM(shirak!AA104+arabkir!AA104+avan!AA104+ajapnyak!AA112+kentron!AA104+erebuni!AA104+ararat!Z104+aragacotn!AA104+armavir!AA104+kotayq!AA104+tavush!AA104+gexarquniq!AA104+lori!AA103+syuniq!AA104+malatia!AA104+shengavit!AA104)</f>
        <v>0</v>
      </c>
    </row>
    <row r="105" spans="1:27" x14ac:dyDescent="0.25">
      <c r="A105" s="55" t="s">
        <v>195</v>
      </c>
      <c r="B105" s="84"/>
      <c r="C105" s="628" t="s">
        <v>196</v>
      </c>
      <c r="D105" s="629"/>
      <c r="E105" s="630"/>
      <c r="F105" s="489">
        <f>SUM(shirak!F105+arabkir!F105+avan!F105+ajapnyak!F113+kentron!F105+erebuni!F105+ararat!E105+aragacotn!F105+armavir!F105+kotayq!F105+tavush!F105+gexarquniq!F105+lori!F104+syuniq!F105+malatia!F105+shengavit!F105)</f>
        <v>20</v>
      </c>
      <c r="G105" s="489">
        <f>SUM(shirak!G105+arabkir!G105+avan!G105+ajapnyak!G113+kentron!G105+erebuni!G105+ararat!F105+aragacotn!G105+armavir!G105+kotayq!G105+tavush!G105+gexarquniq!G105+lori!G104+syuniq!G105+malatia!G105+shengavit!G105)</f>
        <v>192</v>
      </c>
      <c r="H105" s="489">
        <f>SUM(shirak!H105+arabkir!H105+avan!H105+ajapnyak!H113+kentron!H105+erebuni!H105+ararat!G105+aragacotn!H105+armavir!H105+kotayq!H105+tavush!H105+gexarquniq!H105+lori!H104+syuniq!H105+malatia!H105+shengavit!H105)</f>
        <v>167</v>
      </c>
      <c r="I105" s="489">
        <f>SUM(shirak!I105+arabkir!I105+avan!I105+ajapnyak!I113+kentron!I105+erebuni!I105+ararat!H105+aragacotn!I105+armavir!I105+kotayq!I105+tavush!I105+gexarquniq!I105+lori!I104+syuniq!I105+malatia!I105+shengavit!I105)</f>
        <v>22</v>
      </c>
      <c r="J105" s="489">
        <f>SUM(shirak!J105+arabkir!J105+avan!J105+ajapnyak!J113+kentron!J105+erebuni!J105+ararat!I105+aragacotn!J105+armavir!J105+kotayq!J105+tavush!J105+gexarquniq!J105+lori!J104+syuniq!J105+malatia!J105+shengavit!J105)</f>
        <v>3</v>
      </c>
      <c r="K105" s="320">
        <f>SUM(shirak!K105+arabkir!K105+avan!K105+ajapnyak!K113+kentron!K105+erebuni!K105+ararat!J105+aragacotn!K105+armavir!K105+kotayq!K105+tavush!K105+gexarquniq!K105+lori!K104+syuniq!K105+malatia!K105+shengavit!K105)</f>
        <v>127</v>
      </c>
      <c r="L105" s="489">
        <f>SUM(shirak!L105+arabkir!L105+avan!L105+ajapnyak!L113+kentron!L105+erebuni!L105+ararat!K105+aragacotn!L105+armavir!L105+kotayq!L105+tavush!L105+gexarquniq!L105+lori!L104+syuniq!L105+malatia!L105+shengavit!L105)</f>
        <v>99</v>
      </c>
      <c r="M105" s="489">
        <f>SUM(shirak!M105+arabkir!M105+avan!M105+ajapnyak!M113+kentron!M105+erebuni!M105+ararat!L105+aragacotn!M105+armavir!M105+kotayq!M105+tavush!M105+gexarquniq!M105+lori!M104+syuniq!M105+malatia!M105+shengavit!M105)</f>
        <v>4</v>
      </c>
      <c r="N105" s="489">
        <f>SUM(shirak!N105+arabkir!N105+avan!N105+ajapnyak!N113+kentron!N105+erebuni!N105+ararat!M105+aragacotn!N105+armavir!N105+kotayq!N105+tavush!N105+gexarquniq!N105+lori!N104+syuniq!N105+malatia!N105+shengavit!N105)</f>
        <v>8</v>
      </c>
      <c r="O105" s="320">
        <f>SUM(shirak!O105+arabkir!O105+avan!O105+ajapnyak!O113+kentron!O105+erebuni!O105+ararat!N105+aragacotn!O105+armavir!O105+kotayq!O105+tavush!O105+gexarquniq!O105+lori!O104+syuniq!O105+malatia!O105+shengavit!O105)</f>
        <v>16</v>
      </c>
      <c r="P105" s="489">
        <f>SUM(shirak!P105+arabkir!P105+avan!P105+ajapnyak!P113+kentron!P105+erebuni!P105+ararat!O105+aragacotn!P105+armavir!P105+kotayq!P105+tavush!P105+gexarquniq!P105+lori!P104+syuniq!P105+malatia!P105+shengavit!P105)</f>
        <v>7</v>
      </c>
      <c r="Q105" s="489">
        <f>SUM(shirak!Q105+arabkir!Q105+avan!Q105+ajapnyak!Q113+kentron!Q105+erebuni!Q105+ararat!P105+aragacotn!Q105+armavir!Q105+kotayq!Q105+tavush!Q105+gexarquniq!Q105+lori!Q104+syuniq!Q105+malatia!Q105+shengavit!Q105)</f>
        <v>8</v>
      </c>
      <c r="R105" s="489">
        <f>SUM(shirak!R105+arabkir!R105+avan!R105+ajapnyak!R113+kentron!R105+erebuni!R105+ararat!Q105+aragacotn!R105+armavir!R105+kotayq!R105+tavush!R105+gexarquniq!R105+lori!R104+syuniq!R105+malatia!R105+shengavit!R105)</f>
        <v>1</v>
      </c>
      <c r="S105" s="489">
        <f>SUM(shirak!S105+arabkir!S105+avan!S105+ajapnyak!S113+kentron!S105+erebuni!S105+ararat!R105+aragacotn!S105+armavir!S105+kotayq!S105+tavush!S105+gexarquniq!S105+lori!S104+syuniq!S105+malatia!S105+shengavit!S105)</f>
        <v>7</v>
      </c>
      <c r="T105" s="320">
        <f>SUM(shirak!T105+arabkir!T105+avan!T105+ajapnyak!T113+kentron!T105+erebuni!T105+ararat!S105+aragacotn!T105+armavir!T105+kotayq!T105+tavush!T105+gexarquniq!T105+lori!T104+syuniq!T105+malatia!T105+shengavit!T105)</f>
        <v>134</v>
      </c>
      <c r="U105" s="489">
        <f>SUM(shirak!U105+arabkir!U105+avan!U105+ajapnyak!U113+kentron!U105+erebuni!U105+ararat!T105+aragacotn!U105+armavir!U105+kotayq!U105+tavush!U105+gexarquniq!U105+lori!U104+syuniq!U105+malatia!U105+shengavit!U105)</f>
        <v>1</v>
      </c>
      <c r="V105" s="489">
        <f>SUM(shirak!V105+arabkir!V105+avan!V105+ajapnyak!V113+kentron!V105+erebuni!V105+ararat!U105+aragacotn!V105+armavir!V105+kotayq!V105+tavush!V105+gexarquniq!V105+lori!V104+syuniq!V105+malatia!V105+shengavit!V105)</f>
        <v>115</v>
      </c>
      <c r="W105" s="489">
        <f>SUM(shirak!W105+arabkir!W105+avan!W105+ajapnyak!W113+kentron!W105+erebuni!W105+ararat!V105+aragacotn!W105+armavir!W105+kotayq!W105+tavush!W105+gexarquniq!W105+lori!W104+syuniq!W105+malatia!W105+shengavit!W105)</f>
        <v>4</v>
      </c>
      <c r="X105" s="489">
        <f>SUM(shirak!X105+arabkir!X105+avan!X105+ajapnyak!X113+kentron!X105+erebuni!X105+ararat!W105+aragacotn!X105+armavir!X105+kotayq!X105+tavush!X105+gexarquniq!X105+lori!X104+syuniq!X105+malatia!X105+shengavit!X105)</f>
        <v>0</v>
      </c>
      <c r="Y105" s="489">
        <f>SUM(shirak!Y105+arabkir!Y105+avan!Y105+ajapnyak!Y113+kentron!Y105+erebuni!Y105+ararat!X105+aragacotn!Y105+armavir!Y105+kotayq!Y105+tavush!Y105+gexarquniq!Y105+lori!Y104+syuniq!Y105+malatia!Y105+shengavit!Y105)</f>
        <v>0</v>
      </c>
      <c r="Z105" s="320">
        <f>SUM(shirak!Z105+arabkir!Z105+avan!Z105+ajapnyak!Z113+kentron!Z105+erebuni!Z105+ararat!Y105+aragacotn!Z105+armavir!Z105+kotayq!Z105+tavush!Z105+gexarquniq!Z105+lori!Z104+syuniq!Z105+malatia!Z105+shengavit!Z105)</f>
        <v>51</v>
      </c>
      <c r="AA105" s="489">
        <f>SUM(shirak!AA105+arabkir!AA105+avan!AA105+ajapnyak!AA113+kentron!AA105+erebuni!AA105+ararat!Z105+aragacotn!AA105+armavir!AA105+kotayq!AA105+tavush!AA105+gexarquniq!AA105+lori!AA104+syuniq!AA105+malatia!AA105+shengavit!AA105)</f>
        <v>2</v>
      </c>
    </row>
    <row r="106" spans="1:27" x14ac:dyDescent="0.25">
      <c r="A106" s="55" t="s">
        <v>197</v>
      </c>
      <c r="B106" s="84"/>
      <c r="C106" s="628" t="s">
        <v>198</v>
      </c>
      <c r="D106" s="629"/>
      <c r="E106" s="630"/>
      <c r="F106" s="489">
        <f>SUM(shirak!F106+arabkir!F106+avan!F106+ajapnyak!F114+kentron!F106+erebuni!F106+ararat!E106+aragacotn!F106+armavir!F106+kotayq!F106+tavush!F106+gexarquniq!F106+lori!F105+syuniq!F106+malatia!F106+shengavit!F106)</f>
        <v>0</v>
      </c>
      <c r="G106" s="489">
        <f>SUM(shirak!G106+arabkir!G106+avan!G106+ajapnyak!G114+kentron!G106+erebuni!G106+ararat!F106+aragacotn!G106+armavir!G106+kotayq!G106+tavush!G106+gexarquniq!G106+lori!G105+syuniq!G106+malatia!G106+shengavit!G106)</f>
        <v>1</v>
      </c>
      <c r="H106" s="489">
        <f>SUM(shirak!H106+arabkir!H106+avan!H106+ajapnyak!H114+kentron!H106+erebuni!H106+ararat!G106+aragacotn!H106+armavir!H106+kotayq!H106+tavush!H106+gexarquniq!H106+lori!H105+syuniq!H106+malatia!H106+shengavit!H106)</f>
        <v>1</v>
      </c>
      <c r="I106" s="489">
        <f>SUM(shirak!I106+arabkir!I106+avan!I106+ajapnyak!I114+kentron!I106+erebuni!I106+ararat!H106+aragacotn!I106+armavir!I106+kotayq!I106+tavush!I106+gexarquniq!I106+lori!I105+syuniq!I106+malatia!I106+shengavit!I106)</f>
        <v>0</v>
      </c>
      <c r="J106" s="489">
        <f>SUM(shirak!J106+arabkir!J106+avan!J106+ajapnyak!J114+kentron!J106+erebuni!J106+ararat!I106+aragacotn!J106+armavir!J106+kotayq!J106+tavush!J106+gexarquniq!J106+lori!J105+syuniq!J106+malatia!J106+shengavit!J106)</f>
        <v>0</v>
      </c>
      <c r="K106" s="320">
        <f>SUM(shirak!K106+arabkir!K106+avan!K106+ajapnyak!K114+kentron!K106+erebuni!K106+ararat!J106+aragacotn!K106+armavir!K106+kotayq!K106+tavush!K106+gexarquniq!K106+lori!K105+syuniq!K106+malatia!K106+shengavit!K106)</f>
        <v>1</v>
      </c>
      <c r="L106" s="489">
        <f>SUM(shirak!L106+arabkir!L106+avan!L106+ajapnyak!L114+kentron!L106+erebuni!L106+ararat!K106+aragacotn!L106+armavir!L106+kotayq!L106+tavush!L106+gexarquniq!L106+lori!L105+syuniq!L106+malatia!L106+shengavit!L106)</f>
        <v>0</v>
      </c>
      <c r="M106" s="489">
        <f>SUM(shirak!M106+arabkir!M106+avan!M106+ajapnyak!M114+kentron!M106+erebuni!M106+ararat!L106+aragacotn!M106+armavir!M106+kotayq!M106+tavush!M106+gexarquniq!M106+lori!M105+syuniq!M106+malatia!M106+shengavit!M106)</f>
        <v>0</v>
      </c>
      <c r="N106" s="489">
        <f>SUM(shirak!N106+arabkir!N106+avan!N106+ajapnyak!N114+kentron!N106+erebuni!N106+ararat!M106+aragacotn!N106+armavir!N106+kotayq!N106+tavush!N106+gexarquniq!N106+lori!N105+syuniq!N106+malatia!N106+shengavit!N106)</f>
        <v>1</v>
      </c>
      <c r="O106" s="320">
        <f>SUM(shirak!O106+arabkir!O106+avan!O106+ajapnyak!O114+kentron!O106+erebuni!O106+ararat!N106+aragacotn!O106+armavir!O106+kotayq!O106+tavush!O106+gexarquniq!O106+lori!O105+syuniq!O106+malatia!O106+shengavit!O106)</f>
        <v>0</v>
      </c>
      <c r="P106" s="489">
        <f>SUM(shirak!P106+arabkir!P106+avan!P106+ajapnyak!P114+kentron!P106+erebuni!P106+ararat!O106+aragacotn!P106+armavir!P106+kotayq!P106+tavush!P106+gexarquniq!P106+lori!P105+syuniq!P106+malatia!P106+shengavit!P106)</f>
        <v>0</v>
      </c>
      <c r="Q106" s="489">
        <f>SUM(shirak!Q106+arabkir!Q106+avan!Q106+ajapnyak!Q114+kentron!Q106+erebuni!Q106+ararat!P106+aragacotn!Q106+armavir!Q106+kotayq!Q106+tavush!Q106+gexarquniq!Q106+lori!Q105+syuniq!Q106+malatia!Q106+shengavit!Q106)</f>
        <v>0</v>
      </c>
      <c r="R106" s="489">
        <f>SUM(shirak!R106+arabkir!R106+avan!R106+ajapnyak!R114+kentron!R106+erebuni!R106+ararat!Q106+aragacotn!R106+armavir!R106+kotayq!R106+tavush!R106+gexarquniq!R106+lori!R105+syuniq!R106+malatia!R106+shengavit!R106)</f>
        <v>0</v>
      </c>
      <c r="S106" s="489">
        <f>SUM(shirak!S106+arabkir!S106+avan!S106+ajapnyak!S114+kentron!S106+erebuni!S106+ararat!R106+aragacotn!S106+armavir!S106+kotayq!S106+tavush!S106+gexarquniq!S106+lori!S105+syuniq!S106+malatia!S106+shengavit!S106)</f>
        <v>0</v>
      </c>
      <c r="T106" s="320">
        <f>SUM(shirak!T106+arabkir!T106+avan!T106+ajapnyak!T114+kentron!T106+erebuni!T106+ararat!S106+aragacotn!T106+armavir!T106+kotayq!T106+tavush!T106+gexarquniq!T106+lori!T105+syuniq!T106+malatia!T106+shengavit!T106)</f>
        <v>1</v>
      </c>
      <c r="U106" s="489">
        <f>SUM(shirak!U106+arabkir!U106+avan!U106+ajapnyak!U114+kentron!U106+erebuni!U106+ararat!T106+aragacotn!U106+armavir!U106+kotayq!U106+tavush!U106+gexarquniq!U106+lori!U105+syuniq!U106+malatia!U106+shengavit!U106)</f>
        <v>0</v>
      </c>
      <c r="V106" s="489">
        <f>SUM(shirak!V106+arabkir!V106+avan!V106+ajapnyak!V114+kentron!V106+erebuni!V106+ararat!U106+aragacotn!V106+armavir!V106+kotayq!V106+tavush!V106+gexarquniq!V106+lori!V105+syuniq!V106+malatia!V106+shengavit!V106)</f>
        <v>0</v>
      </c>
      <c r="W106" s="489">
        <f>SUM(shirak!W106+arabkir!W106+avan!W106+ajapnyak!W114+kentron!W106+erebuni!W106+ararat!V106+aragacotn!W106+armavir!W106+kotayq!W106+tavush!W106+gexarquniq!W106+lori!W105+syuniq!W106+malatia!W106+shengavit!W106)</f>
        <v>1</v>
      </c>
      <c r="X106" s="489">
        <f>SUM(shirak!X106+arabkir!X106+avan!X106+ajapnyak!X114+kentron!X106+erebuni!X106+ararat!W106+aragacotn!X106+armavir!X106+kotayq!X106+tavush!X106+gexarquniq!X106+lori!X105+syuniq!X106+malatia!X106+shengavit!X106)</f>
        <v>0</v>
      </c>
      <c r="Y106" s="489">
        <f>SUM(shirak!Y106+arabkir!Y106+avan!Y106+ajapnyak!Y114+kentron!Y106+erebuni!Y106+ararat!X106+aragacotn!Y106+armavir!Y106+kotayq!Y106+tavush!Y106+gexarquniq!Y106+lori!Y105+syuniq!Y106+malatia!Y106+shengavit!Y106)</f>
        <v>0</v>
      </c>
      <c r="Z106" s="320">
        <f>SUM(shirak!Z106+arabkir!Z106+avan!Z106+ajapnyak!Z114+kentron!Z106+erebuni!Z106+ararat!Y106+aragacotn!Z106+armavir!Z106+kotayq!Z106+tavush!Z106+gexarquniq!Z106+lori!Z105+syuniq!Z106+malatia!Z106+shengavit!Z106)</f>
        <v>0</v>
      </c>
      <c r="AA106" s="489">
        <f>SUM(shirak!AA106+arabkir!AA106+avan!AA106+ajapnyak!AA114+kentron!AA106+erebuni!AA106+ararat!Z106+aragacotn!AA106+armavir!AA106+kotayq!AA106+tavush!AA106+gexarquniq!AA106+lori!AA105+syuniq!AA106+malatia!AA106+shengavit!AA106)</f>
        <v>0</v>
      </c>
    </row>
    <row r="107" spans="1:27" ht="20.25" customHeight="1" x14ac:dyDescent="0.25">
      <c r="A107" s="55" t="s">
        <v>199</v>
      </c>
      <c r="B107" s="84"/>
      <c r="C107" s="628" t="s">
        <v>200</v>
      </c>
      <c r="D107" s="629"/>
      <c r="E107" s="630"/>
      <c r="F107" s="489">
        <f>SUM(shirak!F107+arabkir!F107+avan!F107+ajapnyak!F115+kentron!F107+erebuni!F107+ararat!E107+aragacotn!F107+armavir!F107+kotayq!F107+tavush!F107+gexarquniq!F107+lori!F106+syuniq!F107+malatia!F107+shengavit!F107)</f>
        <v>61</v>
      </c>
      <c r="G107" s="489">
        <f>SUM(shirak!G107+arabkir!G107+avan!G107+ajapnyak!G115+kentron!G107+erebuni!G107+ararat!F107+aragacotn!G107+armavir!G107+kotayq!G107+tavush!G107+gexarquniq!G107+lori!G106+syuniq!G107+malatia!G107+shengavit!G107)</f>
        <v>944</v>
      </c>
      <c r="H107" s="489">
        <f>SUM(shirak!H107+arabkir!H107+avan!H107+ajapnyak!H115+kentron!H107+erebuni!H107+ararat!G107+aragacotn!H107+armavir!H107+kotayq!H107+tavush!H107+gexarquniq!H107+lori!H106+syuniq!H107+malatia!H107+shengavit!H107)</f>
        <v>834</v>
      </c>
      <c r="I107" s="489">
        <f>SUM(shirak!I107+arabkir!I107+avan!I107+ajapnyak!I115+kentron!I107+erebuni!I107+ararat!H107+aragacotn!I107+armavir!I107+kotayq!I107+tavush!I107+gexarquniq!I107+lori!I106+syuniq!I107+malatia!I107+shengavit!I107)</f>
        <v>94</v>
      </c>
      <c r="J107" s="489">
        <f>SUM(shirak!J107+arabkir!J107+avan!J107+ajapnyak!J115+kentron!J107+erebuni!J107+ararat!I107+aragacotn!J107+armavir!J107+kotayq!J107+tavush!J107+gexarquniq!J107+lori!J106+syuniq!J107+malatia!J107+shengavit!J107)</f>
        <v>16</v>
      </c>
      <c r="K107" s="320">
        <f>SUM(shirak!K107+arabkir!K107+avan!K107+ajapnyak!K115+kentron!K107+erebuni!K107+ararat!J107+aragacotn!K107+armavir!K107+kotayq!K107+tavush!K107+gexarquniq!K107+lori!K106+syuniq!K107+malatia!K107+shengavit!K107)</f>
        <v>806</v>
      </c>
      <c r="L107" s="489">
        <f>SUM(shirak!L107+arabkir!L107+avan!L107+ajapnyak!L115+kentron!L107+erebuni!L107+ararat!K107+aragacotn!L107+armavir!L107+kotayq!L107+tavush!L107+gexarquniq!L107+lori!L106+syuniq!L107+malatia!L107+shengavit!L107)</f>
        <v>737</v>
      </c>
      <c r="M107" s="489">
        <f>SUM(shirak!M107+arabkir!M107+avan!M107+ajapnyak!M115+kentron!M107+erebuni!M107+ararat!L107+aragacotn!M107+armavir!M107+kotayq!M107+tavush!M107+gexarquniq!M107+lori!M106+syuniq!M107+malatia!M107+shengavit!M107)</f>
        <v>18</v>
      </c>
      <c r="N107" s="489">
        <f>SUM(shirak!N107+arabkir!N107+avan!N107+ajapnyak!N115+kentron!N107+erebuni!N107+ararat!M107+aragacotn!N107+armavir!N107+kotayq!N107+tavush!N107+gexarquniq!N107+lori!N106+syuniq!N107+malatia!N107+shengavit!N107)</f>
        <v>26</v>
      </c>
      <c r="O107" s="320">
        <f>SUM(shirak!O107+arabkir!O107+avan!O107+ajapnyak!O115+kentron!O107+erebuni!O107+ararat!N107+aragacotn!O107+armavir!O107+kotayq!O107+tavush!O107+gexarquniq!O107+lori!O106+syuniq!O107+malatia!O107+shengavit!O107)</f>
        <v>25</v>
      </c>
      <c r="P107" s="489">
        <f>SUM(shirak!P107+arabkir!P107+avan!P107+ajapnyak!P115+kentron!P107+erebuni!P107+ararat!O107+aragacotn!P107+armavir!P107+kotayq!P107+tavush!P107+gexarquniq!P107+lori!P106+syuniq!P107+malatia!P107+shengavit!P107)</f>
        <v>0</v>
      </c>
      <c r="Q107" s="489">
        <f>SUM(shirak!Q107+arabkir!Q107+avan!Q107+ajapnyak!Q115+kentron!Q107+erebuni!Q107+ararat!P107+aragacotn!Q107+armavir!Q107+kotayq!Q107+tavush!Q107+gexarquniq!Q107+lori!Q106+syuniq!Q107+malatia!Q107+shengavit!Q107)</f>
        <v>22</v>
      </c>
      <c r="R107" s="489">
        <f>SUM(shirak!R107+arabkir!R107+avan!R107+ajapnyak!R115+kentron!R107+erebuni!R107+ararat!Q107+aragacotn!R107+armavir!R107+kotayq!R107+tavush!R107+gexarquniq!R107+lori!R106+syuniq!R107+malatia!R107+shengavit!R107)</f>
        <v>3</v>
      </c>
      <c r="S107" s="489">
        <f>SUM(shirak!S107+arabkir!S107+avan!S107+ajapnyak!S115+kentron!S107+erebuni!S107+ararat!R107+aragacotn!S107+armavir!S107+kotayq!S107+tavush!S107+gexarquniq!S107+lori!S106+syuniq!S107+malatia!S107+shengavit!S107)</f>
        <v>0</v>
      </c>
      <c r="T107" s="320">
        <f>SUM(shirak!T107+arabkir!T107+avan!T107+ajapnyak!T115+kentron!T107+erebuni!T107+ararat!S107+aragacotn!T107+armavir!T107+kotayq!T107+tavush!T107+gexarquniq!T107+lori!T106+syuniq!T107+malatia!T107+shengavit!T107)</f>
        <v>806</v>
      </c>
      <c r="U107" s="489">
        <f>SUM(shirak!U107+arabkir!U107+avan!U107+ajapnyak!U115+kentron!U107+erebuni!U107+ararat!T107+aragacotn!U107+armavir!U107+kotayq!U107+tavush!U107+gexarquniq!U107+lori!U106+syuniq!U107+malatia!U107+shengavit!U107)</f>
        <v>1</v>
      </c>
      <c r="V107" s="489">
        <f>SUM(shirak!V107+arabkir!V107+avan!V107+ajapnyak!V115+kentron!V107+erebuni!V107+ararat!U107+aragacotn!V107+armavir!V107+kotayq!V107+tavush!V107+gexarquniq!V107+lori!V106+syuniq!V107+malatia!V107+shengavit!V107)</f>
        <v>729</v>
      </c>
      <c r="W107" s="489">
        <f>SUM(shirak!W107+arabkir!W107+avan!W107+ajapnyak!W115+kentron!W107+erebuni!W107+ararat!V107+aragacotn!W107+armavir!W107+kotayq!W107+tavush!W107+gexarquniq!W107+lori!W106+syuniq!W107+malatia!W107+shengavit!W107)</f>
        <v>2</v>
      </c>
      <c r="X107" s="489">
        <f>SUM(shirak!X107+arabkir!X107+avan!X107+ajapnyak!X115+kentron!X107+erebuni!X107+ararat!W107+aragacotn!X107+armavir!X107+kotayq!X107+tavush!X107+gexarquniq!X107+lori!X106+syuniq!X107+malatia!X107+shengavit!X107)</f>
        <v>0</v>
      </c>
      <c r="Y107" s="489">
        <f>SUM(shirak!Y107+arabkir!Y107+avan!Y107+ajapnyak!Y115+kentron!Y107+erebuni!Y107+ararat!X107+aragacotn!Y107+armavir!Y107+kotayq!Y107+tavush!Y107+gexarquniq!Y107+lori!Y106+syuniq!Y107+malatia!Y107+shengavit!Y107)</f>
        <v>3</v>
      </c>
      <c r="Z107" s="320">
        <f>SUM(shirak!Z107+arabkir!Z107+avan!Z107+ajapnyak!Z115+kentron!Z107+erebuni!Z107+ararat!Y107+aragacotn!Z107+armavir!Z107+kotayq!Z107+tavush!Z107+gexarquniq!Z107+lori!Z106+syuniq!Z107+malatia!Z107+shengavit!Z107)</f>
        <v>88</v>
      </c>
      <c r="AA107" s="489">
        <f>SUM(shirak!AA107+arabkir!AA107+avan!AA107+ajapnyak!AA115+kentron!AA107+erebuni!AA107+ararat!Z107+aragacotn!AA107+armavir!AA107+kotayq!AA107+tavush!AA107+gexarquniq!AA107+lori!AA106+syuniq!AA107+malatia!AA107+shengavit!AA107)</f>
        <v>2</v>
      </c>
    </row>
    <row r="108" spans="1:27" x14ac:dyDescent="0.25">
      <c r="A108" s="55" t="s">
        <v>201</v>
      </c>
      <c r="B108" s="84"/>
      <c r="C108" s="628" t="s">
        <v>202</v>
      </c>
      <c r="D108" s="629"/>
      <c r="E108" s="630"/>
      <c r="F108" s="489">
        <f>SUM(shirak!F108+arabkir!F108+avan!F108+ajapnyak!F116+kentron!F108+erebuni!F108+ararat!E108+aragacotn!F108+armavir!F108+kotayq!F108+tavush!F108+gexarquniq!F108+lori!F107+syuniq!F108+malatia!F108+shengavit!F108)</f>
        <v>20</v>
      </c>
      <c r="G108" s="489">
        <f>SUM(shirak!G108+arabkir!G108+avan!G108+ajapnyak!G116+kentron!G108+erebuni!G108+ararat!F108+aragacotn!G108+armavir!G108+kotayq!G108+tavush!G108+gexarquniq!G108+lori!G107+syuniq!G108+malatia!G108+shengavit!G108)</f>
        <v>114</v>
      </c>
      <c r="H108" s="489">
        <f>SUM(shirak!H108+arabkir!H108+avan!H108+ajapnyak!H116+kentron!H108+erebuni!H108+ararat!G108+aragacotn!H108+armavir!H108+kotayq!H108+tavush!H108+gexarquniq!H108+lori!H107+syuniq!H108+malatia!H108+shengavit!H108)</f>
        <v>95</v>
      </c>
      <c r="I108" s="489">
        <f>SUM(shirak!I108+arabkir!I108+avan!I108+ajapnyak!I116+kentron!I108+erebuni!I108+ararat!H108+aragacotn!I108+armavir!I108+kotayq!I108+tavush!I108+gexarquniq!I108+lori!I107+syuniq!I108+malatia!I108+shengavit!I108)</f>
        <v>17</v>
      </c>
      <c r="J108" s="489">
        <f>SUM(shirak!J108+arabkir!J108+avan!J108+ajapnyak!J116+kentron!J108+erebuni!J108+ararat!I108+aragacotn!J108+armavir!J108+kotayq!J108+tavush!J108+gexarquniq!J108+lori!J107+syuniq!J108+malatia!J108+shengavit!J108)</f>
        <v>2</v>
      </c>
      <c r="K108" s="320">
        <f>SUM(shirak!K108+arabkir!K108+avan!K108+ajapnyak!K116+kentron!K108+erebuni!K108+ararat!J108+aragacotn!K108+armavir!K108+kotayq!K108+tavush!K108+gexarquniq!K108+lori!K107+syuniq!K108+malatia!K108+shengavit!K108)</f>
        <v>81</v>
      </c>
      <c r="L108" s="489">
        <f>SUM(shirak!L108+arabkir!L108+avan!L108+ajapnyak!L116+kentron!L108+erebuni!L108+ararat!K108+aragacotn!L108+armavir!L108+kotayq!L108+tavush!L108+gexarquniq!L108+lori!L107+syuniq!L108+malatia!L108+shengavit!L108)</f>
        <v>46</v>
      </c>
      <c r="M108" s="489">
        <f>SUM(shirak!M108+arabkir!M108+avan!M108+ajapnyak!M116+kentron!M108+erebuni!M108+ararat!L108+aragacotn!M108+armavir!M108+kotayq!M108+tavush!M108+gexarquniq!M108+lori!M107+syuniq!M108+malatia!M108+shengavit!M108)</f>
        <v>3</v>
      </c>
      <c r="N108" s="489">
        <f>SUM(shirak!N108+arabkir!N108+avan!N108+ajapnyak!N116+kentron!N108+erebuni!N108+ararat!M108+aragacotn!N108+armavir!N108+kotayq!N108+tavush!N108+gexarquniq!N108+lori!N107+syuniq!N108+malatia!N108+shengavit!N108)</f>
        <v>9</v>
      </c>
      <c r="O108" s="320">
        <f>SUM(shirak!O108+arabkir!O108+avan!O108+ajapnyak!O116+kentron!O108+erebuni!O108+ararat!N108+aragacotn!O108+armavir!O108+kotayq!O108+tavush!O108+gexarquniq!O108+lori!O107+syuniq!O108+malatia!O108+shengavit!O108)</f>
        <v>23</v>
      </c>
      <c r="P108" s="489">
        <f>SUM(shirak!P108+arabkir!P108+avan!P108+ajapnyak!P116+kentron!P108+erebuni!P108+ararat!O108+aragacotn!P108+armavir!P108+kotayq!P108+tavush!P108+gexarquniq!P108+lori!P107+syuniq!P108+malatia!P108+shengavit!P108)</f>
        <v>0</v>
      </c>
      <c r="Q108" s="489">
        <f>SUM(shirak!Q108+arabkir!Q108+avan!Q108+ajapnyak!Q116+kentron!Q108+erebuni!Q108+ararat!P108+aragacotn!Q108+armavir!Q108+kotayq!Q108+tavush!Q108+gexarquniq!Q108+lori!Q107+syuniq!Q108+malatia!Q108+shengavit!Q108)</f>
        <v>22</v>
      </c>
      <c r="R108" s="489">
        <f>SUM(shirak!R108+arabkir!R108+avan!R108+ajapnyak!R116+kentron!R108+erebuni!R108+ararat!Q108+aragacotn!R108+armavir!R108+kotayq!R108+tavush!R108+gexarquniq!R108+lori!R107+syuniq!R108+malatia!R108+shengavit!R108)</f>
        <v>1</v>
      </c>
      <c r="S108" s="489">
        <f>SUM(shirak!S108+arabkir!S108+avan!S108+ajapnyak!S116+kentron!S108+erebuni!S108+ararat!R108+aragacotn!S108+armavir!S108+kotayq!S108+tavush!S108+gexarquniq!S108+lori!S107+syuniq!S108+malatia!S108+shengavit!S108)</f>
        <v>1</v>
      </c>
      <c r="T108" s="320">
        <f>SUM(shirak!T108+arabkir!T108+avan!T108+ajapnyak!T116+kentron!T108+erebuni!T108+ararat!S108+aragacotn!T108+armavir!T108+kotayq!T108+tavush!T108+gexarquniq!T108+lori!T107+syuniq!T108+malatia!T108+shengavit!T108)</f>
        <v>82</v>
      </c>
      <c r="U108" s="489">
        <f>SUM(shirak!U108+arabkir!U108+avan!U108+ajapnyak!U116+kentron!U108+erebuni!U108+ararat!T108+aragacotn!U108+armavir!U108+kotayq!U108+tavush!U108+gexarquniq!U108+lori!U107+syuniq!U108+malatia!U108+shengavit!U108)</f>
        <v>0</v>
      </c>
      <c r="V108" s="489">
        <f>SUM(shirak!V108+arabkir!V108+avan!V108+ajapnyak!V116+kentron!V108+erebuni!V108+ararat!U108+aragacotn!V108+armavir!V108+kotayq!V108+tavush!V108+gexarquniq!V108+lori!V107+syuniq!V108+malatia!V108+shengavit!V108)</f>
        <v>72</v>
      </c>
      <c r="W108" s="489">
        <f>SUM(shirak!W108+arabkir!W108+avan!W108+ajapnyak!W116+kentron!W108+erebuni!W108+ararat!V108+aragacotn!W108+armavir!W108+kotayq!W108+tavush!W108+gexarquniq!W108+lori!W107+syuniq!W108+malatia!W108+shengavit!W108)</f>
        <v>7</v>
      </c>
      <c r="X108" s="489">
        <f>SUM(shirak!X108+arabkir!X108+avan!X108+ajapnyak!X116+kentron!X108+erebuni!X108+ararat!W108+aragacotn!X108+armavir!X108+kotayq!X108+tavush!X108+gexarquniq!X108+lori!X107+syuniq!X108+malatia!X108+shengavit!X108)</f>
        <v>0</v>
      </c>
      <c r="Y108" s="489">
        <f>SUM(shirak!Y108+arabkir!Y108+avan!Y108+ajapnyak!Y116+kentron!Y108+erebuni!Y108+ararat!X108+aragacotn!Y108+armavir!Y108+kotayq!Y108+tavush!Y108+gexarquniq!Y108+lori!Y107+syuniq!Y108+malatia!Y108+shengavit!Y108)</f>
        <v>0</v>
      </c>
      <c r="Z108" s="320">
        <f>SUM(shirak!Z108+arabkir!Z108+avan!Z108+ajapnyak!Z116+kentron!Z108+erebuni!Z108+ararat!Y108+aragacotn!Z108+armavir!Z108+kotayq!Z108+tavush!Z108+gexarquniq!Z108+lori!Z107+syuniq!Z108+malatia!Z108+shengavit!Z108)</f>
        <v>33</v>
      </c>
      <c r="AA108" s="489">
        <f>SUM(shirak!AA108+arabkir!AA108+avan!AA108+ajapnyak!AA116+kentron!AA108+erebuni!AA108+ararat!Z108+aragacotn!AA108+armavir!AA108+kotayq!AA108+tavush!AA108+gexarquniq!AA108+lori!AA107+syuniq!AA108+malatia!AA108+shengavit!AA108)</f>
        <v>2</v>
      </c>
    </row>
    <row r="109" spans="1:27" x14ac:dyDescent="0.25">
      <c r="A109" s="55" t="s">
        <v>203</v>
      </c>
      <c r="B109" s="84"/>
      <c r="C109" s="628" t="s">
        <v>204</v>
      </c>
      <c r="D109" s="629"/>
      <c r="E109" s="630"/>
      <c r="F109" s="489">
        <f>SUM(shirak!F109+arabkir!F109+avan!F109+ajapnyak!F117+kentron!F109+erebuni!F109+ararat!E109+aragacotn!F109+armavir!F109+kotayq!F109+tavush!F109+gexarquniq!F109+lori!F108+syuniq!F109+malatia!F109+shengavit!F109)</f>
        <v>0</v>
      </c>
      <c r="G109" s="489">
        <f>SUM(shirak!G109+arabkir!G109+avan!G109+ajapnyak!G117+kentron!G109+erebuni!G109+ararat!F109+aragacotn!G109+armavir!G109+kotayq!G109+tavush!G109+gexarquniq!G109+lori!G108+syuniq!G109+malatia!G109+shengavit!G109)</f>
        <v>0</v>
      </c>
      <c r="H109" s="489">
        <f>SUM(shirak!H109+arabkir!H109+avan!H109+ajapnyak!H117+kentron!H109+erebuni!H109+ararat!G109+aragacotn!H109+armavir!H109+kotayq!H109+tavush!H109+gexarquniq!H109+lori!H108+syuniq!H109+malatia!H109+shengavit!H109)</f>
        <v>0</v>
      </c>
      <c r="I109" s="489">
        <f>SUM(shirak!I109+arabkir!I109+avan!I109+ajapnyak!I117+kentron!I109+erebuni!I109+ararat!H109+aragacotn!I109+armavir!I109+kotayq!I109+tavush!I109+gexarquniq!I109+lori!I108+syuniq!I109+malatia!I109+shengavit!I109)</f>
        <v>0</v>
      </c>
      <c r="J109" s="489">
        <f>SUM(shirak!J109+arabkir!J109+avan!J109+ajapnyak!J117+kentron!J109+erebuni!J109+ararat!I109+aragacotn!J109+armavir!J109+kotayq!J109+tavush!J109+gexarquniq!J109+lori!J108+syuniq!J109+malatia!J109+shengavit!J109)</f>
        <v>0</v>
      </c>
      <c r="K109" s="320">
        <f>SUM(shirak!K109+arabkir!K109+avan!K109+ajapnyak!K117+kentron!K109+erebuni!K109+ararat!J109+aragacotn!K109+armavir!K109+kotayq!K109+tavush!K109+gexarquniq!K109+lori!K108+syuniq!K109+malatia!K109+shengavit!K109)</f>
        <v>0</v>
      </c>
      <c r="L109" s="489">
        <f>SUM(shirak!L109+arabkir!L109+avan!L109+ajapnyak!L117+kentron!L109+erebuni!L109+ararat!K109+aragacotn!L109+armavir!L109+kotayq!L109+tavush!L109+gexarquniq!L109+lori!L108+syuniq!L109+malatia!L109+shengavit!L109)</f>
        <v>0</v>
      </c>
      <c r="M109" s="489">
        <f>SUM(shirak!M109+arabkir!M109+avan!M109+ajapnyak!M117+kentron!M109+erebuni!M109+ararat!L109+aragacotn!M109+armavir!M109+kotayq!M109+tavush!M109+gexarquniq!M109+lori!M108+syuniq!M109+malatia!M109+shengavit!M109)</f>
        <v>0</v>
      </c>
      <c r="N109" s="489">
        <f>SUM(shirak!N109+arabkir!N109+avan!N109+ajapnyak!N117+kentron!N109+erebuni!N109+ararat!M109+aragacotn!N109+armavir!N109+kotayq!N109+tavush!N109+gexarquniq!N109+lori!N108+syuniq!N109+malatia!N109+shengavit!N109)</f>
        <v>0</v>
      </c>
      <c r="O109" s="320">
        <f>SUM(shirak!O109+arabkir!O109+avan!O109+ajapnyak!O117+kentron!O109+erebuni!O109+ararat!N109+aragacotn!O109+armavir!O109+kotayq!O109+tavush!O109+gexarquniq!O109+lori!O108+syuniq!O109+malatia!O109+shengavit!O109)</f>
        <v>0</v>
      </c>
      <c r="P109" s="489">
        <f>SUM(shirak!P109+arabkir!P109+avan!P109+ajapnyak!P117+kentron!P109+erebuni!P109+ararat!O109+aragacotn!P109+armavir!P109+kotayq!P109+tavush!P109+gexarquniq!P109+lori!P108+syuniq!P109+malatia!P109+shengavit!P109)</f>
        <v>0</v>
      </c>
      <c r="Q109" s="489">
        <f>SUM(shirak!Q109+arabkir!Q109+avan!Q109+ajapnyak!Q117+kentron!Q109+erebuni!Q109+ararat!P109+aragacotn!Q109+armavir!Q109+kotayq!Q109+tavush!Q109+gexarquniq!Q109+lori!Q108+syuniq!Q109+malatia!Q109+shengavit!Q109)</f>
        <v>0</v>
      </c>
      <c r="R109" s="489">
        <f>SUM(shirak!R109+arabkir!R109+avan!R109+ajapnyak!R117+kentron!R109+erebuni!R109+ararat!Q109+aragacotn!R109+armavir!R109+kotayq!R109+tavush!R109+gexarquniq!R109+lori!R108+syuniq!R109+malatia!R109+shengavit!R109)</f>
        <v>0</v>
      </c>
      <c r="S109" s="489">
        <f>SUM(shirak!S109+arabkir!S109+avan!S109+ajapnyak!S117+kentron!S109+erebuni!S109+ararat!R109+aragacotn!S109+armavir!S109+kotayq!S109+tavush!S109+gexarquniq!S109+lori!S108+syuniq!S109+malatia!S109+shengavit!S109)</f>
        <v>0</v>
      </c>
      <c r="T109" s="320">
        <f>SUM(shirak!T109+arabkir!T109+avan!T109+ajapnyak!T117+kentron!T109+erebuni!T109+ararat!S109+aragacotn!T109+armavir!T109+kotayq!T109+tavush!T109+gexarquniq!T109+lori!T108+syuniq!T109+malatia!T109+shengavit!T109)</f>
        <v>0</v>
      </c>
      <c r="U109" s="489">
        <f>SUM(shirak!U109+arabkir!U109+avan!U109+ajapnyak!U117+kentron!U109+erebuni!U109+ararat!T109+aragacotn!U109+armavir!U109+kotayq!U109+tavush!U109+gexarquniq!U109+lori!U108+syuniq!U109+malatia!U109+shengavit!U109)</f>
        <v>0</v>
      </c>
      <c r="V109" s="489">
        <f>SUM(shirak!V109+arabkir!V109+avan!V109+ajapnyak!V117+kentron!V109+erebuni!V109+ararat!U109+aragacotn!V109+armavir!V109+kotayq!V109+tavush!V109+gexarquniq!V109+lori!V108+syuniq!V109+malatia!V109+shengavit!V109)</f>
        <v>0</v>
      </c>
      <c r="W109" s="489">
        <f>SUM(shirak!W109+arabkir!W109+avan!W109+ajapnyak!W117+kentron!W109+erebuni!W109+ararat!V109+aragacotn!W109+armavir!W109+kotayq!W109+tavush!W109+gexarquniq!W109+lori!W108+syuniq!W109+malatia!W109+shengavit!W109)</f>
        <v>0</v>
      </c>
      <c r="X109" s="489">
        <f>SUM(shirak!X109+arabkir!X109+avan!X109+ajapnyak!X117+kentron!X109+erebuni!X109+ararat!W109+aragacotn!X109+armavir!X109+kotayq!X109+tavush!X109+gexarquniq!X109+lori!X108+syuniq!X109+malatia!X109+shengavit!X109)</f>
        <v>0</v>
      </c>
      <c r="Y109" s="489">
        <f>SUM(shirak!Y109+arabkir!Y109+avan!Y109+ajapnyak!Y117+kentron!Y109+erebuni!Y109+ararat!X109+aragacotn!Y109+armavir!Y109+kotayq!Y109+tavush!Y109+gexarquniq!Y109+lori!Y108+syuniq!Y109+malatia!Y109+shengavit!Y109)</f>
        <v>0</v>
      </c>
      <c r="Z109" s="320">
        <f>SUM(shirak!Z109+arabkir!Z109+avan!Z109+ajapnyak!Z117+kentron!Z109+erebuni!Z109+ararat!Y109+aragacotn!Z109+armavir!Z109+kotayq!Z109+tavush!Z109+gexarquniq!Z109+lori!Z108+syuniq!Z109+malatia!Z109+shengavit!Z109)</f>
        <v>0</v>
      </c>
      <c r="AA109" s="489">
        <f>SUM(shirak!AA109+arabkir!AA109+avan!AA109+ajapnyak!AA117+kentron!AA109+erebuni!AA109+ararat!Z109+aragacotn!AA109+armavir!AA109+kotayq!AA109+tavush!AA109+gexarquniq!AA109+lori!AA108+syuniq!AA109+malatia!AA109+shengavit!AA109)</f>
        <v>0</v>
      </c>
    </row>
    <row r="110" spans="1:27" x14ac:dyDescent="0.25">
      <c r="A110" s="206" t="s">
        <v>205</v>
      </c>
      <c r="B110" s="209" t="s">
        <v>206</v>
      </c>
      <c r="C110" s="1051" t="s">
        <v>207</v>
      </c>
      <c r="D110" s="1052"/>
      <c r="E110" s="1052"/>
      <c r="F110" s="489">
        <f>SUM(shirak!F110+arabkir!F110+avan!F110+ajapnyak!F118+kentron!F110+erebuni!F110+ararat!E110+aragacotn!F110+armavir!F110+kotayq!F110+tavush!F110+gexarquniq!F110+lori!F109+syuniq!F110+malatia!F110+shengavit!F110)</f>
        <v>20</v>
      </c>
      <c r="G110" s="489">
        <f>SUM(shirak!G110+arabkir!G110+avan!G110+ajapnyak!G118+kentron!G110+erebuni!G110+ararat!F110+aragacotn!G110+armavir!G110+kotayq!G110+tavush!G110+gexarquniq!G110+lori!G109+syuniq!G110+malatia!G110+shengavit!G110)</f>
        <v>211</v>
      </c>
      <c r="H110" s="489">
        <f>SUM(shirak!H110+arabkir!H110+avan!H110+ajapnyak!H118+kentron!H110+erebuni!H110+ararat!G110+aragacotn!H110+armavir!H110+kotayq!H110+tavush!H110+gexarquniq!H110+lori!H109+syuniq!H110+malatia!H110+shengavit!H110)</f>
        <v>167</v>
      </c>
      <c r="I110" s="489">
        <f>SUM(shirak!I110+arabkir!I110+avan!I110+ajapnyak!I118+kentron!I110+erebuni!I110+ararat!H110+aragacotn!I110+armavir!I110+kotayq!I110+tavush!I110+gexarquniq!I110+lori!I109+syuniq!I110+malatia!I110+shengavit!I110)</f>
        <v>41</v>
      </c>
      <c r="J110" s="489">
        <f>SUM(shirak!J110+arabkir!J110+avan!J110+ajapnyak!J118+kentron!J110+erebuni!J110+ararat!I110+aragacotn!J110+armavir!J110+kotayq!J110+tavush!J110+gexarquniq!J110+lori!J109+syuniq!J110+malatia!J110+shengavit!J110)</f>
        <v>3</v>
      </c>
      <c r="K110" s="320">
        <f>SUM(shirak!K110+arabkir!K110+avan!K110+ajapnyak!K118+kentron!K110+erebuni!K110+ararat!J110+aragacotn!K110+armavir!K110+kotayq!K110+tavush!K110+gexarquniq!K110+lori!K109+syuniq!K110+malatia!K110+shengavit!K110)</f>
        <v>157</v>
      </c>
      <c r="L110" s="489">
        <f>SUM(shirak!L110+arabkir!L110+avan!L110+ajapnyak!L118+kentron!L110+erebuni!L110+ararat!K110+aragacotn!L110+armavir!L110+kotayq!L110+tavush!L110+gexarquniq!L110+lori!L109+syuniq!L110+malatia!L110+shengavit!L110)</f>
        <v>128</v>
      </c>
      <c r="M110" s="489">
        <f>SUM(shirak!M110+arabkir!M110+avan!M110+ajapnyak!M118+kentron!M110+erebuni!M110+ararat!L110+aragacotn!M110+armavir!M110+kotayq!M110+tavush!M110+gexarquniq!M110+lori!M109+syuniq!M110+malatia!M110+shengavit!M110)</f>
        <v>9</v>
      </c>
      <c r="N110" s="489">
        <f>SUM(shirak!N110+arabkir!N110+avan!N110+ajapnyak!N118+kentron!N110+erebuni!N110+ararat!M110+aragacotn!N110+armavir!N110+kotayq!N110+tavush!N110+gexarquniq!N110+lori!N109+syuniq!N110+malatia!N110+shengavit!N110)</f>
        <v>11</v>
      </c>
      <c r="O110" s="320">
        <f>SUM(shirak!O110+arabkir!O110+avan!O110+ajapnyak!O118+kentron!O110+erebuni!O110+ararat!N110+aragacotn!O110+armavir!O110+kotayq!O110+tavush!O110+gexarquniq!O110+lori!O109+syuniq!O110+malatia!O110+shengavit!O110)</f>
        <v>9</v>
      </c>
      <c r="P110" s="489">
        <f>SUM(shirak!P110+arabkir!P110+avan!P110+ajapnyak!P118+kentron!P110+erebuni!P110+ararat!O110+aragacotn!P110+armavir!P110+kotayq!P110+tavush!P110+gexarquniq!P110+lori!P109+syuniq!P110+malatia!P110+shengavit!P110)</f>
        <v>0</v>
      </c>
      <c r="Q110" s="489">
        <f>SUM(shirak!Q110+arabkir!Q110+avan!Q110+ajapnyak!Q118+kentron!Q110+erebuni!Q110+ararat!P110+aragacotn!Q110+armavir!Q110+kotayq!Q110+tavush!Q110+gexarquniq!Q110+lori!Q109+syuniq!Q110+malatia!Q110+shengavit!Q110)</f>
        <v>9</v>
      </c>
      <c r="R110" s="489">
        <f>SUM(shirak!R110+arabkir!R110+avan!R110+ajapnyak!R118+kentron!R110+erebuni!R110+ararat!Q110+aragacotn!R110+armavir!R110+kotayq!R110+tavush!R110+gexarquniq!R110+lori!R109+syuniq!R110+malatia!R110+shengavit!R110)</f>
        <v>0</v>
      </c>
      <c r="S110" s="489">
        <f>SUM(shirak!S110+arabkir!S110+avan!S110+ajapnyak!S118+kentron!S110+erebuni!S110+ararat!R110+aragacotn!S110+armavir!S110+kotayq!S110+tavush!S110+gexarquniq!S110+lori!S109+syuniq!S110+malatia!S110+shengavit!S110)</f>
        <v>2</v>
      </c>
      <c r="T110" s="320">
        <f>SUM(shirak!T110+arabkir!T110+avan!T110+ajapnyak!T118+kentron!T110+erebuni!T110+ararat!S110+aragacotn!T110+armavir!T110+kotayq!T110+tavush!T110+gexarquniq!T110+lori!T109+syuniq!T110+malatia!T110+shengavit!T110)</f>
        <v>159</v>
      </c>
      <c r="U110" s="489">
        <f>SUM(shirak!U110+arabkir!U110+avan!U110+ajapnyak!U118+kentron!U110+erebuni!U110+ararat!T110+aragacotn!U110+armavir!U110+kotayq!U110+tavush!U110+gexarquniq!U110+lori!U109+syuniq!U110+malatia!U110+shengavit!U110)</f>
        <v>1</v>
      </c>
      <c r="V110" s="489">
        <f>SUM(shirak!V110+arabkir!V110+avan!V110+ajapnyak!V118+kentron!V110+erebuni!V110+ararat!U110+aragacotn!V110+armavir!V110+kotayq!V110+tavush!V110+gexarquniq!V110+lori!V109+syuniq!V110+malatia!V110+shengavit!V110)</f>
        <v>135</v>
      </c>
      <c r="W110" s="489">
        <f>SUM(shirak!W110+arabkir!W110+avan!W110+ajapnyak!W118+kentron!W110+erebuni!W110+ararat!V110+aragacotn!W110+armavir!W110+kotayq!W110+tavush!W110+gexarquniq!W110+lori!W109+syuniq!W110+malatia!W110+shengavit!W110)</f>
        <v>3</v>
      </c>
      <c r="X110" s="489">
        <f>SUM(shirak!X110+arabkir!X110+avan!X110+ajapnyak!X118+kentron!X110+erebuni!X110+ararat!W110+aragacotn!X110+armavir!X110+kotayq!X110+tavush!X110+gexarquniq!X110+lori!X109+syuniq!X110+malatia!X110+shengavit!X110)</f>
        <v>0</v>
      </c>
      <c r="Y110" s="489">
        <f>SUM(shirak!Y110+arabkir!Y110+avan!Y110+ajapnyak!Y118+kentron!Y110+erebuni!Y110+ararat!X110+aragacotn!Y110+armavir!Y110+kotayq!Y110+tavush!Y110+gexarquniq!Y110+lori!Y109+syuniq!Y110+malatia!Y110+shengavit!Y110)</f>
        <v>1</v>
      </c>
      <c r="Z110" s="320">
        <f>SUM(shirak!Z110+arabkir!Z110+avan!Z110+ajapnyak!Z118+kentron!Z110+erebuni!Z110+ararat!Y110+aragacotn!Z110+armavir!Z110+kotayq!Z110+tavush!Z110+gexarquniq!Z110+lori!Z109+syuniq!Z110+malatia!Z110+shengavit!Z110)</f>
        <v>27</v>
      </c>
      <c r="AA110" s="489">
        <f>SUM(shirak!AA110+arabkir!AA110+avan!AA110+ajapnyak!AA118+kentron!AA110+erebuni!AA110+ararat!Z110+aragacotn!AA110+armavir!AA110+kotayq!AA110+tavush!AA110+gexarquniq!AA110+lori!AA109+syuniq!AA110+malatia!AA110+shengavit!AA110)</f>
        <v>0</v>
      </c>
    </row>
    <row r="111" spans="1:27" x14ac:dyDescent="0.25">
      <c r="A111" s="55" t="s">
        <v>208</v>
      </c>
      <c r="B111" s="84"/>
      <c r="C111" s="628" t="s">
        <v>209</v>
      </c>
      <c r="D111" s="629"/>
      <c r="E111" s="630"/>
      <c r="F111" s="489">
        <f>SUM(shirak!F111+arabkir!F111+avan!F111+ajapnyak!F119+kentron!F111+erebuni!F111+ararat!E111+aragacotn!F111+armavir!F111+kotayq!F111+tavush!F111+gexarquniq!F111+lori!F110+syuniq!F111+malatia!F111+shengavit!F111)</f>
        <v>0</v>
      </c>
      <c r="G111" s="489">
        <f>SUM(shirak!G111+arabkir!G111+avan!G111+ajapnyak!G119+kentron!G111+erebuni!G111+ararat!F111+aragacotn!G111+armavir!G111+kotayq!G111+tavush!G111+gexarquniq!G111+lori!G110+syuniq!G111+malatia!G111+shengavit!G111)</f>
        <v>0</v>
      </c>
      <c r="H111" s="489">
        <f>SUM(shirak!H111+arabkir!H111+avan!H111+ajapnyak!H119+kentron!H111+erebuni!H111+ararat!G111+aragacotn!H111+armavir!H111+kotayq!H111+tavush!H111+gexarquniq!H111+lori!H110+syuniq!H111+malatia!H111+shengavit!H111)</f>
        <v>0</v>
      </c>
      <c r="I111" s="489">
        <f>SUM(shirak!I111+arabkir!I111+avan!I111+ajapnyak!I119+kentron!I111+erebuni!I111+ararat!H111+aragacotn!I111+armavir!I111+kotayq!I111+tavush!I111+gexarquniq!I111+lori!I110+syuniq!I111+malatia!I111+shengavit!I111)</f>
        <v>0</v>
      </c>
      <c r="J111" s="489">
        <f>SUM(shirak!J111+arabkir!J111+avan!J111+ajapnyak!J119+kentron!J111+erebuni!J111+ararat!I111+aragacotn!J111+armavir!J111+kotayq!J111+tavush!J111+gexarquniq!J111+lori!J110+syuniq!J111+malatia!J111+shengavit!J111)</f>
        <v>0</v>
      </c>
      <c r="K111" s="320">
        <f>SUM(shirak!K111+arabkir!K111+avan!K111+ajapnyak!K119+kentron!K111+erebuni!K111+ararat!J111+aragacotn!K111+armavir!K111+kotayq!K111+tavush!K111+gexarquniq!K111+lori!K110+syuniq!K111+malatia!K111+shengavit!K111)</f>
        <v>0</v>
      </c>
      <c r="L111" s="489">
        <f>SUM(shirak!L111+arabkir!L111+avan!L111+ajapnyak!L119+kentron!L111+erebuni!L111+ararat!K111+aragacotn!L111+armavir!L111+kotayq!L111+tavush!L111+gexarquniq!L111+lori!L110+syuniq!L111+malatia!L111+shengavit!L111)</f>
        <v>0</v>
      </c>
      <c r="M111" s="489">
        <f>SUM(shirak!M111+arabkir!M111+avan!M111+ajapnyak!M119+kentron!M111+erebuni!M111+ararat!L111+aragacotn!M111+armavir!M111+kotayq!M111+tavush!M111+gexarquniq!M111+lori!M110+syuniq!M111+malatia!M111+shengavit!M111)</f>
        <v>0</v>
      </c>
      <c r="N111" s="489">
        <f>SUM(shirak!N111+arabkir!N111+avan!N111+ajapnyak!N119+kentron!N111+erebuni!N111+ararat!M111+aragacotn!N111+armavir!N111+kotayq!N111+tavush!N111+gexarquniq!N111+lori!N110+syuniq!N111+malatia!N111+shengavit!N111)</f>
        <v>0</v>
      </c>
      <c r="O111" s="320">
        <f>SUM(shirak!O111+arabkir!O111+avan!O111+ajapnyak!O119+kentron!O111+erebuni!O111+ararat!N111+aragacotn!O111+armavir!O111+kotayq!O111+tavush!O111+gexarquniq!O111+lori!O110+syuniq!O111+malatia!O111+shengavit!O111)</f>
        <v>0</v>
      </c>
      <c r="P111" s="489">
        <f>SUM(shirak!P111+arabkir!P111+avan!P111+ajapnyak!P119+kentron!P111+erebuni!P111+ararat!O111+aragacotn!P111+armavir!P111+kotayq!P111+tavush!P111+gexarquniq!P111+lori!P110+syuniq!P111+malatia!P111+shengavit!P111)</f>
        <v>0</v>
      </c>
      <c r="Q111" s="489">
        <f>SUM(shirak!Q111+arabkir!Q111+avan!Q111+ajapnyak!Q119+kentron!Q111+erebuni!Q111+ararat!P111+aragacotn!Q111+armavir!Q111+kotayq!Q111+tavush!Q111+gexarquniq!Q111+lori!Q110+syuniq!Q111+malatia!Q111+shengavit!Q111)</f>
        <v>0</v>
      </c>
      <c r="R111" s="489">
        <f>SUM(shirak!R111+arabkir!R111+avan!R111+ajapnyak!R119+kentron!R111+erebuni!R111+ararat!Q111+aragacotn!R111+armavir!R111+kotayq!R111+tavush!R111+gexarquniq!R111+lori!R110+syuniq!R111+malatia!R111+shengavit!R111)</f>
        <v>0</v>
      </c>
      <c r="S111" s="489">
        <f>SUM(shirak!S111+arabkir!S111+avan!S111+ajapnyak!S119+kentron!S111+erebuni!S111+ararat!R111+aragacotn!S111+armavir!S111+kotayq!S111+tavush!S111+gexarquniq!S111+lori!S110+syuniq!S111+malatia!S111+shengavit!S111)</f>
        <v>0</v>
      </c>
      <c r="T111" s="320">
        <f>SUM(shirak!T111+arabkir!T111+avan!T111+ajapnyak!T119+kentron!T111+erebuni!T111+ararat!S111+aragacotn!T111+armavir!T111+kotayq!T111+tavush!T111+gexarquniq!T111+lori!T110+syuniq!T111+malatia!T111+shengavit!T111)</f>
        <v>0</v>
      </c>
      <c r="U111" s="489">
        <f>SUM(shirak!U111+arabkir!U111+avan!U111+ajapnyak!U119+kentron!U111+erebuni!U111+ararat!T111+aragacotn!U111+armavir!U111+kotayq!U111+tavush!U111+gexarquniq!U111+lori!U110+syuniq!U111+malatia!U111+shengavit!U111)</f>
        <v>0</v>
      </c>
      <c r="V111" s="489">
        <f>SUM(shirak!V111+arabkir!V111+avan!V111+ajapnyak!V119+kentron!V111+erebuni!V111+ararat!U111+aragacotn!V111+armavir!V111+kotayq!V111+tavush!V111+gexarquniq!V111+lori!V110+syuniq!V111+malatia!V111+shengavit!V111)</f>
        <v>0</v>
      </c>
      <c r="W111" s="489">
        <f>SUM(shirak!W111+arabkir!W111+avan!W111+ajapnyak!W119+kentron!W111+erebuni!W111+ararat!V111+aragacotn!W111+armavir!W111+kotayq!W111+tavush!W111+gexarquniq!W111+lori!W110+syuniq!W111+malatia!W111+shengavit!W111)</f>
        <v>0</v>
      </c>
      <c r="X111" s="489">
        <f>SUM(shirak!X111+arabkir!X111+avan!X111+ajapnyak!X119+kentron!X111+erebuni!X111+ararat!W111+aragacotn!X111+armavir!X111+kotayq!X111+tavush!X111+gexarquniq!X111+lori!X110+syuniq!X111+malatia!X111+shengavit!X111)</f>
        <v>0</v>
      </c>
      <c r="Y111" s="489">
        <f>SUM(shirak!Y111+arabkir!Y111+avan!Y111+ajapnyak!Y119+kentron!Y111+erebuni!Y111+ararat!X111+aragacotn!Y111+armavir!Y111+kotayq!Y111+tavush!Y111+gexarquniq!Y111+lori!Y110+syuniq!Y111+malatia!Y111+shengavit!Y111)</f>
        <v>0</v>
      </c>
      <c r="Z111" s="320">
        <f>SUM(shirak!Z111+arabkir!Z111+avan!Z111+ajapnyak!Z119+kentron!Z111+erebuni!Z111+ararat!Y111+aragacotn!Z111+armavir!Z111+kotayq!Z111+tavush!Z111+gexarquniq!Z111+lori!Z110+syuniq!Z111+malatia!Z111+shengavit!Z111)</f>
        <v>0</v>
      </c>
      <c r="AA111" s="489">
        <f>SUM(shirak!AA111+arabkir!AA111+avan!AA111+ajapnyak!AA119+kentron!AA111+erebuni!AA111+ararat!Z111+aragacotn!AA111+armavir!AA111+kotayq!AA111+tavush!AA111+gexarquniq!AA111+lori!AA110+syuniq!AA111+malatia!AA111+shengavit!AA111)</f>
        <v>0</v>
      </c>
    </row>
    <row r="112" spans="1:27" ht="25.5" x14ac:dyDescent="0.25">
      <c r="A112" s="205" t="s">
        <v>210</v>
      </c>
      <c r="B112" s="208" t="s">
        <v>37</v>
      </c>
      <c r="C112" s="922" t="s">
        <v>211</v>
      </c>
      <c r="D112" s="923"/>
      <c r="E112" s="924"/>
      <c r="F112" s="489">
        <f>SUM(shirak!F112+arabkir!F112+avan!F112+ajapnyak!F120+kentron!F112+erebuni!F112+ararat!E112+aragacotn!F112+armavir!F112+kotayq!F112+tavush!F112+gexarquniq!F112+lori!F111+syuniq!F112+malatia!F112+shengavit!F112)</f>
        <v>0</v>
      </c>
      <c r="G112" s="489">
        <f>SUM(shirak!G112+arabkir!G112+avan!G112+ajapnyak!G120+kentron!G112+erebuni!G112+ararat!F112+aragacotn!G112+armavir!G112+kotayq!G112+tavush!G112+gexarquniq!G112+lori!G111+syuniq!G112+malatia!G112+shengavit!G112)</f>
        <v>0</v>
      </c>
      <c r="H112" s="489">
        <f>SUM(shirak!H112+arabkir!H112+avan!H112+ajapnyak!H120+kentron!H112+erebuni!H112+ararat!G112+aragacotn!H112+armavir!H112+kotayq!H112+tavush!H112+gexarquniq!H112+lori!H111+syuniq!H112+malatia!H112+shengavit!H112)</f>
        <v>0</v>
      </c>
      <c r="I112" s="489">
        <f>SUM(shirak!I112+arabkir!I112+avan!I112+ajapnyak!I120+kentron!I112+erebuni!I112+ararat!H112+aragacotn!I112+armavir!I112+kotayq!I112+tavush!I112+gexarquniq!I112+lori!I111+syuniq!I112+malatia!I112+shengavit!I112)</f>
        <v>0</v>
      </c>
      <c r="J112" s="489">
        <f>SUM(shirak!J112+arabkir!J112+avan!J112+ajapnyak!J120+kentron!J112+erebuni!J112+ararat!I112+aragacotn!J112+armavir!J112+kotayq!J112+tavush!J112+gexarquniq!J112+lori!J111+syuniq!J112+malatia!J112+shengavit!J112)</f>
        <v>0</v>
      </c>
      <c r="K112" s="320">
        <f>SUM(shirak!K112+arabkir!K112+avan!K112+ajapnyak!K120+kentron!K112+erebuni!K112+ararat!J112+aragacotn!K112+armavir!K112+kotayq!K112+tavush!K112+gexarquniq!K112+lori!K111+syuniq!K112+malatia!K112+shengavit!K112)</f>
        <v>0</v>
      </c>
      <c r="L112" s="489">
        <f>SUM(shirak!L112+arabkir!L112+avan!L112+ajapnyak!L120+kentron!L112+erebuni!L112+ararat!K112+aragacotn!L112+armavir!L112+kotayq!L112+tavush!L112+gexarquniq!L112+lori!L111+syuniq!L112+malatia!L112+shengavit!L112)</f>
        <v>0</v>
      </c>
      <c r="M112" s="489">
        <f>SUM(shirak!M112+arabkir!M112+avan!M112+ajapnyak!M120+kentron!M112+erebuni!M112+ararat!L112+aragacotn!M112+armavir!M112+kotayq!M112+tavush!M112+gexarquniq!M112+lori!M111+syuniq!M112+malatia!M112+shengavit!M112)</f>
        <v>0</v>
      </c>
      <c r="N112" s="489">
        <f>SUM(shirak!N112+arabkir!N112+avan!N112+ajapnyak!N120+kentron!N112+erebuni!N112+ararat!M112+aragacotn!N112+armavir!N112+kotayq!N112+tavush!N112+gexarquniq!N112+lori!N111+syuniq!N112+malatia!N112+shengavit!N112)</f>
        <v>0</v>
      </c>
      <c r="O112" s="320">
        <f>SUM(shirak!O112+arabkir!O112+avan!O112+ajapnyak!O120+kentron!O112+erebuni!O112+ararat!N112+aragacotn!O112+armavir!O112+kotayq!O112+tavush!O112+gexarquniq!O112+lori!O111+syuniq!O112+malatia!O112+shengavit!O112)</f>
        <v>0</v>
      </c>
      <c r="P112" s="489">
        <f>SUM(shirak!P112+arabkir!P112+avan!P112+ajapnyak!P120+kentron!P112+erebuni!P112+ararat!O112+aragacotn!P112+armavir!P112+kotayq!P112+tavush!P112+gexarquniq!P112+lori!P111+syuniq!P112+malatia!P112+shengavit!P112)</f>
        <v>0</v>
      </c>
      <c r="Q112" s="489">
        <f>SUM(shirak!Q112+arabkir!Q112+avan!Q112+ajapnyak!Q120+kentron!Q112+erebuni!Q112+ararat!P112+aragacotn!Q112+armavir!Q112+kotayq!Q112+tavush!Q112+gexarquniq!Q112+lori!Q111+syuniq!Q112+malatia!Q112+shengavit!Q112)</f>
        <v>0</v>
      </c>
      <c r="R112" s="489">
        <f>SUM(shirak!R112+arabkir!R112+avan!R112+ajapnyak!R120+kentron!R112+erebuni!R112+ararat!Q112+aragacotn!R112+armavir!R112+kotayq!R112+tavush!R112+gexarquniq!R112+lori!R111+syuniq!R112+malatia!R112+shengavit!R112)</f>
        <v>0</v>
      </c>
      <c r="S112" s="489">
        <f>SUM(shirak!S112+arabkir!S112+avan!S112+ajapnyak!S120+kentron!S112+erebuni!S112+ararat!R112+aragacotn!S112+armavir!S112+kotayq!S112+tavush!S112+gexarquniq!S112+lori!S111+syuniq!S112+malatia!S112+shengavit!S112)</f>
        <v>0</v>
      </c>
      <c r="T112" s="320">
        <f>SUM(shirak!T112+arabkir!T112+avan!T112+ajapnyak!T120+kentron!T112+erebuni!T112+ararat!S112+aragacotn!T112+armavir!T112+kotayq!T112+tavush!T112+gexarquniq!T112+lori!T111+syuniq!T112+malatia!T112+shengavit!T112)</f>
        <v>0</v>
      </c>
      <c r="U112" s="489">
        <f>SUM(shirak!U112+arabkir!U112+avan!U112+ajapnyak!U120+kentron!U112+erebuni!U112+ararat!T112+aragacotn!U112+armavir!U112+kotayq!U112+tavush!U112+gexarquniq!U112+lori!U111+syuniq!U112+malatia!U112+shengavit!U112)</f>
        <v>0</v>
      </c>
      <c r="V112" s="489">
        <f>SUM(shirak!V112+arabkir!V112+avan!V112+ajapnyak!V120+kentron!V112+erebuni!V112+ararat!U112+aragacotn!V112+armavir!V112+kotayq!V112+tavush!V112+gexarquniq!V112+lori!V111+syuniq!V112+malatia!V112+shengavit!V112)</f>
        <v>0</v>
      </c>
      <c r="W112" s="489">
        <f>SUM(shirak!W112+arabkir!W112+avan!W112+ajapnyak!W120+kentron!W112+erebuni!W112+ararat!V112+aragacotn!W112+armavir!W112+kotayq!W112+tavush!W112+gexarquniq!W112+lori!W111+syuniq!W112+malatia!W112+shengavit!W112)</f>
        <v>0</v>
      </c>
      <c r="X112" s="489">
        <f>SUM(shirak!X112+arabkir!X112+avan!X112+ajapnyak!X120+kentron!X112+erebuni!X112+ararat!W112+aragacotn!X112+armavir!X112+kotayq!X112+tavush!X112+gexarquniq!X112+lori!X111+syuniq!X112+malatia!X112+shengavit!X112)</f>
        <v>0</v>
      </c>
      <c r="Y112" s="489">
        <f>SUM(shirak!Y112+arabkir!Y112+avan!Y112+ajapnyak!Y120+kentron!Y112+erebuni!Y112+ararat!X112+aragacotn!Y112+armavir!Y112+kotayq!Y112+tavush!Y112+gexarquniq!Y112+lori!Y111+syuniq!Y112+malatia!Y112+shengavit!Y112)</f>
        <v>0</v>
      </c>
      <c r="Z112" s="320">
        <f>SUM(shirak!Z112+arabkir!Z112+avan!Z112+ajapnyak!Z120+kentron!Z112+erebuni!Z112+ararat!Y112+aragacotn!Z112+armavir!Z112+kotayq!Z112+tavush!Z112+gexarquniq!Z112+lori!Z111+syuniq!Z112+malatia!Z112+shengavit!Z112)</f>
        <v>0</v>
      </c>
      <c r="AA112" s="489">
        <f>SUM(shirak!AA112+arabkir!AA112+avan!AA112+ajapnyak!AA120+kentron!AA112+erebuni!AA112+ararat!Z112+aragacotn!AA112+armavir!AA112+kotayq!AA112+tavush!AA112+gexarquniq!AA112+lori!AA111+syuniq!AA112+malatia!AA112+shengavit!AA112)</f>
        <v>0</v>
      </c>
    </row>
    <row r="113" spans="1:27" ht="30.75" customHeight="1" x14ac:dyDescent="0.25">
      <c r="A113" s="55" t="s">
        <v>212</v>
      </c>
      <c r="B113" s="84"/>
      <c r="C113" s="625" t="s">
        <v>70</v>
      </c>
      <c r="D113" s="626"/>
      <c r="E113" s="627"/>
      <c r="F113" s="489">
        <f>SUM(shirak!F113+arabkir!F113+avan!F113+ajapnyak!F121+kentron!F113+erebuni!F113+ararat!E113+aragacotn!F113+armavir!F113+kotayq!F113+tavush!F113+gexarquniq!F113+lori!F112+syuniq!F113+malatia!F113+shengavit!F113)</f>
        <v>11</v>
      </c>
      <c r="G113" s="489">
        <f>SUM(shirak!G113+arabkir!G113+avan!G113+ajapnyak!G121+kentron!G113+erebuni!G113+ararat!F113+aragacotn!G113+armavir!G113+kotayq!G113+tavush!G113+gexarquniq!G113+lori!G112+syuniq!G113+malatia!G113+shengavit!G113)</f>
        <v>113</v>
      </c>
      <c r="H113" s="489">
        <f>SUM(shirak!H113+arabkir!H113+avan!H113+ajapnyak!H121+kentron!H113+erebuni!H113+ararat!G113+aragacotn!H113+armavir!H113+kotayq!H113+tavush!H113+gexarquniq!H113+lori!H112+syuniq!H113+malatia!H113+shengavit!H113)</f>
        <v>91</v>
      </c>
      <c r="I113" s="489">
        <f>SUM(shirak!I113+arabkir!I113+avan!I113+ajapnyak!I121+kentron!I113+erebuni!I113+ararat!H113+aragacotn!I113+armavir!I113+kotayq!I113+tavush!I113+gexarquniq!I113+lori!I112+syuniq!I113+malatia!I113+shengavit!I113)</f>
        <v>15</v>
      </c>
      <c r="J113" s="489">
        <f>SUM(shirak!J113+arabkir!J113+avan!J113+ajapnyak!J121+kentron!J113+erebuni!J113+ararat!I113+aragacotn!J113+armavir!J113+kotayq!J113+tavush!J113+gexarquniq!J113+lori!J112+syuniq!J113+malatia!J113+shengavit!J113)</f>
        <v>7</v>
      </c>
      <c r="K113" s="320">
        <f>SUM(shirak!K113+arabkir!K113+avan!K113+ajapnyak!K121+kentron!K113+erebuni!K113+ararat!J113+aragacotn!K113+armavir!K113+kotayq!K113+tavush!K113+gexarquniq!K113+lori!K112+syuniq!K113+malatia!K113+shengavit!K113)</f>
        <v>91</v>
      </c>
      <c r="L113" s="489">
        <f>SUM(shirak!L113+arabkir!L113+avan!L113+ajapnyak!L121+kentron!L113+erebuni!L113+ararat!K113+aragacotn!L113+armavir!L113+kotayq!L113+tavush!L113+gexarquniq!L113+lori!L112+syuniq!L113+malatia!L113+shengavit!L113)</f>
        <v>82</v>
      </c>
      <c r="M113" s="489">
        <f>SUM(shirak!M113+arabkir!M113+avan!M113+ajapnyak!M121+kentron!M113+erebuni!M113+ararat!L113+aragacotn!M113+armavir!M113+kotayq!M113+tavush!M113+gexarquniq!M113+lori!M112+syuniq!M113+malatia!M113+shengavit!M113)</f>
        <v>0</v>
      </c>
      <c r="N113" s="489">
        <f>SUM(shirak!N113+arabkir!N113+avan!N113+ajapnyak!N121+kentron!N113+erebuni!N113+ararat!M113+aragacotn!N113+armavir!N113+kotayq!N113+tavush!N113+gexarquniq!N113+lori!N112+syuniq!N113+malatia!N113+shengavit!N113)</f>
        <v>4</v>
      </c>
      <c r="O113" s="320">
        <f>SUM(shirak!O113+arabkir!O113+avan!O113+ajapnyak!O121+kentron!O113+erebuni!O113+ararat!N113+aragacotn!O113+armavir!O113+kotayq!O113+tavush!O113+gexarquniq!O113+lori!O112+syuniq!O113+malatia!O113+shengavit!O113)</f>
        <v>5</v>
      </c>
      <c r="P113" s="489">
        <f>SUM(shirak!P113+arabkir!P113+avan!P113+ajapnyak!P121+kentron!P113+erebuni!P113+ararat!O113+aragacotn!P113+armavir!P113+kotayq!P113+tavush!P113+gexarquniq!P113+lori!P112+syuniq!P113+malatia!P113+shengavit!P113)</f>
        <v>0</v>
      </c>
      <c r="Q113" s="489">
        <f>SUM(shirak!Q113+arabkir!Q113+avan!Q113+ajapnyak!Q121+kentron!Q113+erebuni!Q113+ararat!P113+aragacotn!Q113+armavir!Q113+kotayq!Q113+tavush!Q113+gexarquniq!Q113+lori!Q112+syuniq!Q113+malatia!Q113+shengavit!Q113)</f>
        <v>2</v>
      </c>
      <c r="R113" s="489">
        <f>SUM(shirak!R113+arabkir!R113+avan!R113+ajapnyak!R121+kentron!R113+erebuni!R113+ararat!Q113+aragacotn!R113+armavir!R113+kotayq!R113+tavush!R113+gexarquniq!R113+lori!R112+syuniq!R113+malatia!R113+shengavit!R113)</f>
        <v>3</v>
      </c>
      <c r="S113" s="489">
        <f>SUM(shirak!S113+arabkir!S113+avan!S113+ajapnyak!S121+kentron!S113+erebuni!S113+ararat!R113+aragacotn!S113+armavir!S113+kotayq!S113+tavush!S113+gexarquniq!S113+lori!S112+syuniq!S113+malatia!S113+shengavit!S113)</f>
        <v>0</v>
      </c>
      <c r="T113" s="320">
        <f>SUM(shirak!T113+arabkir!T113+avan!T113+ajapnyak!T121+kentron!T113+erebuni!T113+ararat!S113+aragacotn!T113+armavir!T113+kotayq!T113+tavush!T113+gexarquniq!T113+lori!T112+syuniq!T113+malatia!T113+shengavit!T113)</f>
        <v>91</v>
      </c>
      <c r="U113" s="489">
        <f>SUM(shirak!U113+arabkir!U113+avan!U113+ajapnyak!U121+kentron!U113+erebuni!U113+ararat!T113+aragacotn!U113+armavir!U113+kotayq!U113+tavush!U113+gexarquniq!U113+lori!U112+syuniq!U113+malatia!U113+shengavit!U113)</f>
        <v>1</v>
      </c>
      <c r="V113" s="489">
        <f>SUM(shirak!V113+arabkir!V113+avan!V113+ajapnyak!V121+kentron!V113+erebuni!V113+ararat!U113+aragacotn!V113+armavir!V113+kotayq!V113+tavush!V113+gexarquniq!V113+lori!V112+syuniq!V113+malatia!V113+shengavit!V113)</f>
        <v>74</v>
      </c>
      <c r="W113" s="489">
        <f>SUM(shirak!W113+arabkir!W113+avan!W113+ajapnyak!W121+kentron!W113+erebuni!W113+ararat!V113+aragacotn!W113+armavir!W113+kotayq!W113+tavush!W113+gexarquniq!W113+lori!W112+syuniq!W113+malatia!W113+shengavit!W113)</f>
        <v>2</v>
      </c>
      <c r="X113" s="489">
        <f>SUM(shirak!X113+arabkir!X113+avan!X113+ajapnyak!X121+kentron!X113+erebuni!X113+ararat!W113+aragacotn!X113+armavir!X113+kotayq!X113+tavush!X113+gexarquniq!X113+lori!X112+syuniq!X113+malatia!X113+shengavit!X113)</f>
        <v>0</v>
      </c>
      <c r="Y113" s="489">
        <f>SUM(shirak!Y113+arabkir!Y113+avan!Y113+ajapnyak!Y121+kentron!Y113+erebuni!Y113+ararat!X113+aragacotn!Y113+armavir!Y113+kotayq!Y113+tavush!Y113+gexarquniq!Y113+lori!Y112+syuniq!Y113+malatia!Y113+shengavit!Y113)</f>
        <v>0</v>
      </c>
      <c r="Z113" s="320">
        <f>SUM(shirak!Z113+arabkir!Z113+avan!Z113+ajapnyak!Z121+kentron!Z113+erebuni!Z113+ararat!Y113+aragacotn!Z113+armavir!Z113+kotayq!Z113+tavush!Z113+gexarquniq!Z113+lori!Z112+syuniq!Z113+malatia!Z113+shengavit!Z113)</f>
        <v>10</v>
      </c>
      <c r="AA113" s="489">
        <f>SUM(shirak!AA113+arabkir!AA113+avan!AA113+ajapnyak!AA121+kentron!AA113+erebuni!AA113+ararat!Z113+aragacotn!AA113+armavir!AA113+kotayq!AA113+tavush!AA113+gexarquniq!AA113+lori!AA112+syuniq!AA113+malatia!AA113+shengavit!AA113)</f>
        <v>0</v>
      </c>
    </row>
    <row r="114" spans="1:27" s="238" customFormat="1" ht="34.5" customHeight="1" x14ac:dyDescent="0.25">
      <c r="A114" s="270" t="s">
        <v>213</v>
      </c>
      <c r="B114" s="274"/>
      <c r="C114" s="928" t="s">
        <v>214</v>
      </c>
      <c r="D114" s="929"/>
      <c r="E114" s="930"/>
      <c r="F114" s="272">
        <f>SUM(shirak!F114+arabkir!F114+avan!F114+ajapnyak!F122+kentron!F114+erebuni!F114+ararat!E114+aragacotn!F114+armavir!F114+kotayq!F114+tavush!F114+gexarquniq!F114+lori!F113+syuniq!F114+malatia!F114+shengavit!F114)</f>
        <v>2</v>
      </c>
      <c r="G114" s="272">
        <f>SUM(shirak!G114+arabkir!G114+avan!G114+ajapnyak!G122+kentron!G114+erebuni!G114+ararat!F114+aragacotn!G114+armavir!G114+kotayq!G114+tavush!G114+gexarquniq!G114+lori!G113+syuniq!G114+malatia!G114+shengavit!G114)</f>
        <v>4</v>
      </c>
      <c r="H114" s="272">
        <f>SUM(shirak!H114+arabkir!H114+avan!H114+ajapnyak!H122+kentron!H114+erebuni!H114+ararat!G114+aragacotn!H114+armavir!H114+kotayq!H114+tavush!H114+gexarquniq!H114+lori!H113+syuniq!H114+malatia!H114+shengavit!H114)</f>
        <v>1</v>
      </c>
      <c r="I114" s="272">
        <f>SUM(shirak!I114+arabkir!I114+avan!I114+ajapnyak!I122+kentron!I114+erebuni!I114+ararat!H114+aragacotn!I114+armavir!I114+kotayq!I114+tavush!I114+gexarquniq!I114+lori!I113+syuniq!I114+malatia!I114+shengavit!I114)</f>
        <v>3</v>
      </c>
      <c r="J114" s="272">
        <f>SUM(shirak!J114+arabkir!J114+avan!J114+ajapnyak!J122+kentron!J114+erebuni!J114+ararat!I114+aragacotn!J114+armavir!J114+kotayq!J114+tavush!J114+gexarquniq!J114+lori!J113+syuniq!J114+malatia!J114+shengavit!J114)</f>
        <v>0</v>
      </c>
      <c r="K114" s="272">
        <f>SUM(shirak!K114+arabkir!K114+avan!K114+ajapnyak!K122+kentron!K114+erebuni!K114+ararat!J114+aragacotn!K114+armavir!K114+kotayq!K114+tavush!K114+gexarquniq!K114+lori!K113+syuniq!K114+malatia!K114+shengavit!K114)</f>
        <v>1</v>
      </c>
      <c r="L114" s="272">
        <f>SUM(shirak!L114+arabkir!L114+avan!L114+ajapnyak!L122+kentron!L114+erebuni!L114+ararat!K114+aragacotn!L114+armavir!L114+kotayq!L114+tavush!L114+gexarquniq!L114+lori!L113+syuniq!L114+malatia!L114+shengavit!L114)</f>
        <v>0</v>
      </c>
      <c r="M114" s="272">
        <f>SUM(shirak!M114+arabkir!M114+avan!M114+ajapnyak!M122+kentron!M114+erebuni!M114+ararat!L114+aragacotn!M114+armavir!M114+kotayq!M114+tavush!M114+gexarquniq!M114+lori!M113+syuniq!M114+malatia!M114+shengavit!M114)</f>
        <v>0</v>
      </c>
      <c r="N114" s="272">
        <f>SUM(shirak!N114+arabkir!N114+avan!N114+ajapnyak!N122+kentron!N114+erebuni!N114+ararat!M114+aragacotn!N114+armavir!N114+kotayq!N114+tavush!N114+gexarquniq!N114+lori!N113+syuniq!N114+malatia!N114+shengavit!N114)</f>
        <v>0</v>
      </c>
      <c r="O114" s="272">
        <f>SUM(shirak!O114+arabkir!O114+avan!O114+ajapnyak!O122+kentron!O114+erebuni!O114+ararat!N114+aragacotn!O114+armavir!O114+kotayq!O114+tavush!O114+gexarquniq!O114+lori!O113+syuniq!O114+malatia!O114+shengavit!O114)</f>
        <v>1</v>
      </c>
      <c r="P114" s="272">
        <f>SUM(shirak!P114+arabkir!P114+avan!P114+ajapnyak!P122+kentron!P114+erebuni!P114+ararat!O114+aragacotn!P114+armavir!P114+kotayq!P114+tavush!P114+gexarquniq!P114+lori!P113+syuniq!P114+malatia!P114+shengavit!P114)</f>
        <v>1</v>
      </c>
      <c r="Q114" s="272">
        <f>SUM(shirak!Q114+arabkir!Q114+avan!Q114+ajapnyak!Q122+kentron!Q114+erebuni!Q114+ararat!P114+aragacotn!Q114+armavir!Q114+kotayq!Q114+tavush!Q114+gexarquniq!Q114+lori!Q113+syuniq!Q114+malatia!Q114+shengavit!Q114)</f>
        <v>0</v>
      </c>
      <c r="R114" s="272">
        <f>SUM(shirak!R114+arabkir!R114+avan!R114+ajapnyak!R122+kentron!R114+erebuni!R114+ararat!Q114+aragacotn!R114+armavir!R114+kotayq!R114+tavush!R114+gexarquniq!R114+lori!R113+syuniq!R114+malatia!R114+shengavit!R114)</f>
        <v>0</v>
      </c>
      <c r="S114" s="272">
        <f>SUM(shirak!S114+arabkir!S114+avan!S114+ajapnyak!S122+kentron!S114+erebuni!S114+ararat!R114+aragacotn!S114+armavir!S114+kotayq!S114+tavush!S114+gexarquniq!S114+lori!S113+syuniq!S114+malatia!S114+shengavit!S114)</f>
        <v>0</v>
      </c>
      <c r="T114" s="272">
        <f>SUM(shirak!T114+arabkir!T114+avan!T114+ajapnyak!T122+kentron!T114+erebuni!T114+ararat!S114+aragacotn!T114+armavir!T114+kotayq!T114+tavush!T114+gexarquniq!T114+lori!T113+syuniq!T114+malatia!T114+shengavit!T114)</f>
        <v>1</v>
      </c>
      <c r="U114" s="272">
        <f>SUM(shirak!U114+arabkir!U114+avan!U114+ajapnyak!U122+kentron!U114+erebuni!U114+ararat!T114+aragacotn!U114+armavir!U114+kotayq!U114+tavush!U114+gexarquniq!U114+lori!U113+syuniq!U114+malatia!U114+shengavit!U114)</f>
        <v>0</v>
      </c>
      <c r="V114" s="272">
        <f>SUM(shirak!V114+arabkir!V114+avan!V114+ajapnyak!V122+kentron!V114+erebuni!V114+ararat!U114+aragacotn!V114+armavir!V114+kotayq!V114+tavush!V114+gexarquniq!V114+lori!V113+syuniq!V114+malatia!V114+shengavit!V114)</f>
        <v>1</v>
      </c>
      <c r="W114" s="272">
        <f>SUM(shirak!W114+arabkir!W114+avan!W114+ajapnyak!W122+kentron!W114+erebuni!W114+ararat!V114+aragacotn!W114+armavir!W114+kotayq!W114+tavush!W114+gexarquniq!W114+lori!W113+syuniq!W114+malatia!W114+shengavit!W114)</f>
        <v>0</v>
      </c>
      <c r="X114" s="272">
        <f>SUM(shirak!X114+arabkir!X114+avan!X114+ajapnyak!X122+kentron!X114+erebuni!X114+ararat!W114+aragacotn!X114+armavir!X114+kotayq!X114+tavush!X114+gexarquniq!X114+lori!X113+syuniq!X114+malatia!X114+shengavit!X114)</f>
        <v>0</v>
      </c>
      <c r="Y114" s="272">
        <f>SUM(shirak!Y114+arabkir!Y114+avan!Y114+ajapnyak!Y122+kentron!Y114+erebuni!Y114+ararat!X114+aragacotn!Y114+armavir!Y114+kotayq!Y114+tavush!Y114+gexarquniq!Y114+lori!Y113+syuniq!Y114+malatia!Y114+shengavit!Y114)</f>
        <v>0</v>
      </c>
      <c r="Z114" s="272">
        <f>SUM(shirak!Z114+arabkir!Z114+avan!Z114+ajapnyak!Z122+kentron!Z114+erebuni!Z114+ararat!Y114+aragacotn!Z114+armavir!Z114+kotayq!Z114+tavush!Z114+gexarquniq!Z114+lori!Z113+syuniq!Z114+malatia!Z114+shengavit!Z114)</f>
        <v>2</v>
      </c>
      <c r="AA114" s="272">
        <f>SUM(shirak!AA114+arabkir!AA114+avan!AA114+ajapnyak!AA122+kentron!AA114+erebuni!AA114+ararat!Z114+aragacotn!AA114+armavir!AA114+kotayq!AA114+tavush!AA114+gexarquniq!AA114+lori!AA113+syuniq!AA114+malatia!AA114+shengavit!AA114)</f>
        <v>2</v>
      </c>
    </row>
    <row r="115" spans="1:27" ht="39" customHeight="1" x14ac:dyDescent="0.25">
      <c r="A115" s="55" t="s">
        <v>215</v>
      </c>
      <c r="B115" s="84"/>
      <c r="C115" s="628" t="s">
        <v>216</v>
      </c>
      <c r="D115" s="629"/>
      <c r="E115" s="630"/>
      <c r="F115" s="489">
        <f>SUM(shirak!F115+arabkir!F115+avan!F115+ajapnyak!F123+kentron!F115+erebuni!F115+ararat!E115+aragacotn!F115+armavir!F115+kotayq!F115+tavush!F115+gexarquniq!F115+lori!F114+syuniq!F115+malatia!F115+shengavit!F115)</f>
        <v>0</v>
      </c>
      <c r="G115" s="489">
        <f>SUM(shirak!G115+arabkir!G115+avan!G115+ajapnyak!G123+kentron!G115+erebuni!G115+ararat!F115+aragacotn!G115+armavir!G115+kotayq!G115+tavush!G115+gexarquniq!G115+lori!G114+syuniq!G115+malatia!G115+shengavit!G115)</f>
        <v>4</v>
      </c>
      <c r="H115" s="489">
        <f>SUM(shirak!H115+arabkir!H115+avan!H115+ajapnyak!H123+kentron!H115+erebuni!H115+ararat!G115+aragacotn!H115+armavir!H115+kotayq!H115+tavush!H115+gexarquniq!H115+lori!H114+syuniq!H115+malatia!H115+shengavit!H115)</f>
        <v>1</v>
      </c>
      <c r="I115" s="489">
        <f>SUM(shirak!I115+arabkir!I115+avan!I115+ajapnyak!I123+kentron!I115+erebuni!I115+ararat!H115+aragacotn!I115+armavir!I115+kotayq!I115+tavush!I115+gexarquniq!I115+lori!I114+syuniq!I115+malatia!I115+shengavit!I115)</f>
        <v>3</v>
      </c>
      <c r="J115" s="489">
        <f>SUM(shirak!J115+arabkir!J115+avan!J115+ajapnyak!J123+kentron!J115+erebuni!J115+ararat!I115+aragacotn!J115+armavir!J115+kotayq!J115+tavush!J115+gexarquniq!J115+lori!J114+syuniq!J115+malatia!J115+shengavit!J115)</f>
        <v>0</v>
      </c>
      <c r="K115" s="320">
        <f>SUM(shirak!K115+arabkir!K115+avan!K115+ajapnyak!K123+kentron!K115+erebuni!K115+ararat!J115+aragacotn!K115+armavir!K115+kotayq!K115+tavush!K115+gexarquniq!K115+lori!K114+syuniq!K115+malatia!K115+shengavit!K115)</f>
        <v>1</v>
      </c>
      <c r="L115" s="489">
        <f>SUM(shirak!L115+arabkir!L115+avan!L115+ajapnyak!L123+kentron!L115+erebuni!L115+ararat!K115+aragacotn!L115+armavir!L115+kotayq!L115+tavush!L115+gexarquniq!L115+lori!L114+syuniq!L115+malatia!L115+shengavit!L115)</f>
        <v>0</v>
      </c>
      <c r="M115" s="489">
        <f>SUM(shirak!M115+arabkir!M115+avan!M115+ajapnyak!M123+kentron!M115+erebuni!M115+ararat!L115+aragacotn!M115+armavir!M115+kotayq!M115+tavush!M115+gexarquniq!M115+lori!M114+syuniq!M115+malatia!M115+shengavit!M115)</f>
        <v>0</v>
      </c>
      <c r="N115" s="489">
        <f>SUM(shirak!N115+arabkir!N115+avan!N115+ajapnyak!N123+kentron!N115+erebuni!N115+ararat!M115+aragacotn!N115+armavir!N115+kotayq!N115+tavush!N115+gexarquniq!N115+lori!N114+syuniq!N115+malatia!N115+shengavit!N115)</f>
        <v>0</v>
      </c>
      <c r="O115" s="320">
        <f>SUM(shirak!O115+arabkir!O115+avan!O115+ajapnyak!O123+kentron!O115+erebuni!O115+ararat!N115+aragacotn!O115+armavir!O115+kotayq!O115+tavush!O115+gexarquniq!O115+lori!O114+syuniq!O115+malatia!O115+shengavit!O115)</f>
        <v>1</v>
      </c>
      <c r="P115" s="489">
        <f>SUM(shirak!P115+arabkir!P115+avan!P115+ajapnyak!P123+kentron!P115+erebuni!P115+ararat!O115+aragacotn!P115+armavir!P115+kotayq!P115+tavush!P115+gexarquniq!P115+lori!P114+syuniq!P115+malatia!P115+shengavit!P115)</f>
        <v>1</v>
      </c>
      <c r="Q115" s="489">
        <f>SUM(shirak!Q115+arabkir!Q115+avan!Q115+ajapnyak!Q123+kentron!Q115+erebuni!Q115+ararat!P115+aragacotn!Q115+armavir!Q115+kotayq!Q115+tavush!Q115+gexarquniq!Q115+lori!Q114+syuniq!Q115+malatia!Q115+shengavit!Q115)</f>
        <v>0</v>
      </c>
      <c r="R115" s="489">
        <f>SUM(shirak!R115+arabkir!R115+avan!R115+ajapnyak!R123+kentron!R115+erebuni!R115+ararat!Q115+aragacotn!R115+armavir!R115+kotayq!R115+tavush!R115+gexarquniq!R115+lori!R114+syuniq!R115+malatia!R115+shengavit!R115)</f>
        <v>0</v>
      </c>
      <c r="S115" s="489">
        <f>SUM(shirak!S115+arabkir!S115+avan!S115+ajapnyak!S123+kentron!S115+erebuni!S115+ararat!R115+aragacotn!S115+armavir!S115+kotayq!S115+tavush!S115+gexarquniq!S115+lori!S114+syuniq!S115+malatia!S115+shengavit!S115)</f>
        <v>0</v>
      </c>
      <c r="T115" s="320">
        <f>SUM(shirak!T115+arabkir!T115+avan!T115+ajapnyak!T123+kentron!T115+erebuni!T115+ararat!S115+aragacotn!T115+armavir!T115+kotayq!T115+tavush!T115+gexarquniq!T115+lori!T114+syuniq!T115+malatia!T115+shengavit!T115)</f>
        <v>1</v>
      </c>
      <c r="U115" s="489">
        <f>SUM(shirak!U115+arabkir!U115+avan!U115+ajapnyak!U123+kentron!U115+erebuni!U115+ararat!T115+aragacotn!U115+armavir!U115+kotayq!U115+tavush!U115+gexarquniq!U115+lori!U114+syuniq!U115+malatia!U115+shengavit!U115)</f>
        <v>0</v>
      </c>
      <c r="V115" s="489">
        <f>SUM(shirak!V115+arabkir!V115+avan!V115+ajapnyak!V123+kentron!V115+erebuni!V115+ararat!U115+aragacotn!V115+armavir!V115+kotayq!V115+tavush!V115+gexarquniq!V115+lori!V114+syuniq!V115+malatia!V115+shengavit!V115)</f>
        <v>1</v>
      </c>
      <c r="W115" s="489">
        <f>SUM(shirak!W115+arabkir!W115+avan!W115+ajapnyak!W123+kentron!W115+erebuni!W115+ararat!V115+aragacotn!W115+armavir!W115+kotayq!W115+tavush!W115+gexarquniq!W115+lori!W114+syuniq!W115+malatia!W115+shengavit!W115)</f>
        <v>0</v>
      </c>
      <c r="X115" s="489">
        <f>SUM(shirak!X115+arabkir!X115+avan!X115+ajapnyak!X123+kentron!X115+erebuni!X115+ararat!W115+aragacotn!X115+armavir!X115+kotayq!X115+tavush!X115+gexarquniq!X115+lori!X114+syuniq!X115+malatia!X115+shengavit!X115)</f>
        <v>0</v>
      </c>
      <c r="Y115" s="489">
        <f>SUM(shirak!Y115+arabkir!Y115+avan!Y115+ajapnyak!Y123+kentron!Y115+erebuni!Y115+ararat!X115+aragacotn!Y115+armavir!Y115+kotayq!Y115+tavush!Y115+gexarquniq!Y115+lori!Y114+syuniq!Y115+malatia!Y115+shengavit!Y115)</f>
        <v>0</v>
      </c>
      <c r="Z115" s="320">
        <f>SUM(shirak!Z115+arabkir!Z115+avan!Z115+ajapnyak!Z123+kentron!Z115+erebuni!Z115+ararat!Y115+aragacotn!Z115+armavir!Z115+kotayq!Z115+tavush!Z115+gexarquniq!Z115+lori!Z114+syuniq!Z115+malatia!Z115+shengavit!Z115)</f>
        <v>0</v>
      </c>
      <c r="AA115" s="489">
        <f>SUM(shirak!AA115+arabkir!AA115+avan!AA115+ajapnyak!AA123+kentron!AA115+erebuni!AA115+ararat!Z115+aragacotn!AA115+armavir!AA115+kotayq!AA115+tavush!AA115+gexarquniq!AA115+lori!AA114+syuniq!AA115+malatia!AA115+shengavit!AA115)</f>
        <v>0</v>
      </c>
    </row>
    <row r="116" spans="1:27" x14ac:dyDescent="0.25">
      <c r="A116" s="55" t="s">
        <v>217</v>
      </c>
      <c r="B116" s="84"/>
      <c r="C116" s="628" t="s">
        <v>218</v>
      </c>
      <c r="D116" s="629"/>
      <c r="E116" s="630"/>
      <c r="F116" s="489">
        <f>SUM(shirak!F116+arabkir!F116+avan!F116+ajapnyak!F124+kentron!F116+erebuni!F116+ararat!E116+aragacotn!F116+armavir!F116+kotayq!F116+tavush!F116+gexarquniq!F116+lori!F115+syuniq!F116+malatia!F116+shengavit!F116)</f>
        <v>0</v>
      </c>
      <c r="G116" s="489">
        <f>SUM(shirak!G116+arabkir!G116+avan!G116+ajapnyak!G124+kentron!G116+erebuni!G116+ararat!F116+aragacotn!G116+armavir!G116+kotayq!G116+tavush!G116+gexarquniq!G116+lori!G115+syuniq!G116+malatia!G116+shengavit!G116)</f>
        <v>0</v>
      </c>
      <c r="H116" s="489">
        <f>SUM(shirak!H116+arabkir!H116+avan!H116+ajapnyak!H124+kentron!H116+erebuni!H116+ararat!G116+aragacotn!H116+armavir!H116+kotayq!H116+tavush!H116+gexarquniq!H116+lori!H115+syuniq!H116+malatia!H116+shengavit!H116)</f>
        <v>0</v>
      </c>
      <c r="I116" s="489">
        <f>SUM(shirak!I116+arabkir!I116+avan!I116+ajapnyak!I124+kentron!I116+erebuni!I116+ararat!H116+aragacotn!I116+armavir!I116+kotayq!I116+tavush!I116+gexarquniq!I116+lori!I115+syuniq!I116+malatia!I116+shengavit!I116)</f>
        <v>0</v>
      </c>
      <c r="J116" s="489">
        <f>SUM(shirak!J116+arabkir!J116+avan!J116+ajapnyak!J124+kentron!J116+erebuni!J116+ararat!I116+aragacotn!J116+armavir!J116+kotayq!J116+tavush!J116+gexarquniq!J116+lori!J115+syuniq!J116+malatia!J116+shengavit!J116)</f>
        <v>0</v>
      </c>
      <c r="K116" s="320">
        <f>SUM(shirak!K116+arabkir!K116+avan!K116+ajapnyak!K124+kentron!K116+erebuni!K116+ararat!J116+aragacotn!K116+armavir!K116+kotayq!K116+tavush!K116+gexarquniq!K116+lori!K115+syuniq!K116+malatia!K116+shengavit!K116)</f>
        <v>0</v>
      </c>
      <c r="L116" s="489">
        <f>SUM(shirak!L116+arabkir!L116+avan!L116+ajapnyak!L124+kentron!L116+erebuni!L116+ararat!K116+aragacotn!L116+armavir!L116+kotayq!L116+tavush!L116+gexarquniq!L116+lori!L115+syuniq!L116+malatia!L116+shengavit!L116)</f>
        <v>0</v>
      </c>
      <c r="M116" s="489">
        <f>SUM(shirak!M116+arabkir!M116+avan!M116+ajapnyak!M124+kentron!M116+erebuni!M116+ararat!L116+aragacotn!M116+armavir!M116+kotayq!M116+tavush!M116+gexarquniq!M116+lori!M115+syuniq!M116+malatia!M116+shengavit!M116)</f>
        <v>0</v>
      </c>
      <c r="N116" s="489">
        <f>SUM(shirak!N116+arabkir!N116+avan!N116+ajapnyak!N124+kentron!N116+erebuni!N116+ararat!M116+aragacotn!N116+armavir!N116+kotayq!N116+tavush!N116+gexarquniq!N116+lori!N115+syuniq!N116+malatia!N116+shengavit!N116)</f>
        <v>0</v>
      </c>
      <c r="O116" s="320">
        <f>SUM(shirak!O116+arabkir!O116+avan!O116+ajapnyak!O124+kentron!O116+erebuni!O116+ararat!N116+aragacotn!O116+armavir!O116+kotayq!O116+tavush!O116+gexarquniq!O116+lori!O115+syuniq!O116+malatia!O116+shengavit!O116)</f>
        <v>0</v>
      </c>
      <c r="P116" s="489">
        <f>SUM(shirak!P116+arabkir!P116+avan!P116+ajapnyak!P124+kentron!P116+erebuni!P116+ararat!O116+aragacotn!P116+armavir!P116+kotayq!P116+tavush!P116+gexarquniq!P116+lori!P115+syuniq!P116+malatia!P116+shengavit!P116)</f>
        <v>0</v>
      </c>
      <c r="Q116" s="489">
        <f>SUM(shirak!Q116+arabkir!Q116+avan!Q116+ajapnyak!Q124+kentron!Q116+erebuni!Q116+ararat!P116+aragacotn!Q116+armavir!Q116+kotayq!Q116+tavush!Q116+gexarquniq!Q116+lori!Q115+syuniq!Q116+malatia!Q116+shengavit!Q116)</f>
        <v>0</v>
      </c>
      <c r="R116" s="489">
        <f>SUM(shirak!R116+arabkir!R116+avan!R116+ajapnyak!R124+kentron!R116+erebuni!R116+ararat!Q116+aragacotn!R116+armavir!R116+kotayq!R116+tavush!R116+gexarquniq!R116+lori!R115+syuniq!R116+malatia!R116+shengavit!R116)</f>
        <v>0</v>
      </c>
      <c r="S116" s="489">
        <f>SUM(shirak!S116+arabkir!S116+avan!S116+ajapnyak!S124+kentron!S116+erebuni!S116+ararat!R116+aragacotn!S116+armavir!S116+kotayq!S116+tavush!S116+gexarquniq!S116+lori!S115+syuniq!S116+malatia!S116+shengavit!S116)</f>
        <v>0</v>
      </c>
      <c r="T116" s="320">
        <f>SUM(shirak!T116+arabkir!T116+avan!T116+ajapnyak!T124+kentron!T116+erebuni!T116+ararat!S116+aragacotn!T116+armavir!T116+kotayq!T116+tavush!T116+gexarquniq!T116+lori!T115+syuniq!T116+malatia!T116+shengavit!T116)</f>
        <v>0</v>
      </c>
      <c r="U116" s="489">
        <f>SUM(shirak!U116+arabkir!U116+avan!U116+ajapnyak!U124+kentron!U116+erebuni!U116+ararat!T116+aragacotn!U116+armavir!U116+kotayq!U116+tavush!U116+gexarquniq!U116+lori!U115+syuniq!U116+malatia!U116+shengavit!U116)</f>
        <v>0</v>
      </c>
      <c r="V116" s="489">
        <f>SUM(shirak!V116+arabkir!V116+avan!V116+ajapnyak!V124+kentron!V116+erebuni!V116+ararat!U116+aragacotn!V116+armavir!V116+kotayq!V116+tavush!V116+gexarquniq!V116+lori!V115+syuniq!V116+malatia!V116+shengavit!V116)</f>
        <v>0</v>
      </c>
      <c r="W116" s="489">
        <f>SUM(shirak!W116+arabkir!W116+avan!W116+ajapnyak!W124+kentron!W116+erebuni!W116+ararat!V116+aragacotn!W116+armavir!W116+kotayq!W116+tavush!W116+gexarquniq!W116+lori!W115+syuniq!W116+malatia!W116+shengavit!W116)</f>
        <v>0</v>
      </c>
      <c r="X116" s="489">
        <f>SUM(shirak!X116+arabkir!X116+avan!X116+ajapnyak!X124+kentron!X116+erebuni!X116+ararat!W116+aragacotn!X116+armavir!X116+kotayq!X116+tavush!X116+gexarquniq!X116+lori!X115+syuniq!X116+malatia!X116+shengavit!X116)</f>
        <v>0</v>
      </c>
      <c r="Y116" s="489">
        <f>SUM(shirak!Y116+arabkir!Y116+avan!Y116+ajapnyak!Y124+kentron!Y116+erebuni!Y116+ararat!X116+aragacotn!Y116+armavir!Y116+kotayq!Y116+tavush!Y116+gexarquniq!Y116+lori!Y115+syuniq!Y116+malatia!Y116+shengavit!Y116)</f>
        <v>0</v>
      </c>
      <c r="Z116" s="320">
        <f>SUM(shirak!Z116+arabkir!Z116+avan!Z116+ajapnyak!Z124+kentron!Z116+erebuni!Z116+ararat!Y116+aragacotn!Z116+armavir!Z116+kotayq!Z116+tavush!Z116+gexarquniq!Z116+lori!Z115+syuniq!Z116+malatia!Z116+shengavit!Z116)</f>
        <v>0</v>
      </c>
      <c r="AA116" s="489">
        <f>SUM(shirak!AA116+arabkir!AA116+avan!AA116+ajapnyak!AA124+kentron!AA116+erebuni!AA116+ararat!Z116+aragacotn!AA116+armavir!AA116+kotayq!AA116+tavush!AA116+gexarquniq!AA116+lori!AA115+syuniq!AA116+malatia!AA116+shengavit!AA116)</f>
        <v>0</v>
      </c>
    </row>
    <row r="117" spans="1:27" x14ac:dyDescent="0.25">
      <c r="A117" s="55" t="s">
        <v>219</v>
      </c>
      <c r="B117" s="84"/>
      <c r="C117" s="625" t="s">
        <v>70</v>
      </c>
      <c r="D117" s="626"/>
      <c r="E117" s="627"/>
      <c r="F117" s="489">
        <f>SUM(shirak!F117+arabkir!F117+avan!F117+ajapnyak!F125+kentron!F117+erebuni!F117+ararat!E117+aragacotn!F117+armavir!F117+kotayq!F117+tavush!F117+gexarquniq!F117+lori!F116+syuniq!F117+malatia!F117+shengavit!F117)</f>
        <v>2</v>
      </c>
      <c r="G117" s="489">
        <f>SUM(shirak!G117+arabkir!G117+avan!G117+ajapnyak!G125+kentron!G117+erebuni!G117+ararat!F117+aragacotn!G117+armavir!G117+kotayq!G117+tavush!G117+gexarquniq!G117+lori!G116+syuniq!G117+malatia!G117+shengavit!G117)</f>
        <v>0</v>
      </c>
      <c r="H117" s="489">
        <f>SUM(shirak!H117+arabkir!H117+avan!H117+ajapnyak!H125+kentron!H117+erebuni!H117+ararat!G117+aragacotn!H117+armavir!H117+kotayq!H117+tavush!H117+gexarquniq!H117+lori!H116+syuniq!H117+malatia!H117+shengavit!H117)</f>
        <v>0</v>
      </c>
      <c r="I117" s="489">
        <f>SUM(shirak!I117+arabkir!I117+avan!I117+ajapnyak!I125+kentron!I117+erebuni!I117+ararat!H117+aragacotn!I117+armavir!I117+kotayq!I117+tavush!I117+gexarquniq!I117+lori!I116+syuniq!I117+malatia!I117+shengavit!I117)</f>
        <v>0</v>
      </c>
      <c r="J117" s="489">
        <f>SUM(shirak!J117+arabkir!J117+avan!J117+ajapnyak!J125+kentron!J117+erebuni!J117+ararat!I117+aragacotn!J117+armavir!J117+kotayq!J117+tavush!J117+gexarquniq!J117+lori!J116+syuniq!J117+malatia!J117+shengavit!J117)</f>
        <v>0</v>
      </c>
      <c r="K117" s="320">
        <f>SUM(shirak!K117+arabkir!K117+avan!K117+ajapnyak!K125+kentron!K117+erebuni!K117+ararat!J117+aragacotn!K117+armavir!K117+kotayq!K117+tavush!K117+gexarquniq!K117+lori!K116+syuniq!K117+malatia!K117+shengavit!K117)</f>
        <v>0</v>
      </c>
      <c r="L117" s="489">
        <f>SUM(shirak!L117+arabkir!L117+avan!L117+ajapnyak!L125+kentron!L117+erebuni!L117+ararat!K117+aragacotn!L117+armavir!L117+kotayq!L117+tavush!L117+gexarquniq!L117+lori!L116+syuniq!L117+malatia!L117+shengavit!L117)</f>
        <v>0</v>
      </c>
      <c r="M117" s="489">
        <f>SUM(shirak!M117+arabkir!M117+avan!M117+ajapnyak!M125+kentron!M117+erebuni!M117+ararat!L117+aragacotn!M117+armavir!M117+kotayq!M117+tavush!M117+gexarquniq!M117+lori!M116+syuniq!M117+malatia!M117+shengavit!M117)</f>
        <v>0</v>
      </c>
      <c r="N117" s="489">
        <f>SUM(shirak!N117+arabkir!N117+avan!N117+ajapnyak!N125+kentron!N117+erebuni!N117+ararat!M117+aragacotn!N117+armavir!N117+kotayq!N117+tavush!N117+gexarquniq!N117+lori!N116+syuniq!N117+malatia!N117+shengavit!N117)</f>
        <v>0</v>
      </c>
      <c r="O117" s="320">
        <f>SUM(shirak!O117+arabkir!O117+avan!O117+ajapnyak!O125+kentron!O117+erebuni!O117+ararat!N117+aragacotn!O117+armavir!O117+kotayq!O117+tavush!O117+gexarquniq!O117+lori!O116+syuniq!O117+malatia!O117+shengavit!O117)</f>
        <v>0</v>
      </c>
      <c r="P117" s="489">
        <f>SUM(shirak!P117+arabkir!P117+avan!P117+ajapnyak!P125+kentron!P117+erebuni!P117+ararat!O117+aragacotn!P117+armavir!P117+kotayq!P117+tavush!P117+gexarquniq!P117+lori!P116+syuniq!P117+malatia!P117+shengavit!P117)</f>
        <v>0</v>
      </c>
      <c r="Q117" s="489">
        <f>SUM(shirak!Q117+arabkir!Q117+avan!Q117+ajapnyak!Q125+kentron!Q117+erebuni!Q117+ararat!P117+aragacotn!Q117+armavir!Q117+kotayq!Q117+tavush!Q117+gexarquniq!Q117+lori!Q116+syuniq!Q117+malatia!Q117+shengavit!Q117)</f>
        <v>0</v>
      </c>
      <c r="R117" s="489">
        <f>SUM(shirak!R117+arabkir!R117+avan!R117+ajapnyak!R125+kentron!R117+erebuni!R117+ararat!Q117+aragacotn!R117+armavir!R117+kotayq!R117+tavush!R117+gexarquniq!R117+lori!R116+syuniq!R117+malatia!R117+shengavit!R117)</f>
        <v>0</v>
      </c>
      <c r="S117" s="489">
        <f>SUM(shirak!S117+arabkir!S117+avan!S117+ajapnyak!S125+kentron!S117+erebuni!S117+ararat!R117+aragacotn!S117+armavir!S117+kotayq!S117+tavush!S117+gexarquniq!S117+lori!S116+syuniq!S117+malatia!S117+shengavit!S117)</f>
        <v>0</v>
      </c>
      <c r="T117" s="320">
        <f>SUM(shirak!T117+arabkir!T117+avan!T117+ajapnyak!T125+kentron!T117+erebuni!T117+ararat!S117+aragacotn!T117+armavir!T117+kotayq!T117+tavush!T117+gexarquniq!T117+lori!T116+syuniq!T117+malatia!T117+shengavit!T117)</f>
        <v>0</v>
      </c>
      <c r="U117" s="489">
        <f>SUM(shirak!U117+arabkir!U117+avan!U117+ajapnyak!U125+kentron!U117+erebuni!U117+ararat!T117+aragacotn!U117+armavir!U117+kotayq!U117+tavush!U117+gexarquniq!U117+lori!U116+syuniq!U117+malatia!U117+shengavit!U117)</f>
        <v>0</v>
      </c>
      <c r="V117" s="489">
        <f>SUM(shirak!V117+arabkir!V117+avan!V117+ajapnyak!V125+kentron!V117+erebuni!V117+ararat!U117+aragacotn!V117+armavir!V117+kotayq!V117+tavush!V117+gexarquniq!V117+lori!V116+syuniq!V117+malatia!V117+shengavit!V117)</f>
        <v>0</v>
      </c>
      <c r="W117" s="489">
        <f>SUM(shirak!W117+arabkir!W117+avan!W117+ajapnyak!W125+kentron!W117+erebuni!W117+ararat!V117+aragacotn!W117+armavir!W117+kotayq!W117+tavush!W117+gexarquniq!W117+lori!W116+syuniq!W117+malatia!W117+shengavit!W117)</f>
        <v>0</v>
      </c>
      <c r="X117" s="489">
        <f>SUM(shirak!X117+arabkir!X117+avan!X117+ajapnyak!X125+kentron!X117+erebuni!X117+ararat!W117+aragacotn!X117+armavir!X117+kotayq!X117+tavush!X117+gexarquniq!X117+lori!X116+syuniq!X117+malatia!X117+shengavit!X117)</f>
        <v>0</v>
      </c>
      <c r="Y117" s="489">
        <f>SUM(shirak!Y117+arabkir!Y117+avan!Y117+ajapnyak!Y125+kentron!Y117+erebuni!Y117+ararat!X117+aragacotn!Y117+armavir!Y117+kotayq!Y117+tavush!Y117+gexarquniq!Y117+lori!Y116+syuniq!Y117+malatia!Y117+shengavit!Y117)</f>
        <v>0</v>
      </c>
      <c r="Z117" s="320">
        <f>SUM(shirak!Z117+arabkir!Z117+avan!Z117+ajapnyak!Z125+kentron!Z117+erebuni!Z117+ararat!Y117+aragacotn!Z117+armavir!Z117+kotayq!Z117+tavush!Z117+gexarquniq!Z117+lori!Z116+syuniq!Z117+malatia!Z117+shengavit!Z117)</f>
        <v>2</v>
      </c>
      <c r="AA117" s="489">
        <f>SUM(shirak!AA117+arabkir!AA117+avan!AA117+ajapnyak!AA125+kentron!AA117+erebuni!AA117+ararat!Z117+aragacotn!AA117+armavir!AA117+kotayq!AA117+tavush!AA117+gexarquniq!AA117+lori!AA116+syuniq!AA117+malatia!AA117+shengavit!AA117)</f>
        <v>2</v>
      </c>
    </row>
    <row r="118" spans="1:27" s="238" customFormat="1" ht="37.5" customHeight="1" x14ac:dyDescent="0.25">
      <c r="A118" s="270" t="s">
        <v>220</v>
      </c>
      <c r="B118" s="274"/>
      <c r="C118" s="928" t="s">
        <v>221</v>
      </c>
      <c r="D118" s="929"/>
      <c r="E118" s="930"/>
      <c r="F118" s="272">
        <f>SUM(shirak!F118+arabkir!F118+avan!F118+ajapnyak!F126+kentron!F118+erebuni!F118+ararat!E118+aragacotn!F118+armavir!F118+kotayq!F118+tavush!F118+gexarquniq!F118+lori!F117+syuniq!F118+malatia!F118+shengavit!F118)</f>
        <v>6</v>
      </c>
      <c r="G118" s="272">
        <f>SUM(shirak!G118+arabkir!G118+avan!G118+ajapnyak!G126+kentron!G118+erebuni!G118+ararat!F118+aragacotn!G118+armavir!G118+kotayq!G118+tavush!G118+gexarquniq!G118+lori!G117+syuniq!G118+malatia!G118+shengavit!G118)</f>
        <v>1</v>
      </c>
      <c r="H118" s="272">
        <f>SUM(shirak!H118+arabkir!H118+avan!H118+ajapnyak!H126+kentron!H118+erebuni!H118+ararat!G118+aragacotn!H118+armavir!H118+kotayq!H118+tavush!H118+gexarquniq!H118+lori!H117+syuniq!H118+malatia!H118+shengavit!H118)</f>
        <v>1</v>
      </c>
      <c r="I118" s="272">
        <f>SUM(shirak!I118+arabkir!I118+avan!I118+ajapnyak!I126+kentron!I118+erebuni!I118+ararat!H118+aragacotn!I118+armavir!I118+kotayq!I118+tavush!I118+gexarquniq!I118+lori!I117+syuniq!I118+malatia!I118+shengavit!I118)</f>
        <v>0</v>
      </c>
      <c r="J118" s="272">
        <f>SUM(shirak!J118+arabkir!J118+avan!J118+ajapnyak!J126+kentron!J118+erebuni!J118+ararat!I118+aragacotn!J118+armavir!J118+kotayq!J118+tavush!J118+gexarquniq!J118+lori!J117+syuniq!J118+malatia!J118+shengavit!J118)</f>
        <v>0</v>
      </c>
      <c r="K118" s="272">
        <f>SUM(shirak!K118+arabkir!K118+avan!K118+ajapnyak!K126+kentron!K118+erebuni!K118+ararat!J118+aragacotn!K118+armavir!K118+kotayq!K118+tavush!K118+gexarquniq!K118+lori!K117+syuniq!K118+malatia!K118+shengavit!K118)</f>
        <v>3</v>
      </c>
      <c r="L118" s="272">
        <f>SUM(shirak!L118+arabkir!L118+avan!L118+ajapnyak!L126+kentron!L118+erebuni!L118+ararat!K118+aragacotn!L118+armavir!L118+kotayq!L118+tavush!L118+gexarquniq!L118+lori!L117+syuniq!L118+malatia!L118+shengavit!L118)</f>
        <v>1</v>
      </c>
      <c r="M118" s="272">
        <f>SUM(shirak!M118+arabkir!M118+avan!M118+ajapnyak!M126+kentron!M118+erebuni!M118+ararat!L118+aragacotn!M118+armavir!M118+kotayq!M118+tavush!M118+gexarquniq!M118+lori!M117+syuniq!M118+malatia!M118+shengavit!M118)</f>
        <v>0</v>
      </c>
      <c r="N118" s="272">
        <f>SUM(shirak!N118+arabkir!N118+avan!N118+ajapnyak!N126+kentron!N118+erebuni!N118+ararat!M118+aragacotn!N118+armavir!N118+kotayq!N118+tavush!N118+gexarquniq!N118+lori!N117+syuniq!N118+malatia!N118+shengavit!N118)</f>
        <v>0</v>
      </c>
      <c r="O118" s="272">
        <f>SUM(shirak!O118+arabkir!O118+avan!O118+ajapnyak!O126+kentron!O118+erebuni!O118+ararat!N118+aragacotn!O118+armavir!O118+kotayq!O118+tavush!O118+gexarquniq!O118+lori!O117+syuniq!O118+malatia!O118+shengavit!O118)</f>
        <v>2</v>
      </c>
      <c r="P118" s="272">
        <f>SUM(shirak!P118+arabkir!P118+avan!P118+ajapnyak!P126+kentron!P118+erebuni!P118+ararat!O118+aragacotn!P118+armavir!P118+kotayq!P118+tavush!P118+gexarquniq!P118+lori!P117+syuniq!P118+malatia!P118+shengavit!P118)</f>
        <v>0</v>
      </c>
      <c r="Q118" s="272">
        <f>SUM(shirak!Q118+arabkir!Q118+avan!Q118+ajapnyak!Q126+kentron!Q118+erebuni!Q118+ararat!P118+aragacotn!Q118+armavir!Q118+kotayq!Q118+tavush!Q118+gexarquniq!Q118+lori!Q117+syuniq!Q118+malatia!Q118+shengavit!Q118)</f>
        <v>2</v>
      </c>
      <c r="R118" s="272">
        <f>SUM(shirak!R118+arabkir!R118+avan!R118+ajapnyak!R126+kentron!R118+erebuni!R118+ararat!Q118+aragacotn!R118+armavir!R118+kotayq!R118+tavush!R118+gexarquniq!R118+lori!R117+syuniq!R118+malatia!R118+shengavit!R118)</f>
        <v>0</v>
      </c>
      <c r="S118" s="272">
        <f>SUM(shirak!S118+arabkir!S118+avan!S118+ajapnyak!S126+kentron!S118+erebuni!S118+ararat!R118+aragacotn!S118+armavir!S118+kotayq!S118+tavush!S118+gexarquniq!S118+lori!S117+syuniq!S118+malatia!S118+shengavit!S118)</f>
        <v>0</v>
      </c>
      <c r="T118" s="272">
        <f>SUM(shirak!T118+arabkir!T118+avan!T118+ajapnyak!T126+kentron!T118+erebuni!T118+ararat!S118+aragacotn!T118+armavir!T118+kotayq!T118+tavush!T118+gexarquniq!T118+lori!T117+syuniq!T118+malatia!T118+shengavit!T118)</f>
        <v>3</v>
      </c>
      <c r="U118" s="272">
        <f>SUM(shirak!U118+arabkir!U118+avan!U118+ajapnyak!U126+kentron!U118+erebuni!U118+ararat!T118+aragacotn!U118+armavir!U118+kotayq!U118+tavush!U118+gexarquniq!U118+lori!U117+syuniq!U118+malatia!U118+shengavit!U118)</f>
        <v>0</v>
      </c>
      <c r="V118" s="272">
        <f>SUM(shirak!V118+arabkir!V118+avan!V118+ajapnyak!V126+kentron!V118+erebuni!V118+ararat!U118+aragacotn!V118+armavir!V118+kotayq!V118+tavush!V118+gexarquniq!V118+lori!V117+syuniq!V118+malatia!V118+shengavit!V118)</f>
        <v>3</v>
      </c>
      <c r="W118" s="272">
        <f>SUM(shirak!W118+arabkir!W118+avan!W118+ajapnyak!W126+kentron!W118+erebuni!W118+ararat!V118+aragacotn!W118+armavir!W118+kotayq!W118+tavush!W118+gexarquniq!W118+lori!W117+syuniq!W118+malatia!W118+shengavit!W118)</f>
        <v>0</v>
      </c>
      <c r="X118" s="272">
        <f>SUM(shirak!X118+arabkir!X118+avan!X118+ajapnyak!X126+kentron!X118+erebuni!X118+ararat!W118+aragacotn!X118+armavir!X118+kotayq!X118+tavush!X118+gexarquniq!X118+lori!X117+syuniq!X118+malatia!X118+shengavit!X118)</f>
        <v>0</v>
      </c>
      <c r="Y118" s="272">
        <f>SUM(shirak!Y118+arabkir!Y118+avan!Y118+ajapnyak!Y126+kentron!Y118+erebuni!Y118+ararat!X118+aragacotn!Y118+armavir!Y118+kotayq!Y118+tavush!Y118+gexarquniq!Y118+lori!Y117+syuniq!Y118+malatia!Y118+shengavit!Y118)</f>
        <v>0</v>
      </c>
      <c r="Z118" s="272">
        <f>SUM(shirak!Z118+arabkir!Z118+avan!Z118+ajapnyak!Z126+kentron!Z118+erebuni!Z118+ararat!Y118+aragacotn!Z118+armavir!Z118+kotayq!Z118+tavush!Z118+gexarquniq!Z118+lori!Z117+syuniq!Z118+malatia!Z118+shengavit!Z118)</f>
        <v>4</v>
      </c>
      <c r="AA118" s="272">
        <f>SUM(shirak!AA118+arabkir!AA118+avan!AA118+ajapnyak!AA126+kentron!AA118+erebuni!AA118+ararat!Z118+aragacotn!AA118+armavir!AA118+kotayq!AA118+tavush!AA118+gexarquniq!AA118+lori!AA117+syuniq!AA118+malatia!AA118+shengavit!AA118)</f>
        <v>3</v>
      </c>
    </row>
    <row r="119" spans="1:27" x14ac:dyDescent="0.25">
      <c r="A119" s="205" t="s">
        <v>222</v>
      </c>
      <c r="B119" s="1050" t="s">
        <v>37</v>
      </c>
      <c r="C119" s="922" t="s">
        <v>223</v>
      </c>
      <c r="D119" s="923"/>
      <c r="E119" s="924"/>
      <c r="F119" s="489">
        <f>SUM(shirak!F119+arabkir!F119+avan!F119+ajapnyak!F127+kentron!F119+erebuni!F119+ararat!E119+aragacotn!F119+armavir!F119+kotayq!F119+tavush!F119+gexarquniq!F119+lori!F118+syuniq!F119+malatia!F119+shengavit!F119)</f>
        <v>0</v>
      </c>
      <c r="G119" s="489">
        <f>SUM(shirak!G119+arabkir!G119+avan!G119+ajapnyak!G127+kentron!G119+erebuni!G119+ararat!F119+aragacotn!G119+armavir!G119+kotayq!G119+tavush!G119+gexarquniq!G119+lori!G118+syuniq!G119+malatia!G119+shengavit!G119)</f>
        <v>0</v>
      </c>
      <c r="H119" s="489">
        <f>SUM(shirak!H119+arabkir!H119+avan!H119+ajapnyak!H127+kentron!H119+erebuni!H119+ararat!G119+aragacotn!H119+armavir!H119+kotayq!H119+tavush!H119+gexarquniq!H119+lori!H118+syuniq!H119+malatia!H119+shengavit!H119)</f>
        <v>0</v>
      </c>
      <c r="I119" s="489">
        <f>SUM(shirak!I119+arabkir!I119+avan!I119+ajapnyak!I127+kentron!I119+erebuni!I119+ararat!H119+aragacotn!I119+armavir!I119+kotayq!I119+tavush!I119+gexarquniq!I119+lori!I118+syuniq!I119+malatia!I119+shengavit!I119)</f>
        <v>0</v>
      </c>
      <c r="J119" s="489">
        <f>SUM(shirak!J119+arabkir!J119+avan!J119+ajapnyak!J127+kentron!J119+erebuni!J119+ararat!I119+aragacotn!J119+armavir!J119+kotayq!J119+tavush!J119+gexarquniq!J119+lori!J118+syuniq!J119+malatia!J119+shengavit!J119)</f>
        <v>0</v>
      </c>
      <c r="K119" s="320">
        <f>SUM(shirak!K119+arabkir!K119+avan!K119+ajapnyak!K127+kentron!K119+erebuni!K119+ararat!J119+aragacotn!K119+armavir!K119+kotayq!K119+tavush!K119+gexarquniq!K119+lori!K118+syuniq!K119+malatia!K119+shengavit!K119)</f>
        <v>0</v>
      </c>
      <c r="L119" s="489">
        <f>SUM(shirak!L119+arabkir!L119+avan!L119+ajapnyak!L127+kentron!L119+erebuni!L119+ararat!K119+aragacotn!L119+armavir!L119+kotayq!L119+tavush!L119+gexarquniq!L119+lori!L118+syuniq!L119+malatia!L119+shengavit!L119)</f>
        <v>0</v>
      </c>
      <c r="M119" s="489">
        <f>SUM(shirak!M119+arabkir!M119+avan!M119+ajapnyak!M127+kentron!M119+erebuni!M119+ararat!L119+aragacotn!M119+armavir!M119+kotayq!M119+tavush!M119+gexarquniq!M119+lori!M118+syuniq!M119+malatia!M119+shengavit!M119)</f>
        <v>0</v>
      </c>
      <c r="N119" s="489">
        <f>SUM(shirak!N119+arabkir!N119+avan!N119+ajapnyak!N127+kentron!N119+erebuni!N119+ararat!M119+aragacotn!N119+armavir!N119+kotayq!N119+tavush!N119+gexarquniq!N119+lori!N118+syuniq!N119+malatia!N119+shengavit!N119)</f>
        <v>0</v>
      </c>
      <c r="O119" s="320">
        <f>SUM(shirak!O119+arabkir!O119+avan!O119+ajapnyak!O127+kentron!O119+erebuni!O119+ararat!N119+aragacotn!O119+armavir!O119+kotayq!O119+tavush!O119+gexarquniq!O119+lori!O118+syuniq!O119+malatia!O119+shengavit!O119)</f>
        <v>0</v>
      </c>
      <c r="P119" s="489">
        <f>SUM(shirak!P119+arabkir!P119+avan!P119+ajapnyak!P127+kentron!P119+erebuni!P119+ararat!O119+aragacotn!P119+armavir!P119+kotayq!P119+tavush!P119+gexarquniq!P119+lori!P118+syuniq!P119+malatia!P119+shengavit!P119)</f>
        <v>0</v>
      </c>
      <c r="Q119" s="489">
        <f>SUM(shirak!Q119+arabkir!Q119+avan!Q119+ajapnyak!Q127+kentron!Q119+erebuni!Q119+ararat!P119+aragacotn!Q119+armavir!Q119+kotayq!Q119+tavush!Q119+gexarquniq!Q119+lori!Q118+syuniq!Q119+malatia!Q119+shengavit!Q119)</f>
        <v>0</v>
      </c>
      <c r="R119" s="489">
        <f>SUM(shirak!R119+arabkir!R119+avan!R119+ajapnyak!R127+kentron!R119+erebuni!R119+ararat!Q119+aragacotn!R119+armavir!R119+kotayq!R119+tavush!R119+gexarquniq!R119+lori!R118+syuniq!R119+malatia!R119+shengavit!R119)</f>
        <v>0</v>
      </c>
      <c r="S119" s="489">
        <f>SUM(shirak!S119+arabkir!S119+avan!S119+ajapnyak!S127+kentron!S119+erebuni!S119+ararat!R119+aragacotn!S119+armavir!S119+kotayq!S119+tavush!S119+gexarquniq!S119+lori!S118+syuniq!S119+malatia!S119+shengavit!S119)</f>
        <v>0</v>
      </c>
      <c r="T119" s="320">
        <f>SUM(shirak!T119+arabkir!T119+avan!T119+ajapnyak!T127+kentron!T119+erebuni!T119+ararat!S119+aragacotn!T119+armavir!T119+kotayq!T119+tavush!T119+gexarquniq!T119+lori!T118+syuniq!T119+malatia!T119+shengavit!T119)</f>
        <v>0</v>
      </c>
      <c r="U119" s="489">
        <f>SUM(shirak!U119+arabkir!U119+avan!U119+ajapnyak!U127+kentron!U119+erebuni!U119+ararat!T119+aragacotn!U119+armavir!U119+kotayq!U119+tavush!U119+gexarquniq!U119+lori!U118+syuniq!U119+malatia!U119+shengavit!U119)</f>
        <v>0</v>
      </c>
      <c r="V119" s="489">
        <f>SUM(shirak!V119+arabkir!V119+avan!V119+ajapnyak!V127+kentron!V119+erebuni!V119+ararat!U119+aragacotn!V119+armavir!V119+kotayq!V119+tavush!V119+gexarquniq!V119+lori!V118+syuniq!V119+malatia!V119+shengavit!V119)</f>
        <v>0</v>
      </c>
      <c r="W119" s="489">
        <f>SUM(shirak!W119+arabkir!W119+avan!W119+ajapnyak!W127+kentron!W119+erebuni!W119+ararat!V119+aragacotn!W119+armavir!W119+kotayq!W119+tavush!W119+gexarquniq!W119+lori!W118+syuniq!W119+malatia!W119+shengavit!W119)</f>
        <v>0</v>
      </c>
      <c r="X119" s="489">
        <f>SUM(shirak!X119+arabkir!X119+avan!X119+ajapnyak!X127+kentron!X119+erebuni!X119+ararat!W119+aragacotn!X119+armavir!X119+kotayq!X119+tavush!X119+gexarquniq!X119+lori!X118+syuniq!X119+malatia!X119+shengavit!X119)</f>
        <v>0</v>
      </c>
      <c r="Y119" s="489">
        <f>SUM(shirak!Y119+arabkir!Y119+avan!Y119+ajapnyak!Y127+kentron!Y119+erebuni!Y119+ararat!X119+aragacotn!Y119+armavir!Y119+kotayq!Y119+tavush!Y119+gexarquniq!Y119+lori!Y118+syuniq!Y119+malatia!Y119+shengavit!Y119)</f>
        <v>0</v>
      </c>
      <c r="Z119" s="320">
        <f>SUM(shirak!Z119+arabkir!Z119+avan!Z119+ajapnyak!Z127+kentron!Z119+erebuni!Z119+ararat!Y119+aragacotn!Z119+armavir!Z119+kotayq!Z119+tavush!Z119+gexarquniq!Z119+lori!Z118+syuniq!Z119+malatia!Z119+shengavit!Z119)</f>
        <v>0</v>
      </c>
      <c r="AA119" s="489">
        <f>SUM(shirak!AA119+arabkir!AA119+avan!AA119+ajapnyak!AA127+kentron!AA119+erebuni!AA119+ararat!Z119+aragacotn!AA119+armavir!AA119+kotayq!AA119+tavush!AA119+gexarquniq!AA119+lori!AA118+syuniq!AA119+malatia!AA119+shengavit!AA119)</f>
        <v>0</v>
      </c>
    </row>
    <row r="120" spans="1:27" x14ac:dyDescent="0.25">
      <c r="A120" s="205" t="s">
        <v>224</v>
      </c>
      <c r="B120" s="920"/>
      <c r="C120" s="922" t="s">
        <v>225</v>
      </c>
      <c r="D120" s="923"/>
      <c r="E120" s="924"/>
      <c r="F120" s="489">
        <f>SUM(shirak!F120+arabkir!F120+avan!F120+ajapnyak!F128+kentron!F120+erebuni!F120+ararat!E120+aragacotn!F120+armavir!F120+kotayq!F120+tavush!F120+gexarquniq!F120+lori!F119+syuniq!F120+malatia!F120+shengavit!F120)</f>
        <v>1</v>
      </c>
      <c r="G120" s="489">
        <f>SUM(shirak!G120+arabkir!G120+avan!G120+ajapnyak!G128+kentron!G120+erebuni!G120+ararat!F120+aragacotn!G120+armavir!G120+kotayq!G120+tavush!G120+gexarquniq!G120+lori!G119+syuniq!G120+malatia!G120+shengavit!G120)</f>
        <v>0</v>
      </c>
      <c r="H120" s="489">
        <f>SUM(shirak!H120+arabkir!H120+avan!H120+ajapnyak!H128+kentron!H120+erebuni!H120+ararat!G120+aragacotn!H120+armavir!H120+kotayq!H120+tavush!H120+gexarquniq!H120+lori!H119+syuniq!H120+malatia!H120+shengavit!H120)</f>
        <v>0</v>
      </c>
      <c r="I120" s="489">
        <f>SUM(shirak!I120+arabkir!I120+avan!I120+ajapnyak!I128+kentron!I120+erebuni!I120+ararat!H120+aragacotn!I120+armavir!I120+kotayq!I120+tavush!I120+gexarquniq!I120+lori!I119+syuniq!I120+malatia!I120+shengavit!I120)</f>
        <v>0</v>
      </c>
      <c r="J120" s="489">
        <f>SUM(shirak!J120+arabkir!J120+avan!J120+ajapnyak!J128+kentron!J120+erebuni!J120+ararat!I120+aragacotn!J120+armavir!J120+kotayq!J120+tavush!J120+gexarquniq!J120+lori!J119+syuniq!J120+malatia!J120+shengavit!J120)</f>
        <v>0</v>
      </c>
      <c r="K120" s="320">
        <f>SUM(shirak!K120+arabkir!K120+avan!K120+ajapnyak!K128+kentron!K120+erebuni!K120+ararat!J120+aragacotn!K120+armavir!K120+kotayq!K120+tavush!K120+gexarquniq!K120+lori!K119+syuniq!K120+malatia!K120+shengavit!K120)</f>
        <v>0</v>
      </c>
      <c r="L120" s="489">
        <f>SUM(shirak!L120+arabkir!L120+avan!L120+ajapnyak!L128+kentron!L120+erebuni!L120+ararat!K120+aragacotn!L120+armavir!L120+kotayq!L120+tavush!L120+gexarquniq!L120+lori!L119+syuniq!L120+malatia!L120+shengavit!L120)</f>
        <v>0</v>
      </c>
      <c r="M120" s="489">
        <f>SUM(shirak!M120+arabkir!M120+avan!M120+ajapnyak!M128+kentron!M120+erebuni!M120+ararat!L120+aragacotn!M120+armavir!M120+kotayq!M120+tavush!M120+gexarquniq!M120+lori!M119+syuniq!M120+malatia!M120+shengavit!M120)</f>
        <v>0</v>
      </c>
      <c r="N120" s="489">
        <f>SUM(shirak!N120+arabkir!N120+avan!N120+ajapnyak!N128+kentron!N120+erebuni!N120+ararat!M120+aragacotn!N120+armavir!N120+kotayq!N120+tavush!N120+gexarquniq!N120+lori!N119+syuniq!N120+malatia!N120+shengavit!N120)</f>
        <v>0</v>
      </c>
      <c r="O120" s="320">
        <f>SUM(shirak!O120+arabkir!O120+avan!O120+ajapnyak!O128+kentron!O120+erebuni!O120+ararat!N120+aragacotn!O120+armavir!O120+kotayq!O120+tavush!O120+gexarquniq!O120+lori!O119+syuniq!O120+malatia!O120+shengavit!O120)</f>
        <v>0</v>
      </c>
      <c r="P120" s="489">
        <f>SUM(shirak!P120+arabkir!P120+avan!P120+ajapnyak!P128+kentron!P120+erebuni!P120+ararat!O120+aragacotn!P120+armavir!P120+kotayq!P120+tavush!P120+gexarquniq!P120+lori!P119+syuniq!P120+malatia!P120+shengavit!P120)</f>
        <v>0</v>
      </c>
      <c r="Q120" s="489">
        <f>SUM(shirak!Q120+arabkir!Q120+avan!Q120+ajapnyak!Q128+kentron!Q120+erebuni!Q120+ararat!P120+aragacotn!Q120+armavir!Q120+kotayq!Q120+tavush!Q120+gexarquniq!Q120+lori!Q119+syuniq!Q120+malatia!Q120+shengavit!Q120)</f>
        <v>0</v>
      </c>
      <c r="R120" s="489">
        <f>SUM(shirak!R120+arabkir!R120+avan!R120+ajapnyak!R128+kentron!R120+erebuni!R120+ararat!Q120+aragacotn!R120+armavir!R120+kotayq!R120+tavush!R120+gexarquniq!R120+lori!R119+syuniq!R120+malatia!R120+shengavit!R120)</f>
        <v>0</v>
      </c>
      <c r="S120" s="489">
        <f>SUM(shirak!S120+arabkir!S120+avan!S120+ajapnyak!S128+kentron!S120+erebuni!S120+ararat!R120+aragacotn!S120+armavir!S120+kotayq!S120+tavush!S120+gexarquniq!S120+lori!S119+syuniq!S120+malatia!S120+shengavit!S120)</f>
        <v>0</v>
      </c>
      <c r="T120" s="320">
        <f>SUM(shirak!T120+arabkir!T120+avan!T120+ajapnyak!T128+kentron!T120+erebuni!T120+ararat!S120+aragacotn!T120+armavir!T120+kotayq!T120+tavush!T120+gexarquniq!T120+lori!T119+syuniq!T120+malatia!T120+shengavit!T120)</f>
        <v>0</v>
      </c>
      <c r="U120" s="489">
        <f>SUM(shirak!U120+arabkir!U120+avan!U120+ajapnyak!U128+kentron!U120+erebuni!U120+ararat!T120+aragacotn!U120+armavir!U120+kotayq!U120+tavush!U120+gexarquniq!U120+lori!U119+syuniq!U120+malatia!U120+shengavit!U120)</f>
        <v>0</v>
      </c>
      <c r="V120" s="489">
        <f>SUM(shirak!V120+arabkir!V120+avan!V120+ajapnyak!V128+kentron!V120+erebuni!V120+ararat!U120+aragacotn!V120+armavir!V120+kotayq!V120+tavush!V120+gexarquniq!V120+lori!V119+syuniq!V120+malatia!V120+shengavit!V120)</f>
        <v>0</v>
      </c>
      <c r="W120" s="489">
        <f>SUM(shirak!W120+arabkir!W120+avan!W120+ajapnyak!W128+kentron!W120+erebuni!W120+ararat!V120+aragacotn!W120+armavir!W120+kotayq!W120+tavush!W120+gexarquniq!W120+lori!W119+syuniq!W120+malatia!W120+shengavit!W120)</f>
        <v>0</v>
      </c>
      <c r="X120" s="489">
        <f>SUM(shirak!X120+arabkir!X120+avan!X120+ajapnyak!X128+kentron!X120+erebuni!X120+ararat!W120+aragacotn!X120+armavir!X120+kotayq!X120+tavush!X120+gexarquniq!X120+lori!X119+syuniq!X120+malatia!X120+shengavit!X120)</f>
        <v>0</v>
      </c>
      <c r="Y120" s="489">
        <f>SUM(shirak!Y120+arabkir!Y120+avan!Y120+ajapnyak!Y128+kentron!Y120+erebuni!Y120+ararat!X120+aragacotn!Y120+armavir!Y120+kotayq!Y120+tavush!Y120+gexarquniq!Y120+lori!Y119+syuniq!Y120+malatia!Y120+shengavit!Y120)</f>
        <v>0</v>
      </c>
      <c r="Z120" s="320">
        <f>SUM(shirak!Z120+arabkir!Z120+avan!Z120+ajapnyak!Z128+kentron!Z120+erebuni!Z120+ararat!Y120+aragacotn!Z120+armavir!Z120+kotayq!Z120+tavush!Z120+gexarquniq!Z120+lori!Z119+syuniq!Z120+malatia!Z120+shengavit!Z120)</f>
        <v>1</v>
      </c>
      <c r="AA120" s="489">
        <f>SUM(shirak!AA120+arabkir!AA120+avan!AA120+ajapnyak!AA128+kentron!AA120+erebuni!AA120+ararat!Z120+aragacotn!AA120+armavir!AA120+kotayq!AA120+tavush!AA120+gexarquniq!AA120+lori!AA119+syuniq!AA120+malatia!AA120+shengavit!AA120)</f>
        <v>0</v>
      </c>
    </row>
    <row r="121" spans="1:27" x14ac:dyDescent="0.25">
      <c r="A121" s="205" t="s">
        <v>226</v>
      </c>
      <c r="B121" s="920"/>
      <c r="C121" s="922" t="s">
        <v>227</v>
      </c>
      <c r="D121" s="923"/>
      <c r="E121" s="924"/>
      <c r="F121" s="489">
        <f>SUM(shirak!F121+arabkir!F121+avan!F121+ajapnyak!F129+kentron!F121+erebuni!F121+ararat!E121+aragacotn!F121+armavir!F121+kotayq!F121+tavush!F121+gexarquniq!F121+lori!F120+syuniq!F121+malatia!F121+shengavit!F121)</f>
        <v>0</v>
      </c>
      <c r="G121" s="489">
        <f>SUM(shirak!G121+arabkir!G121+avan!G121+ajapnyak!G129+kentron!G121+erebuni!G121+ararat!F121+aragacotn!G121+armavir!G121+kotayq!G121+tavush!G121+gexarquniq!G121+lori!G120+syuniq!G121+malatia!G121+shengavit!G121)</f>
        <v>0</v>
      </c>
      <c r="H121" s="489">
        <f>SUM(shirak!H121+arabkir!H121+avan!H121+ajapnyak!H129+kentron!H121+erebuni!H121+ararat!G121+aragacotn!H121+armavir!H121+kotayq!H121+tavush!H121+gexarquniq!H121+lori!H120+syuniq!H121+malatia!H121+shengavit!H121)</f>
        <v>0</v>
      </c>
      <c r="I121" s="489">
        <f>SUM(shirak!I121+arabkir!I121+avan!I121+ajapnyak!I129+kentron!I121+erebuni!I121+ararat!H121+aragacotn!I121+armavir!I121+kotayq!I121+tavush!I121+gexarquniq!I121+lori!I120+syuniq!I121+malatia!I121+shengavit!I121)</f>
        <v>0</v>
      </c>
      <c r="J121" s="489">
        <f>SUM(shirak!J121+arabkir!J121+avan!J121+ajapnyak!J129+kentron!J121+erebuni!J121+ararat!I121+aragacotn!J121+armavir!J121+kotayq!J121+tavush!J121+gexarquniq!J121+lori!J120+syuniq!J121+malatia!J121+shengavit!J121)</f>
        <v>0</v>
      </c>
      <c r="K121" s="320">
        <f>SUM(shirak!K121+arabkir!K121+avan!K121+ajapnyak!K129+kentron!K121+erebuni!K121+ararat!J121+aragacotn!K121+armavir!K121+kotayq!K121+tavush!K121+gexarquniq!K121+lori!K120+syuniq!K121+malatia!K121+shengavit!K121)</f>
        <v>0</v>
      </c>
      <c r="L121" s="489">
        <f>SUM(shirak!L121+arabkir!L121+avan!L121+ajapnyak!L129+kentron!L121+erebuni!L121+ararat!K121+aragacotn!L121+armavir!L121+kotayq!L121+tavush!L121+gexarquniq!L121+lori!L120+syuniq!L121+malatia!L121+shengavit!L121)</f>
        <v>0</v>
      </c>
      <c r="M121" s="489">
        <f>SUM(shirak!M121+arabkir!M121+avan!M121+ajapnyak!M129+kentron!M121+erebuni!M121+ararat!L121+aragacotn!M121+armavir!M121+kotayq!M121+tavush!M121+gexarquniq!M121+lori!M120+syuniq!M121+malatia!M121+shengavit!M121)</f>
        <v>0</v>
      </c>
      <c r="N121" s="489">
        <f>SUM(shirak!N121+arabkir!N121+avan!N121+ajapnyak!N129+kentron!N121+erebuni!N121+ararat!M121+aragacotn!N121+armavir!N121+kotayq!N121+tavush!N121+gexarquniq!N121+lori!N120+syuniq!N121+malatia!N121+shengavit!N121)</f>
        <v>0</v>
      </c>
      <c r="O121" s="320">
        <f>SUM(shirak!O121+arabkir!O121+avan!O121+ajapnyak!O129+kentron!O121+erebuni!O121+ararat!N121+aragacotn!O121+armavir!O121+kotayq!O121+tavush!O121+gexarquniq!O121+lori!O120+syuniq!O121+malatia!O121+shengavit!O121)</f>
        <v>0</v>
      </c>
      <c r="P121" s="489">
        <f>SUM(shirak!P121+arabkir!P121+avan!P121+ajapnyak!P129+kentron!P121+erebuni!P121+ararat!O121+aragacotn!P121+armavir!P121+kotayq!P121+tavush!P121+gexarquniq!P121+lori!P120+syuniq!P121+malatia!P121+shengavit!P121)</f>
        <v>0</v>
      </c>
      <c r="Q121" s="489">
        <f>SUM(shirak!Q121+arabkir!Q121+avan!Q121+ajapnyak!Q129+kentron!Q121+erebuni!Q121+ararat!P121+aragacotn!Q121+armavir!Q121+kotayq!Q121+tavush!Q121+gexarquniq!Q121+lori!Q120+syuniq!Q121+malatia!Q121+shengavit!Q121)</f>
        <v>0</v>
      </c>
      <c r="R121" s="489">
        <f>SUM(shirak!R121+arabkir!R121+avan!R121+ajapnyak!R129+kentron!R121+erebuni!R121+ararat!Q121+aragacotn!R121+armavir!R121+kotayq!R121+tavush!R121+gexarquniq!R121+lori!R120+syuniq!R121+malatia!R121+shengavit!R121)</f>
        <v>0</v>
      </c>
      <c r="S121" s="489">
        <f>SUM(shirak!S121+arabkir!S121+avan!S121+ajapnyak!S129+kentron!S121+erebuni!S121+ararat!R121+aragacotn!S121+armavir!S121+kotayq!S121+tavush!S121+gexarquniq!S121+lori!S120+syuniq!S121+malatia!S121+shengavit!S121)</f>
        <v>0</v>
      </c>
      <c r="T121" s="320">
        <f>SUM(shirak!T121+arabkir!T121+avan!T121+ajapnyak!T129+kentron!T121+erebuni!T121+ararat!S121+aragacotn!T121+armavir!T121+kotayq!T121+tavush!T121+gexarquniq!T121+lori!T120+syuniq!T121+malatia!T121+shengavit!T121)</f>
        <v>0</v>
      </c>
      <c r="U121" s="489">
        <f>SUM(shirak!U121+arabkir!U121+avan!U121+ajapnyak!U129+kentron!U121+erebuni!U121+ararat!T121+aragacotn!U121+armavir!U121+kotayq!U121+tavush!U121+gexarquniq!U121+lori!U120+syuniq!U121+malatia!U121+shengavit!U121)</f>
        <v>0</v>
      </c>
      <c r="V121" s="489">
        <f>SUM(shirak!V121+arabkir!V121+avan!V121+ajapnyak!V129+kentron!V121+erebuni!V121+ararat!U121+aragacotn!V121+armavir!V121+kotayq!V121+tavush!V121+gexarquniq!V121+lori!V120+syuniq!V121+malatia!V121+shengavit!V121)</f>
        <v>0</v>
      </c>
      <c r="W121" s="489">
        <f>SUM(shirak!W121+arabkir!W121+avan!W121+ajapnyak!W129+kentron!W121+erebuni!W121+ararat!V121+aragacotn!W121+armavir!W121+kotayq!W121+tavush!W121+gexarquniq!W121+lori!W120+syuniq!W121+malatia!W121+shengavit!W121)</f>
        <v>0</v>
      </c>
      <c r="X121" s="489">
        <f>SUM(shirak!X121+arabkir!X121+avan!X121+ajapnyak!X129+kentron!X121+erebuni!X121+ararat!W121+aragacotn!X121+armavir!X121+kotayq!X121+tavush!X121+gexarquniq!X121+lori!X120+syuniq!X121+malatia!X121+shengavit!X121)</f>
        <v>0</v>
      </c>
      <c r="Y121" s="489">
        <f>SUM(shirak!Y121+arabkir!Y121+avan!Y121+ajapnyak!Y129+kentron!Y121+erebuni!Y121+ararat!X121+aragacotn!Y121+armavir!Y121+kotayq!Y121+tavush!Y121+gexarquniq!Y121+lori!Y120+syuniq!Y121+malatia!Y121+shengavit!Y121)</f>
        <v>0</v>
      </c>
      <c r="Z121" s="320">
        <f>SUM(shirak!Z121+arabkir!Z121+avan!Z121+ajapnyak!Z129+kentron!Z121+erebuni!Z121+ararat!Y121+aragacotn!Z121+armavir!Z121+kotayq!Z121+tavush!Z121+gexarquniq!Z121+lori!Z120+syuniq!Z121+malatia!Z121+shengavit!Z121)</f>
        <v>0</v>
      </c>
      <c r="AA121" s="489">
        <f>SUM(shirak!AA121+arabkir!AA121+avan!AA121+ajapnyak!AA129+kentron!AA121+erebuni!AA121+ararat!Z121+aragacotn!AA121+armavir!AA121+kotayq!AA121+tavush!AA121+gexarquniq!AA121+lori!AA120+syuniq!AA121+malatia!AA121+shengavit!AA121)</f>
        <v>0</v>
      </c>
    </row>
    <row r="122" spans="1:27" x14ac:dyDescent="0.25">
      <c r="A122" s="205" t="s">
        <v>228</v>
      </c>
      <c r="B122" s="920"/>
      <c r="C122" s="922" t="s">
        <v>229</v>
      </c>
      <c r="D122" s="923"/>
      <c r="E122" s="924"/>
      <c r="F122" s="489">
        <f>SUM(shirak!F122+arabkir!F122+avan!F122+ajapnyak!F130+kentron!F122+erebuni!F122+ararat!E122+aragacotn!F122+armavir!F122+kotayq!F122+tavush!F122+gexarquniq!F122+lori!F121+syuniq!F122+malatia!F122+shengavit!F122)</f>
        <v>0</v>
      </c>
      <c r="G122" s="489">
        <f>SUM(shirak!G122+arabkir!G122+avan!G122+ajapnyak!G130+kentron!G122+erebuni!G122+ararat!F122+aragacotn!G122+armavir!G122+kotayq!G122+tavush!G122+gexarquniq!G122+lori!G121+syuniq!G122+malatia!G122+shengavit!G122)</f>
        <v>0</v>
      </c>
      <c r="H122" s="489">
        <f>SUM(shirak!H122+arabkir!H122+avan!H122+ajapnyak!H130+kentron!H122+erebuni!H122+ararat!G122+aragacotn!H122+armavir!H122+kotayq!H122+tavush!H122+gexarquniq!H122+lori!H121+syuniq!H122+malatia!H122+shengavit!H122)</f>
        <v>0</v>
      </c>
      <c r="I122" s="489">
        <f>SUM(shirak!I122+arabkir!I122+avan!I122+ajapnyak!I130+kentron!I122+erebuni!I122+ararat!H122+aragacotn!I122+armavir!I122+kotayq!I122+tavush!I122+gexarquniq!I122+lori!I121+syuniq!I122+malatia!I122+shengavit!I122)</f>
        <v>0</v>
      </c>
      <c r="J122" s="489">
        <f>SUM(shirak!J122+arabkir!J122+avan!J122+ajapnyak!J130+kentron!J122+erebuni!J122+ararat!I122+aragacotn!J122+armavir!J122+kotayq!J122+tavush!J122+gexarquniq!J122+lori!J121+syuniq!J122+malatia!J122+shengavit!J122)</f>
        <v>0</v>
      </c>
      <c r="K122" s="320">
        <f>SUM(shirak!K122+arabkir!K122+avan!K122+ajapnyak!K130+kentron!K122+erebuni!K122+ararat!J122+aragacotn!K122+armavir!K122+kotayq!K122+tavush!K122+gexarquniq!K122+lori!K121+syuniq!K122+malatia!K122+shengavit!K122)</f>
        <v>0</v>
      </c>
      <c r="L122" s="489">
        <f>SUM(shirak!L122+arabkir!L122+avan!L122+ajapnyak!L130+kentron!L122+erebuni!L122+ararat!K122+aragacotn!L122+armavir!L122+kotayq!L122+tavush!L122+gexarquniq!L122+lori!L121+syuniq!L122+malatia!L122+shengavit!L122)</f>
        <v>0</v>
      </c>
      <c r="M122" s="489">
        <f>SUM(shirak!M122+arabkir!M122+avan!M122+ajapnyak!M130+kentron!M122+erebuni!M122+ararat!L122+aragacotn!M122+armavir!M122+kotayq!M122+tavush!M122+gexarquniq!M122+lori!M121+syuniq!M122+malatia!M122+shengavit!M122)</f>
        <v>0</v>
      </c>
      <c r="N122" s="489">
        <f>SUM(shirak!N122+arabkir!N122+avan!N122+ajapnyak!N130+kentron!N122+erebuni!N122+ararat!M122+aragacotn!N122+armavir!N122+kotayq!N122+tavush!N122+gexarquniq!N122+lori!N121+syuniq!N122+malatia!N122+shengavit!N122)</f>
        <v>0</v>
      </c>
      <c r="O122" s="320">
        <f>SUM(shirak!O122+arabkir!O122+avan!O122+ajapnyak!O130+kentron!O122+erebuni!O122+ararat!N122+aragacotn!O122+armavir!O122+kotayq!O122+tavush!O122+gexarquniq!O122+lori!O121+syuniq!O122+malatia!O122+shengavit!O122)</f>
        <v>0</v>
      </c>
      <c r="P122" s="489">
        <f>SUM(shirak!P122+arabkir!P122+avan!P122+ajapnyak!P130+kentron!P122+erebuni!P122+ararat!O122+aragacotn!P122+armavir!P122+kotayq!P122+tavush!P122+gexarquniq!P122+lori!P121+syuniq!P122+malatia!P122+shengavit!P122)</f>
        <v>0</v>
      </c>
      <c r="Q122" s="489">
        <f>SUM(shirak!Q122+arabkir!Q122+avan!Q122+ajapnyak!Q130+kentron!Q122+erebuni!Q122+ararat!P122+aragacotn!Q122+armavir!Q122+kotayq!Q122+tavush!Q122+gexarquniq!Q122+lori!Q121+syuniq!Q122+malatia!Q122+shengavit!Q122)</f>
        <v>0</v>
      </c>
      <c r="R122" s="489">
        <f>SUM(shirak!R122+arabkir!R122+avan!R122+ajapnyak!R130+kentron!R122+erebuni!R122+ararat!Q122+aragacotn!R122+armavir!R122+kotayq!R122+tavush!R122+gexarquniq!R122+lori!R121+syuniq!R122+malatia!R122+shengavit!R122)</f>
        <v>0</v>
      </c>
      <c r="S122" s="489">
        <f>SUM(shirak!S122+arabkir!S122+avan!S122+ajapnyak!S130+kentron!S122+erebuni!S122+ararat!R122+aragacotn!S122+armavir!S122+kotayq!S122+tavush!S122+gexarquniq!S122+lori!S121+syuniq!S122+malatia!S122+shengavit!S122)</f>
        <v>0</v>
      </c>
      <c r="T122" s="320">
        <f>SUM(shirak!T122+arabkir!T122+avan!T122+ajapnyak!T130+kentron!T122+erebuni!T122+ararat!S122+aragacotn!T122+armavir!T122+kotayq!T122+tavush!T122+gexarquniq!T122+lori!T121+syuniq!T122+malatia!T122+shengavit!T122)</f>
        <v>0</v>
      </c>
      <c r="U122" s="489">
        <f>SUM(shirak!U122+arabkir!U122+avan!U122+ajapnyak!U130+kentron!U122+erebuni!U122+ararat!T122+aragacotn!U122+armavir!U122+kotayq!U122+tavush!U122+gexarquniq!U122+lori!U121+syuniq!U122+malatia!U122+shengavit!U122)</f>
        <v>0</v>
      </c>
      <c r="V122" s="489">
        <f>SUM(shirak!V122+arabkir!V122+avan!V122+ajapnyak!V130+kentron!V122+erebuni!V122+ararat!U122+aragacotn!V122+armavir!V122+kotayq!V122+tavush!V122+gexarquniq!V122+lori!V121+syuniq!V122+malatia!V122+shengavit!V122)</f>
        <v>0</v>
      </c>
      <c r="W122" s="489">
        <f>SUM(shirak!W122+arabkir!W122+avan!W122+ajapnyak!W130+kentron!W122+erebuni!W122+ararat!V122+aragacotn!W122+armavir!W122+kotayq!W122+tavush!W122+gexarquniq!W122+lori!W121+syuniq!W122+malatia!W122+shengavit!W122)</f>
        <v>0</v>
      </c>
      <c r="X122" s="489">
        <f>SUM(shirak!X122+arabkir!X122+avan!X122+ajapnyak!X130+kentron!X122+erebuni!X122+ararat!W122+aragacotn!X122+armavir!X122+kotayq!X122+tavush!X122+gexarquniq!X122+lori!X121+syuniq!X122+malatia!X122+shengavit!X122)</f>
        <v>0</v>
      </c>
      <c r="Y122" s="489">
        <f>SUM(shirak!Y122+arabkir!Y122+avan!Y122+ajapnyak!Y130+kentron!Y122+erebuni!Y122+ararat!X122+aragacotn!Y122+armavir!Y122+kotayq!Y122+tavush!Y122+gexarquniq!Y122+lori!Y121+syuniq!Y122+malatia!Y122+shengavit!Y122)</f>
        <v>0</v>
      </c>
      <c r="Z122" s="320">
        <f>SUM(shirak!Z122+arabkir!Z122+avan!Z122+ajapnyak!Z130+kentron!Z122+erebuni!Z122+ararat!Y122+aragacotn!Z122+armavir!Z122+kotayq!Z122+tavush!Z122+gexarquniq!Z122+lori!Z121+syuniq!Z122+malatia!Z122+shengavit!Z122)</f>
        <v>0</v>
      </c>
      <c r="AA122" s="489">
        <f>SUM(shirak!AA122+arabkir!AA122+avan!AA122+ajapnyak!AA130+kentron!AA122+erebuni!AA122+ararat!Z122+aragacotn!AA122+armavir!AA122+kotayq!AA122+tavush!AA122+gexarquniq!AA122+lori!AA121+syuniq!AA122+malatia!AA122+shengavit!AA122)</f>
        <v>0</v>
      </c>
    </row>
    <row r="123" spans="1:27" x14ac:dyDescent="0.25">
      <c r="A123" s="205" t="s">
        <v>230</v>
      </c>
      <c r="B123" s="920"/>
      <c r="C123" s="922" t="s">
        <v>231</v>
      </c>
      <c r="D123" s="923"/>
      <c r="E123" s="924"/>
      <c r="F123" s="489">
        <f>SUM(shirak!F123+arabkir!F123+avan!F123+ajapnyak!F131+kentron!F123+erebuni!F123+ararat!E123+aragacotn!F123+armavir!F123+kotayq!F123+tavush!F123+gexarquniq!F123+lori!F122+syuniq!F123+malatia!F123+shengavit!F123)</f>
        <v>0</v>
      </c>
      <c r="G123" s="489">
        <f>SUM(shirak!G123+arabkir!G123+avan!G123+ajapnyak!G131+kentron!G123+erebuni!G123+ararat!F123+aragacotn!G123+armavir!G123+kotayq!G123+tavush!G123+gexarquniq!G123+lori!G122+syuniq!G123+malatia!G123+shengavit!G123)</f>
        <v>0</v>
      </c>
      <c r="H123" s="489">
        <f>SUM(shirak!H123+arabkir!H123+avan!H123+ajapnyak!H131+kentron!H123+erebuni!H123+ararat!G123+aragacotn!H123+armavir!H123+kotayq!H123+tavush!H123+gexarquniq!H123+lori!H122+syuniq!H123+malatia!H123+shengavit!H123)</f>
        <v>0</v>
      </c>
      <c r="I123" s="489">
        <f>SUM(shirak!I123+arabkir!I123+avan!I123+ajapnyak!I131+kentron!I123+erebuni!I123+ararat!H123+aragacotn!I123+armavir!I123+kotayq!I123+tavush!I123+gexarquniq!I123+lori!I122+syuniq!I123+malatia!I123+shengavit!I123)</f>
        <v>0</v>
      </c>
      <c r="J123" s="489">
        <f>SUM(shirak!J123+arabkir!J123+avan!J123+ajapnyak!J131+kentron!J123+erebuni!J123+ararat!I123+aragacotn!J123+armavir!J123+kotayq!J123+tavush!J123+gexarquniq!J123+lori!J122+syuniq!J123+malatia!J123+shengavit!J123)</f>
        <v>0</v>
      </c>
      <c r="K123" s="320">
        <f>SUM(shirak!K123+arabkir!K123+avan!K123+ajapnyak!K131+kentron!K123+erebuni!K123+ararat!J123+aragacotn!K123+armavir!K123+kotayq!K123+tavush!K123+gexarquniq!K123+lori!K122+syuniq!K123+malatia!K123+shengavit!K123)</f>
        <v>0</v>
      </c>
      <c r="L123" s="489">
        <f>SUM(shirak!L123+arabkir!L123+avan!L123+ajapnyak!L131+kentron!L123+erebuni!L123+ararat!K123+aragacotn!L123+armavir!L123+kotayq!L123+tavush!L123+gexarquniq!L123+lori!L122+syuniq!L123+malatia!L123+shengavit!L123)</f>
        <v>0</v>
      </c>
      <c r="M123" s="489">
        <f>SUM(shirak!M123+arabkir!M123+avan!M123+ajapnyak!M131+kentron!M123+erebuni!M123+ararat!L123+aragacotn!M123+armavir!M123+kotayq!M123+tavush!M123+gexarquniq!M123+lori!M122+syuniq!M123+malatia!M123+shengavit!M123)</f>
        <v>0</v>
      </c>
      <c r="N123" s="489">
        <f>SUM(shirak!N123+arabkir!N123+avan!N123+ajapnyak!N131+kentron!N123+erebuni!N123+ararat!M123+aragacotn!N123+armavir!N123+kotayq!N123+tavush!N123+gexarquniq!N123+lori!N122+syuniq!N123+malatia!N123+shengavit!N123)</f>
        <v>0</v>
      </c>
      <c r="O123" s="320">
        <f>SUM(shirak!O123+arabkir!O123+avan!O123+ajapnyak!O131+kentron!O123+erebuni!O123+ararat!N123+aragacotn!O123+armavir!O123+kotayq!O123+tavush!O123+gexarquniq!O123+lori!O122+syuniq!O123+malatia!O123+shengavit!O123)</f>
        <v>0</v>
      </c>
      <c r="P123" s="489">
        <f>SUM(shirak!P123+arabkir!P123+avan!P123+ajapnyak!P131+kentron!P123+erebuni!P123+ararat!O123+aragacotn!P123+armavir!P123+kotayq!P123+tavush!P123+gexarquniq!P123+lori!P122+syuniq!P123+malatia!P123+shengavit!P123)</f>
        <v>0</v>
      </c>
      <c r="Q123" s="489">
        <f>SUM(shirak!Q123+arabkir!Q123+avan!Q123+ajapnyak!Q131+kentron!Q123+erebuni!Q123+ararat!P123+aragacotn!Q123+armavir!Q123+kotayq!Q123+tavush!Q123+gexarquniq!Q123+lori!Q122+syuniq!Q123+malatia!Q123+shengavit!Q123)</f>
        <v>0</v>
      </c>
      <c r="R123" s="489">
        <f>SUM(shirak!R123+arabkir!R123+avan!R123+ajapnyak!R131+kentron!R123+erebuni!R123+ararat!Q123+aragacotn!R123+armavir!R123+kotayq!R123+tavush!R123+gexarquniq!R123+lori!R122+syuniq!R123+malatia!R123+shengavit!R123)</f>
        <v>0</v>
      </c>
      <c r="S123" s="489">
        <f>SUM(shirak!S123+arabkir!S123+avan!S123+ajapnyak!S131+kentron!S123+erebuni!S123+ararat!R123+aragacotn!S123+armavir!S123+kotayq!S123+tavush!S123+gexarquniq!S123+lori!S122+syuniq!S123+malatia!S123+shengavit!S123)</f>
        <v>0</v>
      </c>
      <c r="T123" s="320">
        <f>SUM(shirak!T123+arabkir!T123+avan!T123+ajapnyak!T131+kentron!T123+erebuni!T123+ararat!S123+aragacotn!T123+armavir!T123+kotayq!T123+tavush!T123+gexarquniq!T123+lori!T122+syuniq!T123+malatia!T123+shengavit!T123)</f>
        <v>0</v>
      </c>
      <c r="U123" s="489">
        <f>SUM(shirak!U123+arabkir!U123+avan!U123+ajapnyak!U131+kentron!U123+erebuni!U123+ararat!T123+aragacotn!U123+armavir!U123+kotayq!U123+tavush!U123+gexarquniq!U123+lori!U122+syuniq!U123+malatia!U123+shengavit!U123)</f>
        <v>0</v>
      </c>
      <c r="V123" s="489">
        <f>SUM(shirak!V123+arabkir!V123+avan!V123+ajapnyak!V131+kentron!V123+erebuni!V123+ararat!U123+aragacotn!V123+armavir!V123+kotayq!V123+tavush!V123+gexarquniq!V123+lori!V122+syuniq!V123+malatia!V123+shengavit!V123)</f>
        <v>0</v>
      </c>
      <c r="W123" s="489">
        <f>SUM(shirak!W123+arabkir!W123+avan!W123+ajapnyak!W131+kentron!W123+erebuni!W123+ararat!V123+aragacotn!W123+armavir!W123+kotayq!W123+tavush!W123+gexarquniq!W123+lori!W122+syuniq!W123+malatia!W123+shengavit!W123)</f>
        <v>0</v>
      </c>
      <c r="X123" s="489">
        <f>SUM(shirak!X123+arabkir!X123+avan!X123+ajapnyak!X131+kentron!X123+erebuni!X123+ararat!W123+aragacotn!X123+armavir!X123+kotayq!X123+tavush!X123+gexarquniq!X123+lori!X122+syuniq!X123+malatia!X123+shengavit!X123)</f>
        <v>0</v>
      </c>
      <c r="Y123" s="489">
        <f>SUM(shirak!Y123+arabkir!Y123+avan!Y123+ajapnyak!Y131+kentron!Y123+erebuni!Y123+ararat!X123+aragacotn!Y123+armavir!Y123+kotayq!Y123+tavush!Y123+gexarquniq!Y123+lori!Y122+syuniq!Y123+malatia!Y123+shengavit!Y123)</f>
        <v>0</v>
      </c>
      <c r="Z123" s="320">
        <f>SUM(shirak!Z123+arabkir!Z123+avan!Z123+ajapnyak!Z131+kentron!Z123+erebuni!Z123+ararat!Y123+aragacotn!Z123+armavir!Z123+kotayq!Z123+tavush!Z123+gexarquniq!Z123+lori!Z122+syuniq!Z123+malatia!Z123+shengavit!Z123)</f>
        <v>0</v>
      </c>
      <c r="AA123" s="489">
        <f>SUM(shirak!AA123+arabkir!AA123+avan!AA123+ajapnyak!AA131+kentron!AA123+erebuni!AA123+ararat!Z123+aragacotn!AA123+armavir!AA123+kotayq!AA123+tavush!AA123+gexarquniq!AA123+lori!AA122+syuniq!AA123+malatia!AA123+shengavit!AA123)</f>
        <v>0</v>
      </c>
    </row>
    <row r="124" spans="1:27" x14ac:dyDescent="0.25">
      <c r="A124" s="205" t="s">
        <v>232</v>
      </c>
      <c r="B124" s="921"/>
      <c r="C124" s="925" t="s">
        <v>70</v>
      </c>
      <c r="D124" s="926"/>
      <c r="E124" s="927"/>
      <c r="F124" s="489">
        <f>SUM(shirak!F124+arabkir!F124+avan!F124+ajapnyak!F132+kentron!F124+erebuni!F124+ararat!E124+aragacotn!F124+armavir!F124+kotayq!F124+tavush!F124+gexarquniq!F124+lori!F123+syuniq!F124+malatia!F124+shengavit!F124)</f>
        <v>5</v>
      </c>
      <c r="G124" s="489">
        <f>SUM(shirak!G124+arabkir!G124+avan!G124+ajapnyak!G132+kentron!G124+erebuni!G124+ararat!F124+aragacotn!G124+armavir!G124+kotayq!G124+tavush!G124+gexarquniq!G124+lori!G123+syuniq!G124+malatia!G124+shengavit!G124)</f>
        <v>1</v>
      </c>
      <c r="H124" s="489">
        <f>SUM(shirak!H124+arabkir!H124+avan!H124+ajapnyak!H132+kentron!H124+erebuni!H124+ararat!G124+aragacotn!H124+armavir!H124+kotayq!H124+tavush!H124+gexarquniq!H124+lori!H123+syuniq!H124+malatia!H124+shengavit!H124)</f>
        <v>1</v>
      </c>
      <c r="I124" s="489">
        <f>SUM(shirak!I124+arabkir!I124+avan!I124+ajapnyak!I132+kentron!I124+erebuni!I124+ararat!H124+aragacotn!I124+armavir!I124+kotayq!I124+tavush!I124+gexarquniq!I124+lori!I123+syuniq!I124+malatia!I124+shengavit!I124)</f>
        <v>0</v>
      </c>
      <c r="J124" s="489">
        <f>SUM(shirak!J124+arabkir!J124+avan!J124+ajapnyak!J132+kentron!J124+erebuni!J124+ararat!I124+aragacotn!J124+armavir!J124+kotayq!J124+tavush!J124+gexarquniq!J124+lori!J123+syuniq!J124+malatia!J124+shengavit!J124)</f>
        <v>0</v>
      </c>
      <c r="K124" s="320">
        <f>SUM(shirak!K124+arabkir!K124+avan!K124+ajapnyak!K132+kentron!K124+erebuni!K124+ararat!J124+aragacotn!K124+armavir!K124+kotayq!K124+tavush!K124+gexarquniq!K124+lori!K123+syuniq!K124+malatia!K124+shengavit!K124)</f>
        <v>3</v>
      </c>
      <c r="L124" s="489">
        <f>SUM(shirak!L124+arabkir!L124+avan!L124+ajapnyak!L132+kentron!L124+erebuni!L124+ararat!K124+aragacotn!L124+armavir!L124+kotayq!L124+tavush!L124+gexarquniq!L124+lori!L123+syuniq!L124+malatia!L124+shengavit!L124)</f>
        <v>1</v>
      </c>
      <c r="M124" s="489">
        <f>SUM(shirak!M124+arabkir!M124+avan!M124+ajapnyak!M132+kentron!M124+erebuni!M124+ararat!L124+aragacotn!M124+armavir!M124+kotayq!M124+tavush!M124+gexarquniq!M124+lori!M123+syuniq!M124+malatia!M124+shengavit!M124)</f>
        <v>0</v>
      </c>
      <c r="N124" s="489">
        <f>SUM(shirak!N124+arabkir!N124+avan!N124+ajapnyak!N132+kentron!N124+erebuni!N124+ararat!M124+aragacotn!N124+armavir!N124+kotayq!N124+tavush!N124+gexarquniq!N124+lori!N123+syuniq!N124+malatia!N124+shengavit!N124)</f>
        <v>0</v>
      </c>
      <c r="O124" s="320">
        <f>SUM(shirak!O124+arabkir!O124+avan!O124+ajapnyak!O132+kentron!O124+erebuni!O124+ararat!N124+aragacotn!O124+armavir!O124+kotayq!O124+tavush!O124+gexarquniq!O124+lori!O123+syuniq!O124+malatia!O124+shengavit!O124)</f>
        <v>2</v>
      </c>
      <c r="P124" s="489">
        <f>SUM(shirak!P124+arabkir!P124+avan!P124+ajapnyak!P132+kentron!P124+erebuni!P124+ararat!O124+aragacotn!P124+armavir!P124+kotayq!P124+tavush!P124+gexarquniq!P124+lori!P123+syuniq!P124+malatia!P124+shengavit!P124)</f>
        <v>0</v>
      </c>
      <c r="Q124" s="489">
        <f>SUM(shirak!Q124+arabkir!Q124+avan!Q124+ajapnyak!Q132+kentron!Q124+erebuni!Q124+ararat!P124+aragacotn!Q124+armavir!Q124+kotayq!Q124+tavush!Q124+gexarquniq!Q124+lori!Q123+syuniq!Q124+malatia!Q124+shengavit!Q124)</f>
        <v>2</v>
      </c>
      <c r="R124" s="489">
        <f>SUM(shirak!R124+arabkir!R124+avan!R124+ajapnyak!R132+kentron!R124+erebuni!R124+ararat!Q124+aragacotn!R124+armavir!R124+kotayq!R124+tavush!R124+gexarquniq!R124+lori!R123+syuniq!R124+malatia!R124+shengavit!R124)</f>
        <v>0</v>
      </c>
      <c r="S124" s="489">
        <f>SUM(shirak!S124+arabkir!S124+avan!S124+ajapnyak!S132+kentron!S124+erebuni!S124+ararat!R124+aragacotn!S124+armavir!S124+kotayq!S124+tavush!S124+gexarquniq!S124+lori!S123+syuniq!S124+malatia!S124+shengavit!S124)</f>
        <v>0</v>
      </c>
      <c r="T124" s="320">
        <f>SUM(shirak!T124+arabkir!T124+avan!T124+ajapnyak!T132+kentron!T124+erebuni!T124+ararat!S124+aragacotn!T124+armavir!T124+kotayq!T124+tavush!T124+gexarquniq!T124+lori!T123+syuniq!T124+malatia!T124+shengavit!T124)</f>
        <v>3</v>
      </c>
      <c r="U124" s="489">
        <f>SUM(shirak!U124+arabkir!U124+avan!U124+ajapnyak!U132+kentron!U124+erebuni!U124+ararat!T124+aragacotn!U124+armavir!U124+kotayq!U124+tavush!U124+gexarquniq!U124+lori!U123+syuniq!U124+malatia!U124+shengavit!U124)</f>
        <v>0</v>
      </c>
      <c r="V124" s="489">
        <f>SUM(shirak!V124+arabkir!V124+avan!V124+ajapnyak!V132+kentron!V124+erebuni!V124+ararat!U124+aragacotn!V124+armavir!V124+kotayq!V124+tavush!V124+gexarquniq!V124+lori!V123+syuniq!V124+malatia!V124+shengavit!V124)</f>
        <v>3</v>
      </c>
      <c r="W124" s="489">
        <f>SUM(shirak!W124+arabkir!W124+avan!W124+ajapnyak!W132+kentron!W124+erebuni!W124+ararat!V124+aragacotn!W124+armavir!W124+kotayq!W124+tavush!W124+gexarquniq!W124+lori!W123+syuniq!W124+malatia!W124+shengavit!W124)</f>
        <v>0</v>
      </c>
      <c r="X124" s="489">
        <f>SUM(shirak!X124+arabkir!X124+avan!X124+ajapnyak!X132+kentron!X124+erebuni!X124+ararat!W124+aragacotn!X124+armavir!X124+kotayq!X124+tavush!X124+gexarquniq!X124+lori!X123+syuniq!X124+malatia!X124+shengavit!X124)</f>
        <v>0</v>
      </c>
      <c r="Y124" s="489">
        <f>SUM(shirak!Y124+arabkir!Y124+avan!Y124+ajapnyak!Y132+kentron!Y124+erebuni!Y124+ararat!X124+aragacotn!Y124+armavir!Y124+kotayq!Y124+tavush!Y124+gexarquniq!Y124+lori!Y123+syuniq!Y124+malatia!Y124+shengavit!Y124)</f>
        <v>0</v>
      </c>
      <c r="Z124" s="320">
        <f>SUM(shirak!Z124+arabkir!Z124+avan!Z124+ajapnyak!Z132+kentron!Z124+erebuni!Z124+ararat!Y124+aragacotn!Z124+armavir!Z124+kotayq!Z124+tavush!Z124+gexarquniq!Z124+lori!Z123+syuniq!Z124+malatia!Z124+shengavit!Z124)</f>
        <v>3</v>
      </c>
      <c r="AA124" s="489">
        <f>SUM(shirak!AA124+arabkir!AA124+avan!AA124+ajapnyak!AA132+kentron!AA124+erebuni!AA124+ararat!Z124+aragacotn!AA124+armavir!AA124+kotayq!AA124+tavush!AA124+gexarquniq!AA124+lori!AA123+syuniq!AA124+malatia!AA124+shengavit!AA124)</f>
        <v>3</v>
      </c>
    </row>
    <row r="125" spans="1:27" s="238" customFormat="1" ht="51.75" customHeight="1" x14ac:dyDescent="0.25">
      <c r="A125" s="270" t="s">
        <v>233</v>
      </c>
      <c r="B125" s="274"/>
      <c r="C125" s="928" t="s">
        <v>234</v>
      </c>
      <c r="D125" s="929"/>
      <c r="E125" s="930"/>
      <c r="F125" s="277">
        <f>SUM(shirak!F125+arabkir!F125+avan!F125+ajapnyak!F133+kentron!F125+erebuni!F125+ararat!E125+aragacotn!F125+armavir!F125+kotayq!F125+tavush!F125+gexarquniq!F125+lori!F124+syuniq!F125+malatia!F125+shengavit!F125)</f>
        <v>7666</v>
      </c>
      <c r="G125" s="277">
        <f>SUM(shirak!G125+arabkir!G125+avan!G125+ajapnyak!G133+kentron!G125+erebuni!G125+ararat!F125+aragacotn!G125+armavir!G125+kotayq!G125+tavush!G125+gexarquniq!G125+lori!G124+syuniq!G125+malatia!G125+shengavit!G125)</f>
        <v>15101</v>
      </c>
      <c r="H125" s="277">
        <f>SUM(shirak!H125+arabkir!H125+avan!H125+ajapnyak!H133+kentron!H125+erebuni!H125+ararat!G125+aragacotn!H125+armavir!H125+kotayq!H125+tavush!H125+gexarquniq!H125+lori!H124+syuniq!H125+malatia!H125+shengavit!H125)</f>
        <v>14110</v>
      </c>
      <c r="I125" s="277">
        <f>SUM(shirak!I125+arabkir!I125+avan!I125+ajapnyak!I133+kentron!I125+erebuni!I125+ararat!H125+aragacotn!I125+armavir!I125+kotayq!I125+tavush!I125+gexarquniq!I125+lori!I124+syuniq!I125+malatia!I125+shengavit!I125)</f>
        <v>951</v>
      </c>
      <c r="J125" s="277">
        <f>SUM(shirak!J125+arabkir!J125+avan!J125+ajapnyak!J133+kentron!J125+erebuni!J125+ararat!I125+aragacotn!J125+armavir!J125+kotayq!J125+tavush!J125+gexarquniq!J125+lori!J124+syuniq!J125+malatia!J125+shengavit!J125)</f>
        <v>40</v>
      </c>
      <c r="K125" s="277">
        <f>SUM(shirak!K125+arabkir!K125+avan!K125+ajapnyak!K133+kentron!K125+erebuni!K125+ararat!J125+aragacotn!K125+armavir!K125+kotayq!K125+tavush!K125+gexarquniq!K125+lori!K124+syuniq!K125+malatia!K125+shengavit!K125)</f>
        <v>13908</v>
      </c>
      <c r="L125" s="277">
        <f>SUM(shirak!L125+arabkir!L125+avan!L125+ajapnyak!L133+kentron!L125+erebuni!L125+ararat!K125+aragacotn!L125+armavir!L125+kotayq!L125+tavush!L125+gexarquniq!L125+lori!L124+syuniq!L125+malatia!L125+shengavit!L125)</f>
        <v>8012</v>
      </c>
      <c r="M125" s="277">
        <f>SUM(shirak!M125+arabkir!M125+avan!M125+ajapnyak!M133+kentron!M125+erebuni!M125+ararat!L125+aragacotn!M125+armavir!M125+kotayq!M125+tavush!M125+gexarquniq!M125+lori!M124+syuniq!M125+malatia!M125+shengavit!M125)</f>
        <v>1854</v>
      </c>
      <c r="N125" s="277">
        <f>SUM(shirak!N125+arabkir!N125+avan!N125+ajapnyak!N133+kentron!N125+erebuni!N125+ararat!M125+aragacotn!N125+armavir!N125+kotayq!N125+tavush!N125+gexarquniq!N125+lori!N124+syuniq!N125+malatia!N125+shengavit!N125)</f>
        <v>1153</v>
      </c>
      <c r="O125" s="277">
        <f>SUM(shirak!O125+arabkir!O125+avan!O125+ajapnyak!O133+kentron!O125+erebuni!O125+ararat!N125+aragacotn!O125+armavir!O125+kotayq!O125+tavush!O125+gexarquniq!O125+lori!O124+syuniq!O125+malatia!O125+shengavit!O125)</f>
        <v>2889</v>
      </c>
      <c r="P125" s="277">
        <f>SUM(shirak!P125+arabkir!P125+avan!P125+ajapnyak!P133+kentron!P125+erebuni!P125+ararat!O125+aragacotn!P125+armavir!P125+kotayq!P125+tavush!P125+gexarquniq!P125+lori!P124+syuniq!P125+malatia!P125+shengavit!P125)</f>
        <v>744</v>
      </c>
      <c r="Q125" s="277">
        <f>SUM(shirak!Q125+arabkir!Q125+avan!Q125+ajapnyak!Q133+kentron!Q125+erebuni!Q125+ararat!P125+aragacotn!Q125+armavir!Q125+kotayq!Q125+tavush!Q125+gexarquniq!Q125+lori!Q124+syuniq!Q125+malatia!Q125+shengavit!Q125)</f>
        <v>1575</v>
      </c>
      <c r="R125" s="277">
        <f>SUM(shirak!R125+arabkir!R125+avan!R125+ajapnyak!R133+kentron!R125+erebuni!R125+ararat!Q125+aragacotn!R125+armavir!R125+kotayq!R125+tavush!R125+gexarquniq!R125+lori!R124+syuniq!R125+malatia!R125+shengavit!R125)</f>
        <v>570</v>
      </c>
      <c r="S125" s="277">
        <f>SUM(shirak!S125+arabkir!S125+avan!S125+ajapnyak!S133+kentron!S125+erebuni!S125+ararat!R125+aragacotn!S125+armavir!S125+kotayq!S125+tavush!S125+gexarquniq!S125+lori!S124+syuniq!S125+malatia!S125+shengavit!S125)</f>
        <v>1</v>
      </c>
      <c r="T125" s="277">
        <f>SUM(shirak!T125+arabkir!T125+avan!T125+ajapnyak!T133+kentron!T125+erebuni!T125+ararat!S125+aragacotn!T125+armavir!T125+kotayq!T125+tavush!T125+gexarquniq!T125+lori!T124+syuniq!T125+malatia!T125+shengavit!T125)</f>
        <v>13909</v>
      </c>
      <c r="U125" s="277">
        <v>168</v>
      </c>
      <c r="V125" s="277">
        <f>SUM(shirak!V125+arabkir!V125+avan!V125+ajapnyak!V133+kentron!V125+erebuni!V125+ararat!U125+aragacotn!V125+armavir!V125+kotayq!V125+tavush!V125+gexarquniq!V125+lori!V124+syuniq!V125+malatia!V125+shengavit!V125)</f>
        <v>12071</v>
      </c>
      <c r="W125" s="277">
        <f>SUM(shirak!W125+arabkir!W125+avan!W125+ajapnyak!W133+kentron!W125+erebuni!W125+ararat!V125+aragacotn!W125+armavir!W125+kotayq!W125+tavush!W125+gexarquniq!W125+lori!W124+syuniq!W125+malatia!W125+shengavit!W125)</f>
        <v>831</v>
      </c>
      <c r="X125" s="277">
        <f>SUM(shirak!X125+arabkir!X125+avan!X125+ajapnyak!X133+kentron!X125+erebuni!X125+ararat!W125+aragacotn!X125+armavir!X125+kotayq!X125+tavush!X125+gexarquniq!X125+lori!X124+syuniq!X125+malatia!X125+shengavit!X125)</f>
        <v>0</v>
      </c>
      <c r="Y125" s="277">
        <f>SUM(shirak!Y125+arabkir!Y125+avan!Y125+ajapnyak!Y133+kentron!Y125+erebuni!Y125+ararat!X125+aragacotn!Y125+armavir!Y125+kotayq!Y125+tavush!Y125+gexarquniq!Y125+lori!Y124+syuniq!Y125+malatia!Y125+shengavit!Y125)</f>
        <v>29</v>
      </c>
      <c r="Z125" s="277">
        <v>7698</v>
      </c>
      <c r="AA125" s="277">
        <f>SUM(shirak!AA125+arabkir!AA125+avan!AA125+ajapnyak!AA133+kentron!AA125+erebuni!AA125+ararat!Z125+aragacotn!AA125+armavir!AA125+kotayq!AA125+tavush!AA125+gexarquniq!AA125+lori!AA124+syuniq!AA125+malatia!AA125+shengavit!AA125)</f>
        <v>2425</v>
      </c>
    </row>
    <row r="126" spans="1:27" ht="23.25" customHeight="1" x14ac:dyDescent="0.25">
      <c r="A126" s="57" t="s">
        <v>235</v>
      </c>
      <c r="B126" s="85"/>
      <c r="C126" s="658" t="s">
        <v>236</v>
      </c>
      <c r="D126" s="659"/>
      <c r="E126" s="660"/>
      <c r="F126" s="486">
        <f>SUM(shirak!F126+arabkir!F126+avan!F126+ajapnyak!F134+kentron!F126+erebuni!F126+ararat!E126+aragacotn!F126+armavir!F126+kotayq!F126+tavush!F126+gexarquniq!F126+lori!F125+syuniq!F126+malatia!F126+shengavit!F126)</f>
        <v>7437</v>
      </c>
      <c r="G126" s="486">
        <f>SUM(shirak!G126+arabkir!G126+avan!G126+ajapnyak!G134+kentron!G126+erebuni!G126+ararat!F126+aragacotn!G126+armavir!G126+kotayq!G126+tavush!G126+gexarquniq!G126+lori!G125+syuniq!G126+malatia!G126+shengavit!G126)</f>
        <v>14480</v>
      </c>
      <c r="H126" s="486">
        <f>SUM(shirak!H126+arabkir!H126+avan!H126+ajapnyak!H134+kentron!H126+erebuni!H126+ararat!G126+aragacotn!H126+armavir!H126+kotayq!H126+tavush!H126+gexarquniq!H126+lori!H125+syuniq!H126+malatia!H126+shengavit!H126)</f>
        <v>13605</v>
      </c>
      <c r="I126" s="486">
        <f>SUM(shirak!I126+arabkir!I126+avan!I126+ajapnyak!I134+kentron!I126+erebuni!I126+ararat!H126+aragacotn!I126+armavir!I126+kotayq!I126+tavush!I126+gexarquniq!I126+lori!I125+syuniq!I126+malatia!I126+shengavit!I126)</f>
        <v>844</v>
      </c>
      <c r="J126" s="486">
        <f>SUM(shirak!J126+arabkir!J126+avan!J126+ajapnyak!J134+kentron!J126+erebuni!J126+ararat!I126+aragacotn!J126+armavir!J126+kotayq!J126+tavush!J126+gexarquniq!J126+lori!J125+syuniq!J126+malatia!J126+shengavit!J126)</f>
        <v>31</v>
      </c>
      <c r="K126" s="503">
        <f>SUM(shirak!K126+arabkir!K126+avan!K126+ajapnyak!K134+kentron!K126+erebuni!K126+ararat!J126+aragacotn!K126+armavir!K126+kotayq!K126+tavush!K126+gexarquniq!K126+lori!K125+syuniq!K126+malatia!K126+shengavit!K126)</f>
        <v>13461</v>
      </c>
      <c r="L126" s="486">
        <f>SUM(shirak!L126+arabkir!L126+avan!L126+ajapnyak!L134+kentron!L126+erebuni!L126+ararat!K126+aragacotn!L126+armavir!L126+kotayq!L126+tavush!L126+gexarquniq!L126+lori!L125+syuniq!L126+malatia!L126+shengavit!L126)</f>
        <v>7855</v>
      </c>
      <c r="M126" s="486">
        <f>SUM(shirak!M126+arabkir!M126+avan!M126+ajapnyak!M134+kentron!M126+erebuni!M126+ararat!L126+aragacotn!M126+armavir!M126+kotayq!M126+tavush!M126+gexarquniq!M126+lori!M125+syuniq!M126+malatia!M126+shengavit!M126)</f>
        <v>1744</v>
      </c>
      <c r="N126" s="486">
        <f>SUM(shirak!N126+arabkir!N126+avan!N126+ajapnyak!N134+kentron!N126+erebuni!N126+ararat!M126+aragacotn!N126+armavir!N126+kotayq!N126+tavush!N126+gexarquniq!N126+lori!N125+syuniq!N126+malatia!N126+shengavit!N126)</f>
        <v>1077</v>
      </c>
      <c r="O126" s="503">
        <f>SUM(shirak!O126+arabkir!O126+avan!O126+ajapnyak!O134+kentron!O126+erebuni!O126+ararat!N126+aragacotn!O126+armavir!O126+kotayq!O126+tavush!O126+gexarquniq!O126+lori!O125+syuniq!O126+malatia!O126+shengavit!O126)</f>
        <v>2785</v>
      </c>
      <c r="P126" s="486">
        <f>SUM(shirak!P126+arabkir!P126+avan!P126+ajapnyak!P134+kentron!P126+erebuni!P126+ararat!O126+aragacotn!P126+armavir!P126+kotayq!P126+tavush!P126+gexarquniq!P126+lori!P125+syuniq!P126+malatia!P126+shengavit!P126)</f>
        <v>719</v>
      </c>
      <c r="Q126" s="486">
        <f>SUM(shirak!Q126+arabkir!Q126+avan!Q126+ajapnyak!Q134+kentron!Q126+erebuni!Q126+ararat!P126+aragacotn!Q126+armavir!Q126+kotayq!Q126+tavush!Q126+gexarquniq!Q126+lori!Q125+syuniq!Q126+malatia!Q126+shengavit!Q126)</f>
        <v>1507</v>
      </c>
      <c r="R126" s="486">
        <f>SUM(shirak!R126+arabkir!R126+avan!R126+ajapnyak!R134+kentron!R126+erebuni!R126+ararat!Q126+aragacotn!R126+armavir!R126+kotayq!R126+tavush!R126+gexarquniq!R126+lori!R125+syuniq!R126+malatia!R126+shengavit!R126)</f>
        <v>559</v>
      </c>
      <c r="S126" s="486">
        <f>SUM(shirak!S126+arabkir!S126+avan!S126+ajapnyak!S134+kentron!S126+erebuni!S126+ararat!R126+aragacotn!S126+armavir!S126+kotayq!S126+tavush!S126+gexarquniq!S126+lori!S125+syuniq!S126+malatia!S126+shengavit!S126)</f>
        <v>1</v>
      </c>
      <c r="T126" s="503">
        <f>SUM(shirak!T126+arabkir!T126+avan!T126+ajapnyak!T134+kentron!T126+erebuni!T126+ararat!S126+aragacotn!T126+armavir!T126+kotayq!T126+tavush!T126+gexarquniq!T126+lori!T125+syuniq!T126+malatia!T126+shengavit!T126)</f>
        <v>13462</v>
      </c>
      <c r="U126" s="486">
        <f>SUM(shirak!U126+arabkir!U126+avan!U126+ajapnyak!U134+kentron!U126+erebuni!U126+ararat!T126+aragacotn!U126+armavir!U126+kotayq!U126+tavush!U126+gexarquniq!U126+lori!U125+syuniq!U126+malatia!U126+shengavit!U126)</f>
        <v>158</v>
      </c>
      <c r="V126" s="486">
        <f>SUM(shirak!V126+arabkir!V126+avan!V126+ajapnyak!V134+kentron!V126+erebuni!V126+ararat!U126+aragacotn!V126+armavir!V126+kotayq!V126+tavush!V126+gexarquniq!V126+lori!V125+syuniq!V126+malatia!V126+shengavit!V126)</f>
        <v>11777</v>
      </c>
      <c r="W126" s="486">
        <f>SUM(shirak!W126+arabkir!W126+avan!W126+ajapnyak!W134+kentron!W126+erebuni!W126+ararat!V126+aragacotn!W126+armavir!W126+kotayq!W126+tavush!W126+gexarquniq!W126+lori!W125+syuniq!W126+malatia!W126+shengavit!W126)</f>
        <v>706</v>
      </c>
      <c r="X126" s="486">
        <f>SUM(shirak!X126+arabkir!X126+avan!X126+ajapnyak!X134+kentron!X126+erebuni!X126+ararat!W126+aragacotn!X126+armavir!X126+kotayq!X126+tavush!X126+gexarquniq!X126+lori!X125+syuniq!X126+malatia!X126+shengavit!X126)</f>
        <v>0</v>
      </c>
      <c r="Y126" s="486">
        <f>SUM(shirak!Y126+arabkir!Y126+avan!Y126+ajapnyak!Y134+kentron!Y126+erebuni!Y126+ararat!X126+aragacotn!Y126+armavir!Y126+kotayq!Y126+tavush!Y126+gexarquniq!Y126+lori!Y125+syuniq!Y126+malatia!Y126+shengavit!Y126)</f>
        <v>26</v>
      </c>
      <c r="Z126" s="503">
        <f>SUM(shirak!Z126+arabkir!Z126+avan!Z126+ajapnyak!Z134+kentron!Z126+erebuni!Z126+ararat!Y126+aragacotn!Z126+armavir!Z126+kotayq!Z126+tavush!Z126+gexarquniq!Z126+lori!Z125+syuniq!Z126+malatia!Z126+shengavit!Z126)</f>
        <v>7421</v>
      </c>
      <c r="AA126" s="486">
        <f>SUM(shirak!AA126+arabkir!AA126+avan!AA126+ajapnyak!AA134+kentron!AA126+erebuni!AA126+ararat!Z126+aragacotn!AA126+armavir!AA126+kotayq!AA126+tavush!AA126+gexarquniq!AA126+lori!AA125+syuniq!AA126+malatia!AA126+shengavit!AA126)</f>
        <v>2381</v>
      </c>
    </row>
    <row r="127" spans="1:27" ht="29.25" customHeight="1" x14ac:dyDescent="0.25">
      <c r="A127" s="57" t="s">
        <v>237</v>
      </c>
      <c r="B127" s="85"/>
      <c r="C127" s="658" t="s">
        <v>238</v>
      </c>
      <c r="D127" s="659"/>
      <c r="E127" s="660"/>
      <c r="F127" s="486">
        <f>SUM(shirak!F127+arabkir!F127+avan!F127+ajapnyak!F135+kentron!F127+erebuni!F127+ararat!E127+aragacotn!F127+armavir!F127+kotayq!F127+tavush!F127+gexarquniq!F127+lori!F126+syuniq!F127+malatia!F127+shengavit!F127)</f>
        <v>2</v>
      </c>
      <c r="G127" s="486">
        <f>SUM(shirak!G127+arabkir!G127+avan!G127+ajapnyak!G135+kentron!G127+erebuni!G127+ararat!F127+aragacotn!G127+armavir!G127+kotayq!G127+tavush!G127+gexarquniq!G127+lori!G126+syuniq!G127+malatia!G127+shengavit!G127)</f>
        <v>16</v>
      </c>
      <c r="H127" s="486">
        <f>SUM(shirak!H127+arabkir!H127+avan!H127+ajapnyak!H135+kentron!H127+erebuni!H127+ararat!G127+aragacotn!H127+armavir!H127+kotayq!H127+tavush!H127+gexarquniq!H127+lori!H126+syuniq!H127+malatia!H127+shengavit!H127)</f>
        <v>14</v>
      </c>
      <c r="I127" s="486">
        <f>SUM(shirak!I127+arabkir!I127+avan!I127+ajapnyak!I135+kentron!I127+erebuni!I127+ararat!H127+aragacotn!I127+armavir!I127+kotayq!I127+tavush!I127+gexarquniq!I127+lori!I126+syuniq!I127+malatia!I127+shengavit!I127)</f>
        <v>2</v>
      </c>
      <c r="J127" s="486">
        <f>SUM(shirak!J127+arabkir!J127+avan!J127+ajapnyak!J135+kentron!J127+erebuni!J127+ararat!I127+aragacotn!J127+armavir!J127+kotayq!J127+tavush!J127+gexarquniq!J127+lori!J126+syuniq!J127+malatia!J127+shengavit!J127)</f>
        <v>0</v>
      </c>
      <c r="K127" s="503">
        <f>SUM(shirak!K127+arabkir!K127+avan!K127+ajapnyak!K135+kentron!K127+erebuni!K127+ararat!J127+aragacotn!K127+armavir!K127+kotayq!K127+tavush!K127+gexarquniq!K127+lori!K126+syuniq!K127+malatia!K127+shengavit!K127)</f>
        <v>9</v>
      </c>
      <c r="L127" s="486">
        <f>SUM(shirak!L127+arabkir!L127+avan!L127+ajapnyak!L135+kentron!L127+erebuni!L127+ararat!K127+aragacotn!L127+armavir!L127+kotayq!L127+tavush!L127+gexarquniq!L127+lori!L126+syuniq!L127+malatia!L127+shengavit!L127)</f>
        <v>8</v>
      </c>
      <c r="M127" s="486">
        <f>SUM(shirak!M127+arabkir!M127+avan!M127+ajapnyak!M135+kentron!M127+erebuni!M127+ararat!L127+aragacotn!M127+armavir!M127+kotayq!M127+tavush!M127+gexarquniq!M127+lori!M126+syuniq!M127+malatia!M127+shengavit!M127)</f>
        <v>0</v>
      </c>
      <c r="N127" s="486">
        <f>SUM(shirak!N127+arabkir!N127+avan!N127+ajapnyak!N135+kentron!N127+erebuni!N127+ararat!M127+aragacotn!N127+armavir!N127+kotayq!N127+tavush!N127+gexarquniq!N127+lori!N126+syuniq!N127+malatia!N127+shengavit!N127)</f>
        <v>0</v>
      </c>
      <c r="O127" s="503">
        <f>SUM(shirak!O127+arabkir!O127+avan!O127+ajapnyak!O135+kentron!O127+erebuni!O127+ararat!N127+aragacotn!O127+armavir!O127+kotayq!O127+tavush!O127+gexarquniq!O127+lori!O126+syuniq!O127+malatia!O127+shengavit!O127)</f>
        <v>1</v>
      </c>
      <c r="P127" s="486">
        <f>SUM(shirak!P127+arabkir!P127+avan!P127+ajapnyak!P135+kentron!P127+erebuni!P127+ararat!O127+aragacotn!P127+armavir!P127+kotayq!P127+tavush!P127+gexarquniq!P127+lori!P126+syuniq!P127+malatia!P127+shengavit!P127)</f>
        <v>1</v>
      </c>
      <c r="Q127" s="486">
        <f>SUM(shirak!Q127+arabkir!Q127+avan!Q127+ajapnyak!Q135+kentron!Q127+erebuni!Q127+ararat!P127+aragacotn!Q127+armavir!Q127+kotayq!Q127+tavush!Q127+gexarquniq!Q127+lori!Q126+syuniq!Q127+malatia!Q127+shengavit!Q127)</f>
        <v>0</v>
      </c>
      <c r="R127" s="486">
        <f>SUM(shirak!R127+arabkir!R127+avan!R127+ajapnyak!R135+kentron!R127+erebuni!R127+ararat!Q127+aragacotn!R127+armavir!R127+kotayq!R127+tavush!R127+gexarquniq!R127+lori!R126+syuniq!R127+malatia!R127+shengavit!R127)</f>
        <v>0</v>
      </c>
      <c r="S127" s="486">
        <f>SUM(shirak!S127+arabkir!S127+avan!S127+ajapnyak!S135+kentron!S127+erebuni!S127+ararat!R127+aragacotn!S127+armavir!S127+kotayq!S127+tavush!S127+gexarquniq!S127+lori!S126+syuniq!S127+malatia!S127+shengavit!S127)</f>
        <v>0</v>
      </c>
      <c r="T127" s="503">
        <f>SUM(shirak!T127+arabkir!T127+avan!T127+ajapnyak!T135+kentron!T127+erebuni!T127+ararat!S127+aragacotn!T127+armavir!T127+kotayq!T127+tavush!T127+gexarquniq!T127+lori!T126+syuniq!T127+malatia!T127+shengavit!T127)</f>
        <v>9</v>
      </c>
      <c r="U127" s="486">
        <f>SUM(shirak!U127+arabkir!U127+avan!U127+ajapnyak!U135+kentron!U127+erebuni!U127+ararat!T127+aragacotn!U127+armavir!U127+kotayq!U127+tavush!U127+gexarquniq!U127+lori!U126+syuniq!U127+malatia!U127+shengavit!U127)</f>
        <v>0</v>
      </c>
      <c r="V127" s="486">
        <f>SUM(shirak!V127+arabkir!V127+avan!V127+ajapnyak!V135+kentron!V127+erebuni!V127+ararat!U127+aragacotn!V127+armavir!V127+kotayq!V127+tavush!V127+gexarquniq!V127+lori!V126+syuniq!V127+malatia!V127+shengavit!V127)</f>
        <v>8</v>
      </c>
      <c r="W127" s="486">
        <f>SUM(shirak!W127+arabkir!W127+avan!W127+ajapnyak!W135+kentron!W127+erebuni!W127+ararat!V127+aragacotn!W127+armavir!W127+kotayq!W127+tavush!W127+gexarquniq!W127+lori!W126+syuniq!W127+malatia!W127+shengavit!W127)</f>
        <v>1</v>
      </c>
      <c r="X127" s="486">
        <f>SUM(shirak!X127+arabkir!X127+avan!X127+ajapnyak!X135+kentron!X127+erebuni!X127+ararat!W127+aragacotn!X127+armavir!X127+kotayq!X127+tavush!X127+gexarquniq!X127+lori!X126+syuniq!X127+malatia!X127+shengavit!X127)</f>
        <v>0</v>
      </c>
      <c r="Y127" s="486">
        <f>SUM(shirak!Y127+arabkir!Y127+avan!Y127+ajapnyak!Y135+kentron!Y127+erebuni!Y127+ararat!X127+aragacotn!Y127+armavir!Y127+kotayq!Y127+tavush!Y127+gexarquniq!Y127+lori!Y126+syuniq!Y127+malatia!Y127+shengavit!Y127)</f>
        <v>0</v>
      </c>
      <c r="Z127" s="503">
        <f>SUM(shirak!Z127+arabkir!Z127+avan!Z127+ajapnyak!Z135+kentron!Z127+erebuni!Z127+ararat!Y127+aragacotn!Z127+armavir!Z127+kotayq!Z127+tavush!Z127+gexarquniq!Z127+lori!Z126+syuniq!Z127+malatia!Z127+shengavit!Z127)</f>
        <v>7</v>
      </c>
      <c r="AA127" s="486">
        <f>SUM(shirak!AA127+arabkir!AA127+avan!AA127+ajapnyak!AA135+kentron!AA127+erebuni!AA127+ararat!Z127+aragacotn!AA127+armavir!AA127+kotayq!AA127+tavush!AA127+gexarquniq!AA127+lori!AA126+syuniq!AA127+malatia!AA127+shengavit!AA127)</f>
        <v>0</v>
      </c>
    </row>
    <row r="128" spans="1:27" ht="45.75" customHeight="1" x14ac:dyDescent="0.25">
      <c r="A128" s="57" t="s">
        <v>239</v>
      </c>
      <c r="B128" s="85"/>
      <c r="C128" s="658" t="s">
        <v>240</v>
      </c>
      <c r="D128" s="661"/>
      <c r="E128" s="662"/>
      <c r="F128" s="486">
        <f>SUM(shirak!F128+arabkir!F128+avan!F128+ajapnyak!F136+kentron!F128+erebuni!F128+ararat!E128+aragacotn!F128+armavir!F128+kotayq!F128+tavush!F128+gexarquniq!F128+lori!F127+syuniq!F128+malatia!F128+shengavit!F128)</f>
        <v>167</v>
      </c>
      <c r="G128" s="486">
        <f>SUM(shirak!G128+arabkir!G128+avan!G128+ajapnyak!G136+kentron!G128+erebuni!G128+ararat!F128+aragacotn!G128+armavir!G128+kotayq!G128+tavush!G128+gexarquniq!G128+lori!G127+syuniq!G128+malatia!G128+shengavit!G128)</f>
        <v>484</v>
      </c>
      <c r="H128" s="486">
        <f>SUM(shirak!H128+arabkir!H128+avan!H128+ajapnyak!H136+kentron!H128+erebuni!H128+ararat!G128+aragacotn!H128+armavir!H128+kotayq!H128+tavush!H128+gexarquniq!H128+lori!H127+syuniq!H128+malatia!H128+shengavit!H128)</f>
        <v>398</v>
      </c>
      <c r="I128" s="486">
        <f>SUM(shirak!I128+arabkir!I128+avan!I128+ajapnyak!I136+kentron!I128+erebuni!I128+ararat!H128+aragacotn!I128+armavir!I128+kotayq!I128+tavush!I128+gexarquniq!I128+lori!I127+syuniq!I128+malatia!I128+shengavit!I128)</f>
        <v>81</v>
      </c>
      <c r="J128" s="486">
        <f>SUM(shirak!J128+arabkir!J128+avan!J128+ajapnyak!J136+kentron!J128+erebuni!J128+ararat!I128+aragacotn!J128+armavir!J128+kotayq!J128+tavush!J128+gexarquniq!J128+lori!J127+syuniq!J128+malatia!J128+shengavit!J128)</f>
        <v>5</v>
      </c>
      <c r="K128" s="503">
        <f>SUM(shirak!K128+arabkir!K128+avan!K128+ajapnyak!K136+kentron!K128+erebuni!K128+ararat!J128+aragacotn!K128+armavir!K128+kotayq!K128+tavush!K128+gexarquniq!K128+lori!K127+syuniq!K128+malatia!K128+shengavit!K128)</f>
        <v>350</v>
      </c>
      <c r="L128" s="486">
        <f>SUM(shirak!L128+arabkir!L128+avan!L128+ajapnyak!L136+kentron!L128+erebuni!L128+ararat!K128+aragacotn!L128+armavir!L128+kotayq!L128+tavush!L128+gexarquniq!L128+lori!L127+syuniq!L128+malatia!L128+shengavit!L128)</f>
        <v>117</v>
      </c>
      <c r="M128" s="486">
        <f>SUM(shirak!M128+arabkir!M128+avan!M128+ajapnyak!M136+kentron!M128+erebuni!M128+ararat!L128+aragacotn!M128+armavir!M128+kotayq!M128+tavush!M128+gexarquniq!M128+lori!M127+syuniq!M128+malatia!M128+shengavit!M128)</f>
        <v>86</v>
      </c>
      <c r="N128" s="486">
        <f>SUM(shirak!N128+arabkir!N128+avan!N128+ajapnyak!N136+kentron!N128+erebuni!N128+ararat!M128+aragacotn!N128+armavir!N128+kotayq!N128+tavush!N128+gexarquniq!N128+lori!N127+syuniq!N128+malatia!N128+shengavit!N128)</f>
        <v>63</v>
      </c>
      <c r="O128" s="503">
        <f>SUM(shirak!O128+arabkir!O128+avan!O128+ajapnyak!O136+kentron!O128+erebuni!O128+ararat!N128+aragacotn!O128+armavir!O128+kotayq!O128+tavush!O128+gexarquniq!O128+lori!O127+syuniq!O128+malatia!O128+shengavit!O128)</f>
        <v>84</v>
      </c>
      <c r="P128" s="486">
        <f>SUM(shirak!P128+arabkir!P128+avan!P128+ajapnyak!P136+kentron!P128+erebuni!P128+ararat!O128+aragacotn!P128+armavir!P128+kotayq!P128+tavush!P128+gexarquniq!P128+lori!P127+syuniq!P128+malatia!P128+shengavit!P128)</f>
        <v>20</v>
      </c>
      <c r="Q128" s="486">
        <f>SUM(shirak!Q128+arabkir!Q128+avan!Q128+ajapnyak!Q136+kentron!Q128+erebuni!Q128+ararat!P128+aragacotn!Q128+armavir!Q128+kotayq!Q128+tavush!Q128+gexarquniq!Q128+lori!Q127+syuniq!Q128+malatia!Q128+shengavit!Q128)</f>
        <v>54</v>
      </c>
      <c r="R128" s="486">
        <f>SUM(shirak!R128+arabkir!R128+avan!R128+ajapnyak!R136+kentron!R128+erebuni!R128+ararat!Q128+aragacotn!R128+armavir!R128+kotayq!R128+tavush!R128+gexarquniq!R128+lori!R127+syuniq!R128+malatia!R128+shengavit!R128)</f>
        <v>10</v>
      </c>
      <c r="S128" s="486">
        <f>SUM(shirak!S128+arabkir!S128+avan!S128+ajapnyak!S136+kentron!S128+erebuni!S128+ararat!R128+aragacotn!S128+armavir!S128+kotayq!S128+tavush!S128+gexarquniq!S128+lori!S127+syuniq!S128+malatia!S128+shengavit!S128)</f>
        <v>0</v>
      </c>
      <c r="T128" s="503">
        <f>SUM(shirak!T128+arabkir!T128+avan!T128+ajapnyak!T136+kentron!T128+erebuni!T128+ararat!S128+aragacotn!T128+armavir!T128+kotayq!T128+tavush!T128+gexarquniq!T128+lori!T127+syuniq!T128+malatia!T128+shengavit!T128)</f>
        <v>350</v>
      </c>
      <c r="U128" s="486">
        <f>SUM(shirak!U128+arabkir!U128+avan!U128+ajapnyak!U136+kentron!U128+erebuni!U128+ararat!T128+aragacotn!U128+armavir!U128+kotayq!U128+tavush!U128+gexarquniq!U128+lori!U127+syuniq!U128+malatia!U128+shengavit!U128)</f>
        <v>9</v>
      </c>
      <c r="V128" s="486">
        <f>SUM(shirak!V128+arabkir!V128+avan!V128+ajapnyak!V136+kentron!V128+erebuni!V128+ararat!U128+aragacotn!V128+armavir!V128+kotayq!V128+tavush!V128+gexarquniq!V128+lori!V127+syuniq!V128+malatia!V128+shengavit!V128)</f>
        <v>224</v>
      </c>
      <c r="W128" s="486">
        <f>SUM(shirak!W128+arabkir!W128+avan!W128+ajapnyak!W136+kentron!W128+erebuni!W128+ararat!V128+aragacotn!W128+armavir!W128+kotayq!W128+tavush!W128+gexarquniq!W128+lori!W127+syuniq!W128+malatia!W128+shengavit!W128)</f>
        <v>97</v>
      </c>
      <c r="X128" s="486">
        <f>SUM(shirak!X128+arabkir!X128+avan!X128+ajapnyak!X136+kentron!X128+erebuni!X128+ararat!W128+aragacotn!X128+armavir!X128+kotayq!X128+tavush!X128+gexarquniq!X128+lori!X127+syuniq!X128+malatia!X128+shengavit!X128)</f>
        <v>0</v>
      </c>
      <c r="Y128" s="486">
        <f>SUM(shirak!Y128+arabkir!Y128+avan!Y128+ajapnyak!Y136+kentron!Y128+erebuni!Y128+ararat!X128+aragacotn!Y128+armavir!Y128+kotayq!Y128+tavush!Y128+gexarquniq!Y128+lori!Y127+syuniq!Y128+malatia!Y128+shengavit!Y128)</f>
        <v>1</v>
      </c>
      <c r="Z128" s="503">
        <f>SUM(shirak!Z128+arabkir!Z128+avan!Z128+ajapnyak!Z136+kentron!Z128+erebuni!Z128+ararat!Y128+aragacotn!Z128+armavir!Z128+kotayq!Z128+tavush!Z128+gexarquniq!Z128+lori!Z127+syuniq!Z128+malatia!Z128+shengavit!Z128)</f>
        <v>206</v>
      </c>
      <c r="AA128" s="486">
        <f>SUM(shirak!AA128+arabkir!AA128+avan!AA128+ajapnyak!AA136+kentron!AA128+erebuni!AA128+ararat!Z128+aragacotn!AA128+armavir!AA128+kotayq!AA128+tavush!AA128+gexarquniq!AA128+lori!AA127+syuniq!AA128+malatia!AA128+shengavit!AA128)</f>
        <v>32</v>
      </c>
    </row>
    <row r="129" spans="1:27" ht="15.75" customHeight="1" x14ac:dyDescent="0.25">
      <c r="A129" s="57" t="s">
        <v>241</v>
      </c>
      <c r="B129" s="85"/>
      <c r="C129" s="658" t="s">
        <v>242</v>
      </c>
      <c r="D129" s="661"/>
      <c r="E129" s="662"/>
      <c r="F129" s="486">
        <f>SUM(shirak!F129+arabkir!F129+avan!F129+ajapnyak!F137+kentron!F129+erebuni!F129+ararat!E129+aragacotn!F129+armavir!F129+kotayq!F129+tavush!F129+gexarquniq!F129+lori!F128+syuniq!F129+malatia!F129+shengavit!F129)</f>
        <v>16</v>
      </c>
      <c r="G129" s="486">
        <f>SUM(shirak!G129+arabkir!G129+avan!G129+ajapnyak!G137+kentron!G129+erebuni!G129+ararat!F129+aragacotn!G129+armavir!G129+kotayq!G129+tavush!G129+gexarquniq!G129+lori!G128+syuniq!G129+malatia!G129+shengavit!G129)</f>
        <v>30</v>
      </c>
      <c r="H129" s="486">
        <f>SUM(shirak!H129+arabkir!H129+avan!H129+ajapnyak!H137+kentron!H129+erebuni!H129+ararat!G129+aragacotn!H129+armavir!H129+kotayq!H129+tavush!H129+gexarquniq!H129+lori!H128+syuniq!H129+malatia!H129+shengavit!H129)</f>
        <v>24</v>
      </c>
      <c r="I129" s="486">
        <f>SUM(shirak!I129+arabkir!I129+avan!I129+ajapnyak!I137+kentron!I129+erebuni!I129+ararat!H129+aragacotn!I129+armavir!I129+kotayq!I129+tavush!I129+gexarquniq!I129+lori!I128+syuniq!I129+malatia!I129+shengavit!I129)</f>
        <v>5</v>
      </c>
      <c r="J129" s="486">
        <f>SUM(shirak!J129+arabkir!J129+avan!J129+ajapnyak!J137+kentron!J129+erebuni!J129+ararat!I129+aragacotn!J129+armavir!J129+kotayq!J129+tavush!J129+gexarquniq!J129+lori!J128+syuniq!J129+malatia!J129+shengavit!J129)</f>
        <v>1</v>
      </c>
      <c r="K129" s="503">
        <f>SUM(shirak!K129+arabkir!K129+avan!K129+ajapnyak!K137+kentron!K129+erebuni!K129+ararat!J129+aragacotn!K129+armavir!K129+kotayq!K129+tavush!K129+gexarquniq!K129+lori!K128+syuniq!K129+malatia!K129+shengavit!K129)</f>
        <v>21</v>
      </c>
      <c r="L129" s="486">
        <f>SUM(shirak!L129+arabkir!L129+avan!L129+ajapnyak!L137+kentron!L129+erebuni!L129+ararat!K129+aragacotn!L129+armavir!L129+kotayq!L129+tavush!L129+gexarquniq!L129+lori!L128+syuniq!L129+malatia!L129+shengavit!L129)</f>
        <v>5</v>
      </c>
      <c r="M129" s="486">
        <f>SUM(shirak!M129+arabkir!M129+avan!M129+ajapnyak!M137+kentron!M129+erebuni!M129+ararat!L129+aragacotn!M129+armavir!M129+kotayq!M129+tavush!M129+gexarquniq!M129+lori!M128+syuniq!M129+malatia!M129+shengavit!M129)</f>
        <v>11</v>
      </c>
      <c r="N129" s="486">
        <f>SUM(shirak!N129+arabkir!N129+avan!N129+ajapnyak!N137+kentron!N129+erebuni!N129+ararat!M129+aragacotn!N129+armavir!N129+kotayq!N129+tavush!N129+gexarquniq!N129+lori!N128+syuniq!N129+malatia!N129+shengavit!N129)</f>
        <v>3</v>
      </c>
      <c r="O129" s="503">
        <f>SUM(shirak!O129+arabkir!O129+avan!O129+ajapnyak!O137+kentron!O129+erebuni!O129+ararat!N129+aragacotn!O129+armavir!O129+kotayq!O129+tavush!O129+gexarquniq!O129+lori!O128+syuniq!O129+malatia!O129+shengavit!O129)</f>
        <v>2</v>
      </c>
      <c r="P129" s="486">
        <f>SUM(shirak!P129+arabkir!P129+avan!P129+ajapnyak!P137+kentron!P129+erebuni!P129+ararat!O129+aragacotn!P129+armavir!P129+kotayq!P129+tavush!P129+gexarquniq!P129+lori!P128+syuniq!P129+malatia!P129+shengavit!P129)</f>
        <v>0</v>
      </c>
      <c r="Q129" s="486">
        <f>SUM(shirak!Q129+arabkir!Q129+avan!Q129+ajapnyak!Q137+kentron!Q129+erebuni!Q129+ararat!P129+aragacotn!Q129+armavir!Q129+kotayq!Q129+tavush!Q129+gexarquniq!Q129+lori!Q128+syuniq!Q129+malatia!Q129+shengavit!Q129)</f>
        <v>2</v>
      </c>
      <c r="R129" s="486">
        <f>SUM(shirak!R129+arabkir!R129+avan!R129+ajapnyak!R137+kentron!R129+erebuni!R129+ararat!Q129+aragacotn!R129+armavir!R129+kotayq!R129+tavush!R129+gexarquniq!R129+lori!R128+syuniq!R129+malatia!R129+shengavit!R129)</f>
        <v>0</v>
      </c>
      <c r="S129" s="486">
        <f>SUM(shirak!S129+arabkir!S129+avan!S129+ajapnyak!S137+kentron!S129+erebuni!S129+ararat!R129+aragacotn!S129+armavir!S129+kotayq!S129+tavush!S129+gexarquniq!S129+lori!S128+syuniq!S129+malatia!S129+shengavit!S129)</f>
        <v>0</v>
      </c>
      <c r="T129" s="503">
        <f>SUM(shirak!T129+arabkir!T129+avan!T129+ajapnyak!T137+kentron!T129+erebuni!T129+ararat!S129+aragacotn!T129+armavir!T129+kotayq!T129+tavush!T129+gexarquniq!T129+lori!T128+syuniq!T129+malatia!T129+shengavit!T129)</f>
        <v>21</v>
      </c>
      <c r="U129" s="486">
        <f>SUM(shirak!U129+arabkir!U129+avan!U129+ajapnyak!U137+kentron!U129+erebuni!U129+ararat!T129+aragacotn!U129+armavir!U129+kotayq!U129+tavush!U129+gexarquniq!U129+lori!U128+syuniq!U129+malatia!U129+shengavit!U129)</f>
        <v>1</v>
      </c>
      <c r="V129" s="486">
        <f>SUM(shirak!V129+arabkir!V129+avan!V129+ajapnyak!V137+kentron!V129+erebuni!V129+ararat!U129+aragacotn!V129+armavir!V129+kotayq!V129+tavush!V129+gexarquniq!V129+lori!V128+syuniq!V129+malatia!V129+shengavit!V129)</f>
        <v>10</v>
      </c>
      <c r="W129" s="486">
        <f>SUM(shirak!W129+arabkir!W129+avan!W129+ajapnyak!W137+kentron!W129+erebuni!W129+ararat!V129+aragacotn!W129+armavir!W129+kotayq!W129+tavush!W129+gexarquniq!W129+lori!W128+syuniq!W129+malatia!W129+shengavit!W129)</f>
        <v>9</v>
      </c>
      <c r="X129" s="486">
        <f>SUM(shirak!X129+arabkir!X129+avan!X129+ajapnyak!X137+kentron!X129+erebuni!X129+ararat!W129+aragacotn!X129+armavir!X129+kotayq!X129+tavush!X129+gexarquniq!X129+lori!X128+syuniq!X129+malatia!X129+shengavit!X129)</f>
        <v>0</v>
      </c>
      <c r="Y129" s="486">
        <f>SUM(shirak!Y129+arabkir!Y129+avan!Y129+ajapnyak!Y137+kentron!Y129+erebuni!Y129+ararat!X129+aragacotn!Y129+armavir!Y129+kotayq!Y129+tavush!Y129+gexarquniq!Y129+lori!Y128+syuniq!Y129+malatia!Y129+shengavit!Y129)</f>
        <v>1</v>
      </c>
      <c r="Z129" s="503">
        <f>SUM(shirak!Z129+arabkir!Z129+avan!Z129+ajapnyak!Z137+kentron!Z129+erebuni!Z129+ararat!Y129+aragacotn!Z129+armavir!Z129+kotayq!Z129+tavush!Z129+gexarquniq!Z129+lori!Z128+syuniq!Z129+malatia!Z129+shengavit!Z129)</f>
        <v>18</v>
      </c>
      <c r="AA129" s="486">
        <f>SUM(shirak!AA129+arabkir!AA129+avan!AA129+ajapnyak!AA137+kentron!AA129+erebuni!AA129+ararat!Z129+aragacotn!AA129+armavir!AA129+kotayq!AA129+tavush!AA129+gexarquniq!AA129+lori!AA128+syuniq!AA129+malatia!AA129+shengavit!AA129)</f>
        <v>3</v>
      </c>
    </row>
    <row r="130" spans="1:27" ht="33" customHeight="1" x14ac:dyDescent="0.25">
      <c r="A130" s="57" t="s">
        <v>243</v>
      </c>
      <c r="B130" s="85"/>
      <c r="C130" s="658" t="s">
        <v>244</v>
      </c>
      <c r="D130" s="659"/>
      <c r="E130" s="660"/>
      <c r="F130" s="486">
        <f>SUM(shirak!F130+arabkir!F130+avan!F130+ajapnyak!F138+kentron!F130+erebuni!F130+ararat!E130+aragacotn!F130+armavir!F130+kotayq!F130+tavush!F130+gexarquniq!F130+lori!F129+syuniq!F130+malatia!F130+shengavit!F130)</f>
        <v>3</v>
      </c>
      <c r="G130" s="486">
        <f>SUM(shirak!G130+arabkir!G130+avan!G130+ajapnyak!G138+kentron!G130+erebuni!G130+ararat!F130+aragacotn!G130+armavir!G130+kotayq!G130+tavush!G130+gexarquniq!G130+lori!G129+syuniq!G130+malatia!G130+shengavit!G130)</f>
        <v>5</v>
      </c>
      <c r="H130" s="486">
        <f>SUM(shirak!H130+arabkir!H130+avan!H130+ajapnyak!H138+kentron!H130+erebuni!H130+ararat!G130+aragacotn!H130+armavir!H130+kotayq!H130+tavush!H130+gexarquniq!H130+lori!H129+syuniq!H130+malatia!H130+shengavit!H130)</f>
        <v>4</v>
      </c>
      <c r="I130" s="486">
        <f>SUM(shirak!I130+arabkir!I130+avan!I130+ajapnyak!I138+kentron!I130+erebuni!I130+ararat!H130+aragacotn!I130+armavir!I130+kotayq!I130+tavush!I130+gexarquniq!I130+lori!I129+syuniq!I130+malatia!I130+shengavit!I130)</f>
        <v>1</v>
      </c>
      <c r="J130" s="486">
        <f>SUM(shirak!J130+arabkir!J130+avan!J130+ajapnyak!J138+kentron!J130+erebuni!J130+ararat!I130+aragacotn!J130+armavir!J130+kotayq!J130+tavush!J130+gexarquniq!J130+lori!J129+syuniq!J130+malatia!J130+shengavit!J130)</f>
        <v>0</v>
      </c>
      <c r="K130" s="503">
        <f>SUM(shirak!K130+arabkir!K130+avan!K130+ajapnyak!K138+kentron!K130+erebuni!K130+ararat!J130+aragacotn!K130+armavir!K130+kotayq!K130+tavush!K130+gexarquniq!K130+lori!K129+syuniq!K130+malatia!K130+shengavit!K130)</f>
        <v>4</v>
      </c>
      <c r="L130" s="486">
        <f>SUM(shirak!L130+arabkir!L130+avan!L130+ajapnyak!L138+kentron!L130+erebuni!L130+ararat!K130+aragacotn!L130+armavir!L130+kotayq!L130+tavush!L130+gexarquniq!L130+lori!L129+syuniq!L130+malatia!L130+shengavit!L130)</f>
        <v>1</v>
      </c>
      <c r="M130" s="486">
        <f>SUM(shirak!M130+arabkir!M130+avan!M130+ajapnyak!M138+kentron!M130+erebuni!M130+ararat!L130+aragacotn!M130+armavir!M130+kotayq!M130+tavush!M130+gexarquniq!M130+lori!M129+syuniq!M130+malatia!M130+shengavit!M130)</f>
        <v>1</v>
      </c>
      <c r="N130" s="486">
        <f>SUM(shirak!N130+arabkir!N130+avan!N130+ajapnyak!N138+kentron!N130+erebuni!N130+ararat!M130+aragacotn!N130+armavir!N130+kotayq!N130+tavush!N130+gexarquniq!N130+lori!N129+syuniq!N130+malatia!N130+shengavit!N130)</f>
        <v>0</v>
      </c>
      <c r="O130" s="503">
        <f>SUM(shirak!O130+arabkir!O130+avan!O130+ajapnyak!O138+kentron!O130+erebuni!O130+ararat!N130+aragacotn!O130+armavir!O130+kotayq!O130+tavush!O130+gexarquniq!O130+lori!O129+syuniq!O130+malatia!O130+shengavit!O130)</f>
        <v>2</v>
      </c>
      <c r="P130" s="486">
        <f>SUM(shirak!P130+arabkir!P130+avan!P130+ajapnyak!P138+kentron!P130+erebuni!P130+ararat!O130+aragacotn!P130+armavir!P130+kotayq!P130+tavush!P130+gexarquniq!P130+lori!P129+syuniq!P130+malatia!P130+shengavit!P130)</f>
        <v>1</v>
      </c>
      <c r="Q130" s="486">
        <f>SUM(shirak!Q130+arabkir!Q130+avan!Q130+ajapnyak!Q138+kentron!Q130+erebuni!Q130+ararat!P130+aragacotn!Q130+armavir!Q130+kotayq!Q130+tavush!Q130+gexarquniq!Q130+lori!Q129+syuniq!Q130+malatia!Q130+shengavit!Q130)</f>
        <v>1</v>
      </c>
      <c r="R130" s="486">
        <f>SUM(shirak!R130+arabkir!R130+avan!R130+ajapnyak!R138+kentron!R130+erebuni!R130+ararat!Q130+aragacotn!R130+armavir!R130+kotayq!R130+tavush!R130+gexarquniq!R130+lori!R129+syuniq!R130+malatia!R130+shengavit!R130)</f>
        <v>0</v>
      </c>
      <c r="S130" s="486">
        <f>SUM(shirak!S130+arabkir!S130+avan!S130+ajapnyak!S138+kentron!S130+erebuni!S130+ararat!R130+aragacotn!S130+armavir!S130+kotayq!S130+tavush!S130+gexarquniq!S130+lori!S129+syuniq!S130+malatia!S130+shengavit!S130)</f>
        <v>0</v>
      </c>
      <c r="T130" s="503">
        <f>SUM(shirak!T130+arabkir!T130+avan!T130+ajapnyak!T138+kentron!T130+erebuni!T130+ararat!S130+aragacotn!T130+armavir!T130+kotayq!T130+tavush!T130+gexarquniq!T130+lori!T129+syuniq!T130+malatia!T130+shengavit!T130)</f>
        <v>4</v>
      </c>
      <c r="U130" s="486">
        <f>SUM(shirak!U130+arabkir!U130+avan!U130+ajapnyak!U138+kentron!U130+erebuni!U130+ararat!T130+aragacotn!U130+armavir!U130+kotayq!U130+tavush!U130+gexarquniq!U130+lori!U129+syuniq!U130+malatia!U130+shengavit!U130)</f>
        <v>0</v>
      </c>
      <c r="V130" s="486">
        <f>SUM(shirak!V130+arabkir!V130+avan!V130+ajapnyak!V138+kentron!V130+erebuni!V130+ararat!U130+aragacotn!V130+armavir!V130+kotayq!V130+tavush!V130+gexarquniq!V130+lori!V129+syuniq!V130+malatia!V130+shengavit!V130)</f>
        <v>2</v>
      </c>
      <c r="W130" s="486">
        <f>SUM(shirak!W130+arabkir!W130+avan!W130+ajapnyak!W138+kentron!W130+erebuni!W130+ararat!V130+aragacotn!W130+armavir!W130+kotayq!W130+tavush!W130+gexarquniq!W130+lori!W129+syuniq!W130+malatia!W130+shengavit!W130)</f>
        <v>2</v>
      </c>
      <c r="X130" s="486">
        <f>SUM(shirak!X130+arabkir!X130+avan!X130+ajapnyak!X138+kentron!X130+erebuni!X130+ararat!W130+aragacotn!X130+armavir!X130+kotayq!X130+tavush!X130+gexarquniq!X130+lori!X129+syuniq!X130+malatia!X130+shengavit!X130)</f>
        <v>0</v>
      </c>
      <c r="Y130" s="486">
        <f>SUM(shirak!Y130+arabkir!Y130+avan!Y130+ajapnyak!Y138+kentron!Y130+erebuni!Y130+ararat!X130+aragacotn!Y130+armavir!Y130+kotayq!Y130+tavush!Y130+gexarquniq!Y130+lori!Y129+syuniq!Y130+malatia!Y130+shengavit!Y130)</f>
        <v>0</v>
      </c>
      <c r="Z130" s="503">
        <f>SUM(shirak!Z130+arabkir!Z130+avan!Z130+ajapnyak!Z138+kentron!Z130+erebuni!Z130+ararat!Y130+aragacotn!Z130+armavir!Z130+kotayq!Z130+tavush!Z130+gexarquniq!Z130+lori!Z129+syuniq!Z130+malatia!Z130+shengavit!Z130)</f>
        <v>3</v>
      </c>
      <c r="AA130" s="486">
        <f>SUM(shirak!AA130+arabkir!AA130+avan!AA130+ajapnyak!AA138+kentron!AA130+erebuni!AA130+ararat!Z130+aragacotn!AA130+armavir!AA130+kotayq!AA130+tavush!AA130+gexarquniq!AA130+lori!AA129+syuniq!AA130+malatia!AA130+shengavit!AA130)</f>
        <v>0</v>
      </c>
    </row>
    <row r="131" spans="1:27" ht="18.75" customHeight="1" x14ac:dyDescent="0.25">
      <c r="A131" s="57" t="s">
        <v>245</v>
      </c>
      <c r="B131" s="85"/>
      <c r="C131" s="658" t="s">
        <v>246</v>
      </c>
      <c r="D131" s="659"/>
      <c r="E131" s="660"/>
      <c r="F131" s="486">
        <f>SUM(shirak!F131+arabkir!F131+avan!F131+ajapnyak!F139+kentron!F131+erebuni!F131+ararat!E131+aragacotn!F131+armavir!F131+kotayq!F131+tavush!F131+gexarquniq!F131+lori!F130+syuniq!F131+malatia!F131+shengavit!F131)</f>
        <v>4</v>
      </c>
      <c r="G131" s="486">
        <f>SUM(shirak!G131+arabkir!G131+avan!G131+ajapnyak!G139+kentron!G131+erebuni!G131+ararat!F131+aragacotn!G131+armavir!G131+kotayq!G131+tavush!G131+gexarquniq!G131+lori!G130+syuniq!G131+malatia!G131+shengavit!G131)</f>
        <v>14</v>
      </c>
      <c r="H131" s="486">
        <f>SUM(shirak!H131+arabkir!H131+avan!H131+ajapnyak!H139+kentron!H131+erebuni!H131+ararat!G131+aragacotn!H131+armavir!H131+kotayq!H131+tavush!H131+gexarquniq!H131+lori!H130+syuniq!H131+malatia!H131+shengavit!H131)</f>
        <v>14</v>
      </c>
      <c r="I131" s="486">
        <f>SUM(shirak!I131+arabkir!I131+avan!I131+ajapnyak!I139+kentron!I131+erebuni!I131+ararat!H131+aragacotn!I131+armavir!I131+kotayq!I131+tavush!I131+gexarquniq!I131+lori!I130+syuniq!I131+malatia!I131+shengavit!I131)</f>
        <v>0</v>
      </c>
      <c r="J131" s="486">
        <f>SUM(shirak!J131+arabkir!J131+avan!J131+ajapnyak!J139+kentron!J131+erebuni!J131+ararat!I131+aragacotn!J131+armavir!J131+kotayq!J131+tavush!J131+gexarquniq!J131+lori!J130+syuniq!J131+malatia!J131+shengavit!J131)</f>
        <v>0</v>
      </c>
      <c r="K131" s="503">
        <f>SUM(shirak!K131+arabkir!K131+avan!K131+ajapnyak!K139+kentron!K131+erebuni!K131+ararat!J131+aragacotn!K131+armavir!K131+kotayq!K131+tavush!K131+gexarquniq!K131+lori!K130+syuniq!K131+malatia!K131+shengavit!K131)</f>
        <v>8</v>
      </c>
      <c r="L131" s="486">
        <f>SUM(shirak!L131+arabkir!L131+avan!L131+ajapnyak!L139+kentron!L131+erebuni!L131+ararat!K131+aragacotn!L131+armavir!L131+kotayq!L131+tavush!L131+gexarquniq!L131+lori!L130+syuniq!L131+malatia!L131+shengavit!L131)</f>
        <v>4</v>
      </c>
      <c r="M131" s="486">
        <f>SUM(shirak!M131+arabkir!M131+avan!M131+ajapnyak!M139+kentron!M131+erebuni!M131+ararat!L131+aragacotn!M131+armavir!M131+kotayq!M131+tavush!M131+gexarquniq!M131+lori!M130+syuniq!M131+malatia!M131+shengavit!M131)</f>
        <v>1</v>
      </c>
      <c r="N131" s="486">
        <f>SUM(shirak!N131+arabkir!N131+avan!N131+ajapnyak!N139+kentron!N131+erebuni!N131+ararat!M131+aragacotn!N131+armavir!N131+kotayq!N131+tavush!N131+gexarquniq!N131+lori!N130+syuniq!N131+malatia!N131+shengavit!N131)</f>
        <v>2</v>
      </c>
      <c r="O131" s="503">
        <f>SUM(shirak!O131+arabkir!O131+avan!O131+ajapnyak!O139+kentron!O131+erebuni!O131+ararat!N131+aragacotn!O131+armavir!O131+kotayq!O131+tavush!O131+gexarquniq!O131+lori!O130+syuniq!O131+malatia!O131+shengavit!O131)</f>
        <v>1</v>
      </c>
      <c r="P131" s="486">
        <f>SUM(shirak!P131+arabkir!P131+avan!P131+ajapnyak!P139+kentron!P131+erebuni!P131+ararat!O131+aragacotn!P131+armavir!P131+kotayq!P131+tavush!P131+gexarquniq!P131+lori!P130+syuniq!P131+malatia!P131+shengavit!P131)</f>
        <v>0</v>
      </c>
      <c r="Q131" s="486">
        <f>SUM(shirak!Q131+arabkir!Q131+avan!Q131+ajapnyak!Q139+kentron!Q131+erebuni!Q131+ararat!P131+aragacotn!Q131+armavir!Q131+kotayq!Q131+tavush!Q131+gexarquniq!Q131+lori!Q130+syuniq!Q131+malatia!Q131+shengavit!Q131)</f>
        <v>1</v>
      </c>
      <c r="R131" s="486">
        <f>SUM(shirak!R131+arabkir!R131+avan!R131+ajapnyak!R139+kentron!R131+erebuni!R131+ararat!Q131+aragacotn!R131+armavir!R131+kotayq!R131+tavush!R131+gexarquniq!R131+lori!R130+syuniq!R131+malatia!R131+shengavit!R131)</f>
        <v>0</v>
      </c>
      <c r="S131" s="486">
        <f>SUM(shirak!S131+arabkir!S131+avan!S131+ajapnyak!S139+kentron!S131+erebuni!S131+ararat!R131+aragacotn!S131+armavir!S131+kotayq!S131+tavush!S131+gexarquniq!S131+lori!S130+syuniq!S131+malatia!S131+shengavit!S131)</f>
        <v>0</v>
      </c>
      <c r="T131" s="503">
        <f>SUM(shirak!T131+arabkir!T131+avan!T131+ajapnyak!T139+kentron!T131+erebuni!T131+ararat!S131+aragacotn!T131+armavir!T131+kotayq!T131+tavush!T131+gexarquniq!T131+lori!T130+syuniq!T131+malatia!T131+shengavit!T131)</f>
        <v>8</v>
      </c>
      <c r="U131" s="486">
        <f>SUM(shirak!U131+arabkir!U131+avan!U131+ajapnyak!U139+kentron!U131+erebuni!U131+ararat!T131+aragacotn!U131+armavir!U131+kotayq!U131+tavush!U131+gexarquniq!U131+lori!U130+syuniq!U131+malatia!U131+shengavit!U131)</f>
        <v>0</v>
      </c>
      <c r="V131" s="486">
        <f>SUM(shirak!V131+arabkir!V131+avan!V131+ajapnyak!V139+kentron!V131+erebuni!V131+ararat!U131+aragacotn!V131+armavir!V131+kotayq!V131+tavush!V131+gexarquniq!V131+lori!V130+syuniq!V131+malatia!V131+shengavit!V131)</f>
        <v>5</v>
      </c>
      <c r="W131" s="486">
        <f>SUM(shirak!W131+arabkir!W131+avan!W131+ajapnyak!W139+kentron!W131+erebuni!W131+ararat!V131+aragacotn!W131+armavir!W131+kotayq!W131+tavush!W131+gexarquniq!W131+lori!W130+syuniq!W131+malatia!W131+shengavit!W131)</f>
        <v>3</v>
      </c>
      <c r="X131" s="486">
        <f>SUM(shirak!X131+arabkir!X131+avan!X131+ajapnyak!X139+kentron!X131+erebuni!X131+ararat!W131+aragacotn!X131+armavir!X131+kotayq!X131+tavush!X131+gexarquniq!X131+lori!X130+syuniq!X131+malatia!X131+shengavit!X131)</f>
        <v>0</v>
      </c>
      <c r="Y131" s="486">
        <f>SUM(shirak!Y131+arabkir!Y131+avan!Y131+ajapnyak!Y139+kentron!Y131+erebuni!Y131+ararat!X131+aragacotn!Y131+armavir!Y131+kotayq!Y131+tavush!Y131+gexarquniq!Y131+lori!Y130+syuniq!Y131+malatia!Y131+shengavit!Y131)</f>
        <v>0</v>
      </c>
      <c r="Z131" s="503">
        <f>SUM(shirak!Z131+arabkir!Z131+avan!Z131+ajapnyak!Z139+kentron!Z131+erebuni!Z131+ararat!Y131+aragacotn!Z131+armavir!Z131+kotayq!Z131+tavush!Z131+gexarquniq!Z131+lori!Z130+syuniq!Z131+malatia!Z131+shengavit!Z131)</f>
        <v>10</v>
      </c>
      <c r="AA131" s="486">
        <f>SUM(shirak!AA131+arabkir!AA131+avan!AA131+ajapnyak!AA139+kentron!AA131+erebuni!AA131+ararat!Z131+aragacotn!AA131+armavir!AA131+kotayq!AA131+tavush!AA131+gexarquniq!AA131+lori!AA130+syuniq!AA131+malatia!AA131+shengavit!AA131)</f>
        <v>1</v>
      </c>
    </row>
    <row r="132" spans="1:27" x14ac:dyDescent="0.25">
      <c r="A132" s="57" t="s">
        <v>247</v>
      </c>
      <c r="B132" s="85"/>
      <c r="C132" s="658" t="s">
        <v>248</v>
      </c>
      <c r="D132" s="659"/>
      <c r="E132" s="660"/>
      <c r="F132" s="486">
        <f>SUM(shirak!F132+arabkir!F132+avan!F132+ajapnyak!F140+kentron!F132+erebuni!F132+ararat!E132+aragacotn!F132+armavir!F132+kotayq!F132+tavush!F132+gexarquniq!F132+lori!F131+syuniq!F132+malatia!F132+shengavit!F132)</f>
        <v>2</v>
      </c>
      <c r="G132" s="486">
        <f>SUM(shirak!G132+arabkir!G132+avan!G132+ajapnyak!G140+kentron!G132+erebuni!G132+ararat!F132+aragacotn!G132+armavir!G132+kotayq!G132+tavush!G132+gexarquniq!G132+lori!G131+syuniq!G132+malatia!G132+shengavit!G132)</f>
        <v>0</v>
      </c>
      <c r="H132" s="486">
        <f>SUM(shirak!H132+arabkir!H132+avan!H132+ajapnyak!H140+kentron!H132+erebuni!H132+ararat!G132+aragacotn!H132+armavir!H132+kotayq!H132+tavush!H132+gexarquniq!H132+lori!H131+syuniq!H132+malatia!H132+shengavit!H132)</f>
        <v>0</v>
      </c>
      <c r="I132" s="486">
        <f>SUM(shirak!I132+arabkir!I132+avan!I132+ajapnyak!I140+kentron!I132+erebuni!I132+ararat!H132+aragacotn!I132+armavir!I132+kotayq!I132+tavush!I132+gexarquniq!I132+lori!I131+syuniq!I132+malatia!I132+shengavit!I132)</f>
        <v>0</v>
      </c>
      <c r="J132" s="486">
        <f>SUM(shirak!J132+arabkir!J132+avan!J132+ajapnyak!J140+kentron!J132+erebuni!J132+ararat!I132+aragacotn!J132+armavir!J132+kotayq!J132+tavush!J132+gexarquniq!J132+lori!J131+syuniq!J132+malatia!J132+shengavit!J132)</f>
        <v>0</v>
      </c>
      <c r="K132" s="503">
        <f>SUM(shirak!K132+arabkir!K132+avan!K132+ajapnyak!K140+kentron!K132+erebuni!K132+ararat!J132+aragacotn!K132+armavir!K132+kotayq!K132+tavush!K132+gexarquniq!K132+lori!K131+syuniq!K132+malatia!K132+shengavit!K132)</f>
        <v>2</v>
      </c>
      <c r="L132" s="486">
        <f>SUM(shirak!L132+arabkir!L132+avan!L132+ajapnyak!L140+kentron!L132+erebuni!L132+ararat!K132+aragacotn!L132+armavir!L132+kotayq!L132+tavush!L132+gexarquniq!L132+lori!L131+syuniq!L132+malatia!L132+shengavit!L132)</f>
        <v>0</v>
      </c>
      <c r="M132" s="486">
        <f>SUM(shirak!M132+arabkir!M132+avan!M132+ajapnyak!M140+kentron!M132+erebuni!M132+ararat!L132+aragacotn!M132+armavir!M132+kotayq!M132+tavush!M132+gexarquniq!M132+lori!M131+syuniq!M132+malatia!M132+shengavit!M132)</f>
        <v>0</v>
      </c>
      <c r="N132" s="486">
        <f>SUM(shirak!N132+arabkir!N132+avan!N132+ajapnyak!N140+kentron!N132+erebuni!N132+ararat!M132+aragacotn!N132+armavir!N132+kotayq!N132+tavush!N132+gexarquniq!N132+lori!N131+syuniq!N132+malatia!N132+shengavit!N132)</f>
        <v>0</v>
      </c>
      <c r="O132" s="503">
        <f>SUM(shirak!O132+arabkir!O132+avan!O132+ajapnyak!O140+kentron!O132+erebuni!O132+ararat!N132+aragacotn!O132+armavir!O132+kotayq!O132+tavush!O132+gexarquniq!O132+lori!O131+syuniq!O132+malatia!O132+shengavit!O132)</f>
        <v>2</v>
      </c>
      <c r="P132" s="486">
        <f>SUM(shirak!P132+arabkir!P132+avan!P132+ajapnyak!P140+kentron!P132+erebuni!P132+ararat!O132+aragacotn!P132+armavir!P132+kotayq!P132+tavush!P132+gexarquniq!P132+lori!P131+syuniq!P132+malatia!P132+shengavit!P132)</f>
        <v>0</v>
      </c>
      <c r="Q132" s="486">
        <f>SUM(shirak!Q132+arabkir!Q132+avan!Q132+ajapnyak!Q140+kentron!Q132+erebuni!Q132+ararat!P132+aragacotn!Q132+armavir!Q132+kotayq!Q132+tavush!Q132+gexarquniq!Q132+lori!Q131+syuniq!Q132+malatia!Q132+shengavit!Q132)</f>
        <v>2</v>
      </c>
      <c r="R132" s="486">
        <f>SUM(shirak!R132+arabkir!R132+avan!R132+ajapnyak!R140+kentron!R132+erebuni!R132+ararat!Q132+aragacotn!R132+armavir!R132+kotayq!R132+tavush!R132+gexarquniq!R132+lori!R131+syuniq!R132+malatia!R132+shengavit!R132)</f>
        <v>0</v>
      </c>
      <c r="S132" s="486">
        <f>SUM(shirak!S132+arabkir!S132+avan!S132+ajapnyak!S140+kentron!S132+erebuni!S132+ararat!R132+aragacotn!S132+armavir!S132+kotayq!S132+tavush!S132+gexarquniq!S132+lori!S131+syuniq!S132+malatia!S132+shengavit!S132)</f>
        <v>0</v>
      </c>
      <c r="T132" s="503">
        <f>SUM(shirak!T132+arabkir!T132+avan!T132+ajapnyak!T140+kentron!T132+erebuni!T132+ararat!S132+aragacotn!T132+armavir!T132+kotayq!T132+tavush!T132+gexarquniq!T132+lori!T131+syuniq!T132+malatia!T132+shengavit!T132)</f>
        <v>2</v>
      </c>
      <c r="U132" s="486">
        <f>SUM(shirak!U132+arabkir!U132+avan!U132+ajapnyak!U140+kentron!U132+erebuni!U132+ararat!T132+aragacotn!U132+armavir!U132+kotayq!U132+tavush!U132+gexarquniq!U132+lori!U131+syuniq!U132+malatia!U132+shengavit!U132)</f>
        <v>0</v>
      </c>
      <c r="V132" s="486">
        <f>SUM(shirak!V132+arabkir!V132+avan!V132+ajapnyak!V140+kentron!V132+erebuni!V132+ararat!U132+aragacotn!V132+armavir!V132+kotayq!V132+tavush!V132+gexarquniq!V132+lori!V131+syuniq!V132+malatia!V132+shengavit!V132)</f>
        <v>2</v>
      </c>
      <c r="W132" s="486">
        <f>SUM(shirak!W132+arabkir!W132+avan!W132+ajapnyak!W140+kentron!W132+erebuni!W132+ararat!V132+aragacotn!W132+armavir!W132+kotayq!W132+tavush!W132+gexarquniq!W132+lori!W131+syuniq!W132+malatia!W132+shengavit!W132)</f>
        <v>0</v>
      </c>
      <c r="X132" s="486">
        <f>SUM(shirak!X132+arabkir!X132+avan!X132+ajapnyak!X140+kentron!X132+erebuni!X132+ararat!W132+aragacotn!X132+armavir!X132+kotayq!X132+tavush!X132+gexarquniq!X132+lori!X131+syuniq!X132+malatia!X132+shengavit!X132)</f>
        <v>0</v>
      </c>
      <c r="Y132" s="486">
        <f>SUM(shirak!Y132+arabkir!Y132+avan!Y132+ajapnyak!Y140+kentron!Y132+erebuni!Y132+ararat!X132+aragacotn!Y132+armavir!Y132+kotayq!Y132+tavush!Y132+gexarquniq!Y132+lori!Y131+syuniq!Y132+malatia!Y132+shengavit!Y132)</f>
        <v>0</v>
      </c>
      <c r="Z132" s="503">
        <f>SUM(shirak!Z132+arabkir!Z132+avan!Z132+ajapnyak!Z140+kentron!Z132+erebuni!Z132+ararat!Y132+aragacotn!Z132+armavir!Z132+kotayq!Z132+tavush!Z132+gexarquniq!Z132+lori!Z131+syuniq!Z132+malatia!Z132+shengavit!Z132)</f>
        <v>0</v>
      </c>
      <c r="AA132" s="486">
        <f>SUM(shirak!AA132+arabkir!AA132+avan!AA132+ajapnyak!AA140+kentron!AA132+erebuni!AA132+ararat!Z132+aragacotn!AA132+armavir!AA132+kotayq!AA132+tavush!AA132+gexarquniq!AA132+lori!AA131+syuniq!AA132+malatia!AA132+shengavit!AA132)</f>
        <v>0</v>
      </c>
    </row>
    <row r="133" spans="1:27" ht="33.75" customHeight="1" x14ac:dyDescent="0.25">
      <c r="A133" s="57" t="s">
        <v>249</v>
      </c>
      <c r="B133" s="85"/>
      <c r="C133" s="663" t="s">
        <v>70</v>
      </c>
      <c r="D133" s="664"/>
      <c r="E133" s="665"/>
      <c r="F133" s="486">
        <f>SUM(shirak!F133+arabkir!F133+avan!F133+ajapnyak!F141+kentron!F133+erebuni!F133+ararat!E133+aragacotn!F133+armavir!F133+kotayq!F133+tavush!F133+gexarquniq!F133+lori!F132+syuniq!F133+malatia!F133+shengavit!F133)</f>
        <v>35</v>
      </c>
      <c r="G133" s="486">
        <f>SUM(shirak!G133+arabkir!G133+avan!G133+ajapnyak!G141+kentron!G133+erebuni!G133+ararat!F133+aragacotn!G133+armavir!G133+kotayq!G133+tavush!G133+gexarquniq!G133+lori!G132+syuniq!G133+malatia!G133+shengavit!G133)</f>
        <v>80</v>
      </c>
      <c r="H133" s="486">
        <f>SUM(shirak!H133+arabkir!H133+avan!H133+ajapnyak!H141+kentron!H133+erebuni!H133+ararat!G133+aragacotn!H133+armavir!H133+kotayq!H133+tavush!H133+gexarquniq!H133+lori!H132+syuniq!H133+malatia!H133+shengavit!H133)</f>
        <v>59</v>
      </c>
      <c r="I133" s="486">
        <f>SUM(shirak!I133+arabkir!I133+avan!I133+ajapnyak!I141+kentron!I133+erebuni!I133+ararat!H133+aragacotn!I133+armavir!I133+kotayq!I133+tavush!I133+gexarquniq!I133+lori!I132+syuniq!I133+malatia!I133+shengavit!I133)</f>
        <v>18</v>
      </c>
      <c r="J133" s="486">
        <f>SUM(shirak!J133+arabkir!J133+avan!J133+ajapnyak!J141+kentron!J133+erebuni!J133+ararat!I133+aragacotn!J133+armavir!J133+kotayq!J133+tavush!J133+gexarquniq!J133+lori!J132+syuniq!J133+malatia!J133+shengavit!J133)</f>
        <v>3</v>
      </c>
      <c r="K133" s="503">
        <f>SUM(shirak!K133+arabkir!K133+avan!K133+ajapnyak!K141+kentron!K133+erebuni!K133+ararat!J133+aragacotn!K133+armavir!K133+kotayq!K133+tavush!K133+gexarquniq!K133+lori!K132+syuniq!K133+malatia!K133+shengavit!K133)</f>
        <v>53</v>
      </c>
      <c r="L133" s="486">
        <f>SUM(shirak!L133+arabkir!L133+avan!L133+ajapnyak!L141+kentron!L133+erebuni!L133+ararat!K133+aragacotn!L133+armavir!L133+kotayq!L133+tavush!L133+gexarquniq!L133+lori!L132+syuniq!L133+malatia!L133+shengavit!L133)</f>
        <v>22</v>
      </c>
      <c r="M133" s="486">
        <f>SUM(shirak!M133+arabkir!M133+avan!M133+ajapnyak!M141+kentron!M133+erebuni!M133+ararat!L133+aragacotn!M133+armavir!M133+kotayq!M133+tavush!M133+gexarquniq!M133+lori!M132+syuniq!M133+malatia!M133+shengavit!M133)</f>
        <v>11</v>
      </c>
      <c r="N133" s="486">
        <f>SUM(shirak!N133+arabkir!N133+avan!N133+ajapnyak!N141+kentron!N133+erebuni!N133+ararat!M133+aragacotn!N133+armavir!N133+kotayq!N133+tavush!N133+gexarquniq!N133+lori!N132+syuniq!N133+malatia!N133+shengavit!N133)</f>
        <v>8</v>
      </c>
      <c r="O133" s="503">
        <f>SUM(shirak!O133+arabkir!O133+avan!O133+ajapnyak!O141+kentron!O133+erebuni!O133+ararat!N133+aragacotn!O133+armavir!O133+kotayq!O133+tavush!O133+gexarquniq!O133+lori!O132+syuniq!O133+malatia!O133+shengavit!O133)</f>
        <v>12</v>
      </c>
      <c r="P133" s="486">
        <f>SUM(shirak!P133+arabkir!P133+avan!P133+ajapnyak!P141+kentron!P133+erebuni!P133+ararat!O133+aragacotn!P133+armavir!P133+kotayq!P133+tavush!P133+gexarquniq!P133+lori!P132+syuniq!P133+malatia!P133+shengavit!P133)</f>
        <v>3</v>
      </c>
      <c r="Q133" s="486">
        <f>SUM(shirak!Q133+arabkir!Q133+avan!Q133+ajapnyak!Q141+kentron!Q133+erebuni!Q133+ararat!P133+aragacotn!Q133+armavir!Q133+kotayq!Q133+tavush!Q133+gexarquniq!Q133+lori!Q132+syuniq!Q133+malatia!Q133+shengavit!Q133)</f>
        <v>8</v>
      </c>
      <c r="R133" s="486">
        <f>SUM(shirak!R133+arabkir!R133+avan!R133+ajapnyak!R141+kentron!R133+erebuni!R133+ararat!Q133+aragacotn!R133+armavir!R133+kotayq!R133+tavush!R133+gexarquniq!R133+lori!R132+syuniq!R133+malatia!R133+shengavit!R133)</f>
        <v>1</v>
      </c>
      <c r="S133" s="486">
        <f>SUM(shirak!S133+arabkir!S133+avan!S133+ajapnyak!S141+kentron!S133+erebuni!S133+ararat!R133+aragacotn!S133+armavir!S133+kotayq!S133+tavush!S133+gexarquniq!S133+lori!S132+syuniq!S133+malatia!S133+shengavit!S133)</f>
        <v>0</v>
      </c>
      <c r="T133" s="503">
        <f>SUM(shirak!T133+arabkir!T133+avan!T133+ajapnyak!T141+kentron!T133+erebuni!T133+ararat!S133+aragacotn!T133+armavir!T133+kotayq!T133+tavush!T133+gexarquniq!T133+lori!T132+syuniq!T133+malatia!T133+shengavit!T133)</f>
        <v>53</v>
      </c>
      <c r="U133" s="486">
        <f>SUM(shirak!U133+arabkir!U133+avan!U133+ajapnyak!U141+kentron!U133+erebuni!U133+ararat!T133+aragacotn!U133+armavir!U133+kotayq!U133+tavush!U133+gexarquniq!U133+lori!U132+syuniq!U133+malatia!U133+shengavit!U133)</f>
        <v>0</v>
      </c>
      <c r="V133" s="486">
        <f>SUM(shirak!V133+arabkir!V133+avan!V133+ajapnyak!V141+kentron!V133+erebuni!V133+ararat!U133+aragacotn!V133+armavir!V133+kotayq!V133+tavush!V133+gexarquniq!V133+lori!V132+syuniq!V133+malatia!V133+shengavit!V133)</f>
        <v>43</v>
      </c>
      <c r="W133" s="486">
        <f>SUM(shirak!W133+arabkir!W133+avan!W133+ajapnyak!W141+kentron!W133+erebuni!W133+ararat!V133+aragacotn!W133+armavir!W133+kotayq!W133+tavush!W133+gexarquniq!W133+lori!W132+syuniq!W133+malatia!W133+shengavit!W133)</f>
        <v>13</v>
      </c>
      <c r="X133" s="486">
        <f>SUM(shirak!X133+arabkir!X133+avan!X133+ajapnyak!X141+kentron!X133+erebuni!X133+ararat!W133+aragacotn!X133+armavir!X133+kotayq!X133+tavush!X133+gexarquniq!X133+lori!X132+syuniq!X133+malatia!X133+shengavit!X133)</f>
        <v>0</v>
      </c>
      <c r="Y133" s="486">
        <f>SUM(shirak!Y133+arabkir!Y133+avan!Y133+ajapnyak!Y141+kentron!Y133+erebuni!Y133+ararat!X133+aragacotn!Y133+armavir!Y133+kotayq!Y133+tavush!Y133+gexarquniq!Y133+lori!Y132+syuniq!Y133+malatia!Y133+shengavit!Y133)</f>
        <v>1</v>
      </c>
      <c r="Z133" s="503">
        <f>SUM(shirak!Z133+arabkir!Z133+avan!Z133+ajapnyak!Z141+kentron!Z133+erebuni!Z133+ararat!Y133+aragacotn!Z133+armavir!Z133+kotayq!Z133+tavush!Z133+gexarquniq!Z133+lori!Z132+syuniq!Z133+malatia!Z133+shengavit!Z133)</f>
        <v>41</v>
      </c>
      <c r="AA133" s="486">
        <f>SUM(shirak!AA133+arabkir!AA133+avan!AA133+ajapnyak!AA141+kentron!AA133+erebuni!AA133+ararat!Z133+aragacotn!AA133+armavir!AA133+kotayq!AA133+tavush!AA133+gexarquniq!AA133+lori!AA132+syuniq!AA133+malatia!AA133+shengavit!AA133)</f>
        <v>8</v>
      </c>
    </row>
    <row r="134" spans="1:27" s="238" customFormat="1" ht="33.75" customHeight="1" x14ac:dyDescent="0.25">
      <c r="A134" s="275" t="s">
        <v>250</v>
      </c>
      <c r="B134" s="276"/>
      <c r="C134" s="928" t="s">
        <v>251</v>
      </c>
      <c r="D134" s="1087"/>
      <c r="E134" s="1088"/>
      <c r="F134" s="277">
        <f>SUM(shirak!F134+shirak!F134+arabkir!F134+avan!F134+ajapnyak!F142+kentron!F134+erebuni!F134+ararat!E134+aragacotn!F134+armavir!F134+kotayq!F134+tavush!F134+gexarquniq!F134+lori!F133+syuniq!F134+malatia!F134+shengavit!F134)</f>
        <v>22</v>
      </c>
      <c r="G134" s="277">
        <f>SUM(shirak!G134+shirak!G134+arabkir!G134+avan!G134+ajapnyak!G142+kentron!G134+erebuni!G134+ararat!F134+aragacotn!G134+armavir!G134+kotayq!G134+tavush!G134+gexarquniq!G134+lori!G133+syuniq!G134+malatia!G134+shengavit!G134)</f>
        <v>147</v>
      </c>
      <c r="H134" s="277">
        <f>SUM(shirak!H134+shirak!H134+arabkir!H134+avan!H134+ajapnyak!H142+kentron!H134+erebuni!H134+ararat!G134+aragacotn!H134+armavir!H134+kotayq!H134+tavush!H134+gexarquniq!H134+lori!H133+syuniq!H134+malatia!H134+shengavit!H134)</f>
        <v>99</v>
      </c>
      <c r="I134" s="277">
        <f>SUM(shirak!I134+shirak!I134+arabkir!I134+avan!I134+ajapnyak!I142+kentron!I134+erebuni!I134+ararat!H134+aragacotn!I134+armavir!I134+kotayq!I134+tavush!I134+gexarquniq!I134+lori!I133+syuniq!I134+malatia!I134+shengavit!I134)</f>
        <v>38</v>
      </c>
      <c r="J134" s="277">
        <f>SUM(shirak!J134+shirak!J134+arabkir!J134+avan!J134+ajapnyak!J142+kentron!J134+erebuni!J134+ararat!I134+aragacotn!J134+armavir!J134+kotayq!J134+tavush!J134+gexarquniq!J134+lori!J133+syuniq!J134+malatia!J134+shengavit!J134)</f>
        <v>10</v>
      </c>
      <c r="K134" s="277">
        <f>SUM(shirak!K134+shirak!K134+arabkir!K134+avan!K134+ajapnyak!K142+kentron!K134+erebuni!K134+ararat!J134+aragacotn!K134+armavir!K134+kotayq!K134+tavush!K134+gexarquniq!K134+lori!K133+syuniq!K134+malatia!K134+shengavit!K134)</f>
        <v>55</v>
      </c>
      <c r="L134" s="277">
        <f>SUM(shirak!L134+shirak!L134+arabkir!L134+avan!L134+ajapnyak!L142+kentron!L134+erebuni!L134+ararat!K134+aragacotn!L134+armavir!L134+kotayq!L134+tavush!L134+gexarquniq!L134+lori!L133+syuniq!L134+malatia!L134+shengavit!L134)</f>
        <v>3</v>
      </c>
      <c r="M134" s="277">
        <f>SUM(shirak!M134+shirak!M134+arabkir!M134+avan!M134+ajapnyak!M142+kentron!M134+erebuni!M134+ararat!L134+aragacotn!M134+armavir!M134+kotayq!M134+tavush!M134+gexarquniq!M134+lori!M133+syuniq!M134+malatia!M134+shengavit!M134)</f>
        <v>18</v>
      </c>
      <c r="N134" s="277">
        <f>SUM(shirak!N134+shirak!N134+arabkir!N134+avan!N134+ajapnyak!N142+kentron!N134+erebuni!N134+ararat!M134+aragacotn!N134+armavir!N134+kotayq!N134+tavush!N134+gexarquniq!N134+lori!N133+syuniq!N134+malatia!N134+shengavit!N134)</f>
        <v>22</v>
      </c>
      <c r="O134" s="277">
        <f>SUM(shirak!O134+shirak!O134+arabkir!O134+avan!O134+ajapnyak!O142+kentron!O134+erebuni!O134+ararat!N134+aragacotn!O134+armavir!O134+kotayq!O134+tavush!O134+gexarquniq!O134+lori!O133+syuniq!O134+malatia!O134+shengavit!O134)</f>
        <v>12</v>
      </c>
      <c r="P134" s="277">
        <f>SUM(shirak!P134+shirak!P134+arabkir!P134+avan!P134+ajapnyak!P142+kentron!P134+erebuni!P134+ararat!O134+aragacotn!P134+armavir!P134+kotayq!P134+tavush!P134+gexarquniq!P134+lori!P133+syuniq!P134+malatia!P134+shengavit!P134)</f>
        <v>7</v>
      </c>
      <c r="Q134" s="277">
        <f>SUM(shirak!Q134+shirak!Q134+arabkir!Q134+avan!Q134+ajapnyak!Q142+kentron!Q134+erebuni!Q134+ararat!P134+aragacotn!Q134+armavir!Q134+kotayq!Q134+tavush!Q134+gexarquniq!Q134+lori!Q133+syuniq!Q134+malatia!Q134+shengavit!Q134)</f>
        <v>5</v>
      </c>
      <c r="R134" s="277">
        <f>SUM(shirak!R134+shirak!R134+arabkir!R134+avan!R134+ajapnyak!R142+kentron!R134+erebuni!R134+ararat!Q134+aragacotn!R134+armavir!R134+kotayq!R134+tavush!R134+gexarquniq!R134+lori!R133+syuniq!R134+malatia!R134+shengavit!R134)</f>
        <v>0</v>
      </c>
      <c r="S134" s="277">
        <f>SUM(shirak!S134+shirak!S134+arabkir!S134+avan!S134+ajapnyak!S142+kentron!S134+erebuni!S134+ararat!R134+aragacotn!S134+armavir!S134+kotayq!S134+tavush!S134+gexarquniq!S134+lori!S133+syuniq!S134+malatia!S134+shengavit!S134)</f>
        <v>0</v>
      </c>
      <c r="T134" s="277">
        <f>SUM(shirak!T134+shirak!T134+arabkir!T134+avan!T134+ajapnyak!T142+kentron!T134+erebuni!T134+ararat!S134+aragacotn!T134+armavir!T134+kotayq!T134+tavush!T134+gexarquniq!T134+lori!T133+syuniq!T134+malatia!T134+shengavit!T134)</f>
        <v>55</v>
      </c>
      <c r="U134" s="277">
        <f>SUM(shirak!U134+shirak!U134+arabkir!U134+avan!U134+ajapnyak!U142+kentron!U134+erebuni!U134+ararat!T134+aragacotn!U134+armavir!U134+kotayq!U134+tavush!U134+gexarquniq!U134+lori!U133+syuniq!U134+malatia!U134+shengavit!U134)</f>
        <v>1</v>
      </c>
      <c r="V134" s="277">
        <f>SUM(shirak!V134+shirak!V134+arabkir!V134+avan!V134+ajapnyak!V142+kentron!V134+erebuni!V134+ararat!U134+aragacotn!V134+armavir!V134+kotayq!V134+tavush!V134+gexarquniq!V134+lori!V133+syuniq!V134+malatia!V134+shengavit!V134)</f>
        <v>24</v>
      </c>
      <c r="W134" s="277">
        <f>SUM(shirak!W134+shirak!W134+arabkir!W134+avan!W134+ajapnyak!W142+kentron!W134+erebuni!W134+ararat!V134+aragacotn!W134+armavir!W134+kotayq!W134+tavush!W134+gexarquniq!W134+lori!W133+syuniq!W134+malatia!W134+shengavit!W134)</f>
        <v>30</v>
      </c>
      <c r="X134" s="277">
        <f>SUM(shirak!X134+shirak!X134+arabkir!X134+avan!X134+ajapnyak!X142+kentron!X134+erebuni!X134+ararat!W134+aragacotn!X134+armavir!X134+kotayq!X134+tavush!X134+gexarquniq!X134+lori!X133+syuniq!X134+malatia!X134+shengavit!X134)</f>
        <v>0</v>
      </c>
      <c r="Y134" s="277">
        <f>SUM(shirak!Y134+shirak!Y134+arabkir!Y134+avan!Y134+ajapnyak!Y142+kentron!Y134+erebuni!Y134+ararat!X134+aragacotn!Y134+armavir!Y134+kotayq!Y134+tavush!Y134+gexarquniq!Y134+lori!Y133+syuniq!Y134+malatia!Y134+shengavit!Y134)</f>
        <v>5</v>
      </c>
      <c r="Z134" s="277">
        <f>SUM(shirak!Z134+shirak!Z134+arabkir!Z134+avan!Z134+ajapnyak!Z142+kentron!Z134+erebuni!Z134+ararat!Y134+aragacotn!Z134+armavir!Z134+kotayq!Z134+tavush!Z134+gexarquniq!Z134+lori!Z133+syuniq!Z134+malatia!Z134+shengavit!Z134)</f>
        <v>65</v>
      </c>
      <c r="AA134" s="277">
        <f>SUM(shirak!AA134+shirak!AA134+arabkir!AA134+avan!AA134+ajapnyak!AA142+kentron!AA134+erebuni!AA134+ararat!Z134+aragacotn!AA134+armavir!AA134+kotayq!AA134+tavush!AA134+gexarquniq!AA134+lori!AA133+syuniq!AA134+malatia!AA134+shengavit!AA134)</f>
        <v>4</v>
      </c>
    </row>
    <row r="135" spans="1:27" ht="35.25" customHeight="1" x14ac:dyDescent="0.25">
      <c r="A135" s="57" t="s">
        <v>252</v>
      </c>
      <c r="B135" s="85"/>
      <c r="C135" s="647" t="s">
        <v>253</v>
      </c>
      <c r="D135" s="810"/>
      <c r="E135" s="811"/>
      <c r="F135" s="486">
        <f>SUM(shirak!F135+shirak!F135+arabkir!F135+avan!F135+ajapnyak!F143+kentron!F135+erebuni!F135+ararat!E135+aragacotn!F135+armavir!F135+kotayq!F135+tavush!F135+gexarquniq!F135+lori!F134+syuniq!F135+malatia!F135+shengavit!F135)</f>
        <v>13</v>
      </c>
      <c r="G135" s="486">
        <f>SUM(shirak!G135+shirak!G135+arabkir!G135+avan!G135+ajapnyak!G143+kentron!G135+erebuni!G135+ararat!F135+aragacotn!G135+armavir!G135+kotayq!G135+tavush!G135+gexarquniq!G135+lori!G134+syuniq!G135+malatia!G135+shengavit!G135)</f>
        <v>103</v>
      </c>
      <c r="H135" s="486">
        <f>SUM(shirak!H135+shirak!H135+arabkir!H135+avan!H135+ajapnyak!H143+kentron!H135+erebuni!H135+ararat!G135+aragacotn!H135+armavir!H135+kotayq!H135+tavush!H135+gexarquniq!H135+lori!H134+syuniq!H135+malatia!H135+shengavit!H135)</f>
        <v>74</v>
      </c>
      <c r="I135" s="486">
        <f>SUM(shirak!I135+shirak!I135+arabkir!I135+avan!I135+ajapnyak!I143+kentron!I135+erebuni!I135+ararat!H135+aragacotn!I135+armavir!I135+kotayq!I135+tavush!I135+gexarquniq!I135+lori!I134+syuniq!I135+malatia!I135+shengavit!I135)</f>
        <v>22</v>
      </c>
      <c r="J135" s="486">
        <f>SUM(shirak!J135+shirak!J135+arabkir!J135+avan!J135+ajapnyak!J143+kentron!J135+erebuni!J135+ararat!I135+aragacotn!J135+armavir!J135+kotayq!J135+tavush!J135+gexarquniq!J135+lori!J134+syuniq!J135+malatia!J135+shengavit!J135)</f>
        <v>7</v>
      </c>
      <c r="K135" s="503">
        <f>SUM(shirak!K135+shirak!K135+arabkir!K135+avan!K135+ajapnyak!K143+kentron!K135+erebuni!K135+ararat!J135+aragacotn!K135+armavir!K135+kotayq!K135+tavush!K135+gexarquniq!K135+lori!K134+syuniq!K135+malatia!K135+shengavit!K135)</f>
        <v>36</v>
      </c>
      <c r="L135" s="486">
        <f>SUM(shirak!L135+shirak!L135+arabkir!L135+avan!L135+ajapnyak!L143+kentron!L135+erebuni!L135+ararat!K135+aragacotn!L135+armavir!L135+kotayq!L135+tavush!L135+gexarquniq!L135+lori!L134+syuniq!L135+malatia!L135+shengavit!L135)</f>
        <v>1</v>
      </c>
      <c r="M135" s="486">
        <f>SUM(shirak!M135+shirak!M135+arabkir!M135+avan!M135+ajapnyak!M143+kentron!M135+erebuni!M135+ararat!L135+aragacotn!M135+armavir!M135+kotayq!M135+tavush!M135+gexarquniq!M135+lori!M134+syuniq!M135+malatia!M135+shengavit!M135)</f>
        <v>10</v>
      </c>
      <c r="N135" s="486">
        <f>SUM(shirak!N135+shirak!N135+arabkir!N135+avan!N135+ajapnyak!N143+kentron!N135+erebuni!N135+ararat!M135+aragacotn!N135+armavir!N135+kotayq!N135+tavush!N135+gexarquniq!N135+lori!N134+syuniq!N135+malatia!N135+shengavit!N135)</f>
        <v>17</v>
      </c>
      <c r="O135" s="503">
        <f>SUM(shirak!O135+shirak!O135+arabkir!O135+avan!O135+ajapnyak!O143+kentron!O135+erebuni!O135+ararat!N135+aragacotn!O135+armavir!O135+kotayq!O135+tavush!O135+gexarquniq!O135+lori!O134+syuniq!O135+malatia!O135+shengavit!O135)</f>
        <v>8</v>
      </c>
      <c r="P135" s="486">
        <f>SUM(shirak!P135+shirak!P135+arabkir!P135+avan!P135+ajapnyak!P143+kentron!P135+erebuni!P135+ararat!O135+aragacotn!P135+armavir!P135+kotayq!P135+tavush!P135+gexarquniq!P135+lori!P134+syuniq!P135+malatia!P135+shengavit!P135)</f>
        <v>6</v>
      </c>
      <c r="Q135" s="486">
        <f>SUM(shirak!Q135+shirak!Q135+arabkir!Q135+avan!Q135+ajapnyak!Q143+kentron!Q135+erebuni!Q135+ararat!P135+aragacotn!Q135+armavir!Q135+kotayq!Q135+tavush!Q135+gexarquniq!Q135+lori!Q134+syuniq!Q135+malatia!Q135+shengavit!Q135)</f>
        <v>2</v>
      </c>
      <c r="R135" s="486">
        <f>SUM(shirak!R135+shirak!R135+arabkir!R135+avan!R135+ajapnyak!R143+kentron!R135+erebuni!R135+ararat!Q135+aragacotn!R135+armavir!R135+kotayq!R135+tavush!R135+gexarquniq!R135+lori!R134+syuniq!R135+malatia!R135+shengavit!R135)</f>
        <v>0</v>
      </c>
      <c r="S135" s="486">
        <f>SUM(shirak!S135+shirak!S135+arabkir!S135+avan!S135+ajapnyak!S143+kentron!S135+erebuni!S135+ararat!R135+aragacotn!S135+armavir!S135+kotayq!S135+tavush!S135+gexarquniq!S135+lori!S134+syuniq!S135+malatia!S135+shengavit!S135)</f>
        <v>0</v>
      </c>
      <c r="T135" s="503">
        <f>SUM(shirak!T135+shirak!T135+arabkir!T135+avan!T135+ajapnyak!T143+kentron!T135+erebuni!T135+ararat!S135+aragacotn!T135+armavir!T135+kotayq!T135+tavush!T135+gexarquniq!T135+lori!T134+syuniq!T135+malatia!T135+shengavit!T135)</f>
        <v>36</v>
      </c>
      <c r="U135" s="486">
        <f>SUM(shirak!U135+shirak!U135+arabkir!U135+avan!U135+ajapnyak!U143+kentron!U135+erebuni!U135+ararat!T135+aragacotn!U135+armavir!U135+kotayq!U135+tavush!U135+gexarquniq!U135+lori!U134+syuniq!U135+malatia!U135+shengavit!U135)</f>
        <v>1</v>
      </c>
      <c r="V135" s="486">
        <f>SUM(shirak!V135+shirak!V135+arabkir!V135+avan!V135+ajapnyak!V143+kentron!V135+erebuni!V135+ararat!U135+aragacotn!V135+armavir!V135+kotayq!V135+tavush!V135+gexarquniq!V135+lori!V134+syuniq!V135+malatia!V135+shengavit!V135)</f>
        <v>20</v>
      </c>
      <c r="W135" s="486">
        <f>SUM(shirak!W135+shirak!W135+arabkir!W135+avan!W135+ajapnyak!W143+kentron!W135+erebuni!W135+ararat!V135+aragacotn!W135+armavir!W135+kotayq!W135+tavush!W135+gexarquniq!W135+lori!W134+syuniq!W135+malatia!W135+shengavit!W135)</f>
        <v>20</v>
      </c>
      <c r="X135" s="486">
        <f>SUM(shirak!X135+shirak!X135+arabkir!X135+avan!X135+ajapnyak!X143+kentron!X135+erebuni!X135+ararat!W135+aragacotn!X135+armavir!X135+kotayq!X135+tavush!X135+gexarquniq!X135+lori!X134+syuniq!X135+malatia!X135+shengavit!X135)</f>
        <v>0</v>
      </c>
      <c r="Y135" s="486">
        <f>SUM(shirak!Y135+shirak!Y135+arabkir!Y135+avan!Y135+ajapnyak!Y143+kentron!Y135+erebuni!Y135+ararat!X135+aragacotn!Y135+armavir!Y135+kotayq!Y135+tavush!Y135+gexarquniq!Y135+lori!Y134+syuniq!Y135+malatia!Y135+shengavit!Y135)</f>
        <v>4</v>
      </c>
      <c r="Z135" s="503">
        <f>SUM(shirak!Z135+shirak!Z135+arabkir!Z135+avan!Z135+ajapnyak!Z143+kentron!Z135+erebuni!Z135+ararat!Y135+aragacotn!Z135+armavir!Z135+kotayq!Z135+tavush!Z135+gexarquniq!Z135+lori!Z134+syuniq!Z135+malatia!Z135+shengavit!Z135)</f>
        <v>50</v>
      </c>
      <c r="AA135" s="486">
        <f>SUM(shirak!AA135+shirak!AA135+arabkir!AA135+avan!AA135+ajapnyak!AA143+kentron!AA135+erebuni!AA135+ararat!Z135+aragacotn!AA135+armavir!AA135+kotayq!AA135+tavush!AA135+gexarquniq!AA135+lori!AA134+syuniq!AA135+malatia!AA135+shengavit!AA135)</f>
        <v>2</v>
      </c>
    </row>
    <row r="136" spans="1:27" ht="23.25" customHeight="1" x14ac:dyDescent="0.25">
      <c r="A136" s="57" t="s">
        <v>254</v>
      </c>
      <c r="B136" s="85"/>
      <c r="C136" s="647" t="s">
        <v>255</v>
      </c>
      <c r="D136" s="648"/>
      <c r="E136" s="649"/>
      <c r="F136" s="486">
        <f>SUM(shirak!F136+shirak!F136+arabkir!F136+avan!F136+ajapnyak!F144+kentron!F136+erebuni!F136+ararat!E136+aragacotn!F136+armavir!F136+kotayq!F136+tavush!F136+gexarquniq!F136+lori!F135+syuniq!F136+malatia!F136+shengavit!F136)</f>
        <v>1</v>
      </c>
      <c r="G136" s="486">
        <f>SUM(shirak!G136+shirak!G136+arabkir!G136+avan!G136+ajapnyak!G144+kentron!G136+erebuni!G136+ararat!F136+aragacotn!G136+armavir!G136+kotayq!G136+tavush!G136+gexarquniq!G136+lori!G135+syuniq!G136+malatia!G136+shengavit!G136)</f>
        <v>5</v>
      </c>
      <c r="H136" s="486">
        <f>SUM(shirak!H136+shirak!H136+arabkir!H136+avan!H136+ajapnyak!H144+kentron!H136+erebuni!H136+ararat!G136+aragacotn!H136+armavir!H136+kotayq!H136+tavush!H136+gexarquniq!H136+lori!H135+syuniq!H136+malatia!H136+shengavit!H136)</f>
        <v>4</v>
      </c>
      <c r="I136" s="486">
        <f>SUM(shirak!I136+shirak!I136+arabkir!I136+avan!I136+ajapnyak!I144+kentron!I136+erebuni!I136+ararat!H136+aragacotn!I136+armavir!I136+kotayq!I136+tavush!I136+gexarquniq!I136+lori!I135+syuniq!I136+malatia!I136+shengavit!I136)</f>
        <v>1</v>
      </c>
      <c r="J136" s="486">
        <f>SUM(shirak!J136+shirak!J136+arabkir!J136+avan!J136+ajapnyak!J144+kentron!J136+erebuni!J136+ararat!I136+aragacotn!J136+armavir!J136+kotayq!J136+tavush!J136+gexarquniq!J136+lori!J135+syuniq!J136+malatia!J136+shengavit!J136)</f>
        <v>0</v>
      </c>
      <c r="K136" s="503">
        <f>SUM(shirak!K136+shirak!K136+arabkir!K136+avan!K136+ajapnyak!K144+kentron!K136+erebuni!K136+ararat!J136+aragacotn!K136+armavir!K136+kotayq!K136+tavush!K136+gexarquniq!K136+lori!K135+syuniq!K136+malatia!K136+shengavit!K136)</f>
        <v>3</v>
      </c>
      <c r="L136" s="486">
        <f>SUM(shirak!L136+shirak!L136+arabkir!L136+avan!L136+ajapnyak!L144+kentron!L136+erebuni!L136+ararat!K136+aragacotn!L136+armavir!L136+kotayq!L136+tavush!L136+gexarquniq!L136+lori!L135+syuniq!L136+malatia!L136+shengavit!L136)</f>
        <v>1</v>
      </c>
      <c r="M136" s="486">
        <f>SUM(shirak!M136+shirak!M136+arabkir!M136+avan!M136+ajapnyak!M144+kentron!M136+erebuni!M136+ararat!L136+aragacotn!M136+armavir!M136+kotayq!M136+tavush!M136+gexarquniq!M136+lori!M135+syuniq!M136+malatia!M136+shengavit!M136)</f>
        <v>1</v>
      </c>
      <c r="N136" s="486">
        <f>SUM(shirak!N136+shirak!N136+arabkir!N136+avan!N136+ajapnyak!N144+kentron!N136+erebuni!N136+ararat!M136+aragacotn!N136+armavir!N136+kotayq!N136+tavush!N136+gexarquniq!N136+lori!N135+syuniq!N136+malatia!N136+shengavit!N136)</f>
        <v>0</v>
      </c>
      <c r="O136" s="503">
        <f>SUM(shirak!O136+shirak!O136+arabkir!O136+avan!O136+ajapnyak!O144+kentron!O136+erebuni!O136+ararat!N136+aragacotn!O136+armavir!O136+kotayq!O136+tavush!O136+gexarquniq!O136+lori!O135+syuniq!O136+malatia!O136+shengavit!O136)</f>
        <v>1</v>
      </c>
      <c r="P136" s="486">
        <f>SUM(shirak!P136+shirak!P136+arabkir!P136+avan!P136+ajapnyak!P144+kentron!P136+erebuni!P136+ararat!O136+aragacotn!P136+armavir!P136+kotayq!P136+tavush!P136+gexarquniq!P136+lori!P135+syuniq!P136+malatia!P136+shengavit!P136)</f>
        <v>1</v>
      </c>
      <c r="Q136" s="486">
        <f>SUM(shirak!Q136+shirak!Q136+arabkir!Q136+avan!Q136+ajapnyak!Q144+kentron!Q136+erebuni!Q136+ararat!P136+aragacotn!Q136+armavir!Q136+kotayq!Q136+tavush!Q136+gexarquniq!Q136+lori!Q135+syuniq!Q136+malatia!Q136+shengavit!Q136)</f>
        <v>0</v>
      </c>
      <c r="R136" s="486">
        <f>SUM(shirak!R136+shirak!R136+arabkir!R136+avan!R136+ajapnyak!R144+kentron!R136+erebuni!R136+ararat!Q136+aragacotn!R136+armavir!R136+kotayq!R136+tavush!R136+gexarquniq!R136+lori!R135+syuniq!R136+malatia!R136+shengavit!R136)</f>
        <v>0</v>
      </c>
      <c r="S136" s="486">
        <f>SUM(shirak!S136+shirak!S136+arabkir!S136+avan!S136+ajapnyak!S144+kentron!S136+erebuni!S136+ararat!R136+aragacotn!S136+armavir!S136+kotayq!S136+tavush!S136+gexarquniq!S136+lori!S135+syuniq!S136+malatia!S136+shengavit!S136)</f>
        <v>0</v>
      </c>
      <c r="T136" s="503">
        <f>SUM(shirak!T136+shirak!T136+arabkir!T136+avan!T136+ajapnyak!T144+kentron!T136+erebuni!T136+ararat!S136+aragacotn!T136+armavir!T136+kotayq!T136+tavush!T136+gexarquniq!T136+lori!T135+syuniq!T136+malatia!T136+shengavit!T136)</f>
        <v>3</v>
      </c>
      <c r="U136" s="486">
        <f>SUM(shirak!U136+shirak!U136+arabkir!U136+avan!U136+ajapnyak!U144+kentron!U136+erebuni!U136+ararat!T136+aragacotn!U136+armavir!U136+kotayq!U136+tavush!U136+gexarquniq!U136+lori!U135+syuniq!U136+malatia!U136+shengavit!U136)</f>
        <v>0</v>
      </c>
      <c r="V136" s="486">
        <v>0</v>
      </c>
      <c r="W136" s="486">
        <f>SUM(shirak!W136+shirak!W136+arabkir!W136+avan!W136+ajapnyak!W144+kentron!W136+erebuni!W136+ararat!V136+aragacotn!W136+armavir!W136+kotayq!W136+tavush!W136+gexarquniq!W136+lori!W135+syuniq!W136+malatia!W136+shengavit!W136)</f>
        <v>1</v>
      </c>
      <c r="X136" s="486">
        <f>SUM(shirak!X136+shirak!X136+arabkir!X136+avan!X136+ajapnyak!X144+kentron!X136+erebuni!X136+ararat!W136+aragacotn!X136+armavir!X136+kotayq!X136+tavush!X136+gexarquniq!X136+lori!X135+syuniq!X136+malatia!X136+shengavit!X136)</f>
        <v>0</v>
      </c>
      <c r="Y136" s="486">
        <f>SUM(shirak!Y136+shirak!Y136+arabkir!Y136+avan!Y136+ajapnyak!Y144+kentron!Y136+erebuni!Y136+ararat!X136+aragacotn!Y136+armavir!Y136+kotayq!Y136+tavush!Y136+gexarquniq!Y136+lori!Y135+syuniq!Y136+malatia!Y136+shengavit!Y136)</f>
        <v>0</v>
      </c>
      <c r="Z136" s="503">
        <f>SUM(shirak!Z136+shirak!Z136+arabkir!Z136+avan!Z136+ajapnyak!Z144+kentron!Z136+erebuni!Z136+ararat!Y136+aragacotn!Z136+armavir!Z136+kotayq!Z136+tavush!Z136+gexarquniq!Z136+lori!Z135+syuniq!Z136+malatia!Z136+shengavit!Z136)</f>
        <v>2</v>
      </c>
      <c r="AA136" s="486">
        <f>SUM(shirak!AA136+shirak!AA136+arabkir!AA136+avan!AA136+ajapnyak!AA144+kentron!AA136+erebuni!AA136+ararat!Z136+aragacotn!AA136+armavir!AA136+kotayq!AA136+tavush!AA136+gexarquniq!AA136+lori!AA135+syuniq!AA136+malatia!AA136+shengavit!AA136)</f>
        <v>0</v>
      </c>
    </row>
    <row r="137" spans="1:27" ht="18" customHeight="1" x14ac:dyDescent="0.25">
      <c r="A137" s="57" t="s">
        <v>256</v>
      </c>
      <c r="B137" s="85"/>
      <c r="C137" s="908" t="s">
        <v>70</v>
      </c>
      <c r="D137" s="909"/>
      <c r="E137" s="910"/>
      <c r="F137" s="486">
        <f>SUM(shirak!F137+shirak!F137+arabkir!F137+avan!F137+ajapnyak!F145+kentron!F137+erebuni!F137+ararat!E137+aragacotn!F137+armavir!F137+kotayq!F137+tavush!F137+gexarquniq!F137+lori!F136+syuniq!F137+malatia!F137+shengavit!F137)</f>
        <v>8</v>
      </c>
      <c r="G137" s="486">
        <f>SUM(shirak!G137+shirak!G137+arabkir!G137+avan!G137+ajapnyak!G145+kentron!G137+erebuni!G137+ararat!F137+aragacotn!G137+armavir!G137+kotayq!G137+tavush!G137+gexarquniq!G137+lori!G136+syuniq!G137+malatia!G137+shengavit!G137)</f>
        <v>39</v>
      </c>
      <c r="H137" s="486">
        <f>SUM(shirak!H137+shirak!H137+arabkir!H137+avan!H137+ajapnyak!H145+kentron!H137+erebuni!H137+ararat!G137+aragacotn!H137+armavir!H137+kotayq!H137+tavush!H137+gexarquniq!H137+lori!H136+syuniq!H137+malatia!H137+shengavit!H137)</f>
        <v>21</v>
      </c>
      <c r="I137" s="486">
        <f>SUM(shirak!I137+shirak!I137+arabkir!I137+avan!I137+ajapnyak!I145+kentron!I137+erebuni!I137+ararat!H137+aragacotn!I137+armavir!I137+kotayq!I137+tavush!I137+gexarquniq!I137+lori!I136+syuniq!I137+malatia!I137+shengavit!I137)</f>
        <v>15</v>
      </c>
      <c r="J137" s="486">
        <f>SUM(shirak!J137+shirak!J137+arabkir!J137+avan!J137+ajapnyak!J145+kentron!J137+erebuni!J137+ararat!I137+aragacotn!J137+armavir!J137+kotayq!J137+tavush!J137+gexarquniq!J137+lori!J136+syuniq!J137+malatia!J137+shengavit!J137)</f>
        <v>3</v>
      </c>
      <c r="K137" s="503">
        <f>SUM(shirak!K137+shirak!K137+arabkir!K137+avan!K137+ajapnyak!K145+kentron!K137+erebuni!K137+ararat!J137+aragacotn!K137+armavir!K137+kotayq!K137+tavush!K137+gexarquniq!K137+lori!K136+syuniq!K137+malatia!K137+shengavit!K137)</f>
        <v>16</v>
      </c>
      <c r="L137" s="486">
        <f>SUM(shirak!L137+shirak!L137+arabkir!L137+avan!L137+ajapnyak!L145+kentron!L137+erebuni!L137+ararat!K137+aragacotn!L137+armavir!L137+kotayq!L137+tavush!L137+gexarquniq!L137+lori!L136+syuniq!L137+malatia!L137+shengavit!L137)</f>
        <v>1</v>
      </c>
      <c r="M137" s="486">
        <f>SUM(shirak!M137+shirak!M137+arabkir!M137+avan!M137+ajapnyak!M145+kentron!M137+erebuni!M137+ararat!L137+aragacotn!M137+armavir!M137+kotayq!M137+tavush!M137+gexarquniq!M137+lori!M136+syuniq!M137+malatia!M137+shengavit!M137)</f>
        <v>7</v>
      </c>
      <c r="N137" s="486">
        <f>SUM(shirak!N137+shirak!N137+arabkir!N137+avan!N137+ajapnyak!N145+kentron!N137+erebuni!N137+ararat!M137+aragacotn!N137+armavir!N137+kotayq!N137+tavush!N137+gexarquniq!N137+lori!N136+syuniq!N137+malatia!N137+shengavit!N137)</f>
        <v>5</v>
      </c>
      <c r="O137" s="503">
        <f>SUM(shirak!O137+shirak!O137+arabkir!O137+avan!O137+ajapnyak!O145+kentron!O137+erebuni!O137+ararat!N137+aragacotn!O137+armavir!O137+kotayq!O137+tavush!O137+gexarquniq!O137+lori!O136+syuniq!O137+malatia!O137+shengavit!O137)</f>
        <v>3</v>
      </c>
      <c r="P137" s="486">
        <f>SUM(shirak!P137+shirak!P137+arabkir!P137+avan!P137+ajapnyak!P145+kentron!P137+erebuni!P137+ararat!O137+aragacotn!P137+armavir!P137+kotayq!P137+tavush!P137+gexarquniq!P137+lori!P136+syuniq!P137+malatia!P137+shengavit!P137)</f>
        <v>0</v>
      </c>
      <c r="Q137" s="486">
        <f>SUM(shirak!Q137+shirak!Q137+arabkir!Q137+avan!Q137+ajapnyak!Q145+kentron!Q137+erebuni!Q137+ararat!P137+aragacotn!Q137+armavir!Q137+kotayq!Q137+tavush!Q137+gexarquniq!Q137+lori!Q136+syuniq!Q137+malatia!Q137+shengavit!Q137)</f>
        <v>3</v>
      </c>
      <c r="R137" s="486">
        <f>SUM(shirak!R137+shirak!R137+arabkir!R137+avan!R137+ajapnyak!R145+kentron!R137+erebuni!R137+ararat!Q137+aragacotn!R137+armavir!R137+kotayq!R137+tavush!R137+gexarquniq!R137+lori!R136+syuniq!R137+malatia!R137+shengavit!R137)</f>
        <v>0</v>
      </c>
      <c r="S137" s="486">
        <f>SUM(shirak!S137+shirak!S137+arabkir!S137+avan!S137+ajapnyak!S145+kentron!S137+erebuni!S137+ararat!R137+aragacotn!S137+armavir!S137+kotayq!S137+tavush!S137+gexarquniq!S137+lori!S136+syuniq!S137+malatia!S137+shengavit!S137)</f>
        <v>0</v>
      </c>
      <c r="T137" s="503">
        <f>SUM(shirak!T137+shirak!T137+arabkir!T137+avan!T137+ajapnyak!T145+kentron!T137+erebuni!T137+ararat!S137+aragacotn!T137+armavir!T137+kotayq!T137+tavush!T137+gexarquniq!T137+lori!T136+syuniq!T137+malatia!T137+shengavit!T137)</f>
        <v>16</v>
      </c>
      <c r="U137" s="486">
        <f>SUM(shirak!U137+shirak!U137+arabkir!U137+avan!U137+ajapnyak!U145+kentron!U137+erebuni!U137+ararat!T137+aragacotn!U137+armavir!U137+kotayq!U137+tavush!U137+gexarquniq!U137+lori!U136+syuniq!U137+malatia!U137+shengavit!U137)</f>
        <v>0</v>
      </c>
      <c r="V137" s="486">
        <f>SUM(shirak!V137+shirak!V137+arabkir!V137+avan!V137+ajapnyak!V145+kentron!V137+erebuni!V137+ararat!U137+aragacotn!V137+armavir!V137+kotayq!V137+tavush!V137+gexarquniq!V137+lori!V136+syuniq!V137+malatia!V137+shengavit!V137)</f>
        <v>4</v>
      </c>
      <c r="W137" s="486">
        <f>SUM(shirak!W137+shirak!W137+arabkir!W137+avan!W137+ajapnyak!W145+kentron!W137+erebuni!W137+ararat!V137+aragacotn!W137+armavir!W137+kotayq!W137+tavush!W137+gexarquniq!W137+lori!W136+syuniq!W137+malatia!W137+shengavit!W137)</f>
        <v>7</v>
      </c>
      <c r="X137" s="486">
        <f>SUM(shirak!X137+shirak!X137+arabkir!X137+avan!X137+ajapnyak!X145+kentron!X137+erebuni!X137+ararat!W137+aragacotn!X137+armavir!X137+kotayq!X137+tavush!X137+gexarquniq!X137+lori!X136+syuniq!X137+malatia!X137+shengavit!X137)</f>
        <v>0</v>
      </c>
      <c r="Y137" s="486">
        <f>SUM(shirak!Y137+shirak!Y137+arabkir!Y137+avan!Y137+ajapnyak!Y145+kentron!Y137+erebuni!Y137+ararat!X137+aragacotn!Y137+armavir!Y137+kotayq!Y137+tavush!Y137+gexarquniq!Y137+lori!Y136+syuniq!Y137+malatia!Y137+shengavit!Y137)</f>
        <v>1</v>
      </c>
      <c r="Z137" s="503">
        <f>SUM(shirak!Z137+shirak!Z137+arabkir!Z137+avan!Z137+ajapnyak!Z145+kentron!Z137+erebuni!Z137+ararat!Y137+aragacotn!Z137+armavir!Z137+kotayq!Z137+tavush!Z137+gexarquniq!Z137+lori!Z136+syuniq!Z137+malatia!Z137+shengavit!Z137)</f>
        <v>13</v>
      </c>
      <c r="AA137" s="486">
        <f>SUM(shirak!AA137+shirak!AA137+arabkir!AA137+avan!AA137+ajapnyak!AA145+kentron!AA137+erebuni!AA137+ararat!Z137+aragacotn!AA137+armavir!AA137+kotayq!AA137+tavush!AA137+gexarquniq!AA137+lori!AA136+syuniq!AA137+malatia!AA137+shengavit!AA137)</f>
        <v>2</v>
      </c>
    </row>
    <row r="138" spans="1:27" s="238" customFormat="1" ht="52.5" customHeight="1" x14ac:dyDescent="0.25">
      <c r="A138" s="275" t="s">
        <v>257</v>
      </c>
      <c r="B138" s="276">
        <v>0</v>
      </c>
      <c r="C138" s="928" t="s">
        <v>70</v>
      </c>
      <c r="D138" s="929"/>
      <c r="E138" s="930"/>
      <c r="F138" s="272">
        <f>SUM(shirak!F138+arabkir!F138+avan!F138+ajapnyak!F146+kentron!F138+erebuni!F138+ararat!E138+aragacotn!F138+armavir!F138+kotayq!F138+tavush!F138+gexarquniq!F138+lori!F137+syuniq!F138+malatia!F138+shengavit!F138)</f>
        <v>220</v>
      </c>
      <c r="G138" s="272">
        <f>SUM(shirak!G138+arabkir!G138+avan!G138+ajapnyak!G146+kentron!G138+erebuni!G138+ararat!F138+aragacotn!G138+armavir!G138+kotayq!G138+tavush!G138+gexarquniq!G138+lori!G137+syuniq!G138+malatia!G138+shengavit!G138)</f>
        <v>740</v>
      </c>
      <c r="H138" s="272">
        <f>SUM(shirak!H138+arabkir!H138+avan!H138+ajapnyak!H146+kentron!H138+erebuni!H138+ararat!G138+aragacotn!H138+armavir!H138+kotayq!H138+tavush!H138+gexarquniq!H138+lori!H137+syuniq!H138+malatia!H138+shengavit!H138)</f>
        <v>548</v>
      </c>
      <c r="I138" s="272">
        <f>SUM(shirak!I138+arabkir!I138+avan!I138+ajapnyak!I146+kentron!I138+erebuni!I138+ararat!H138+aragacotn!I138+armavir!I138+kotayq!I138+tavush!I138+gexarquniq!I138+lori!I137+syuniq!I138+malatia!I138+shengavit!I138)</f>
        <v>156</v>
      </c>
      <c r="J138" s="272">
        <f>SUM(shirak!J138+arabkir!J138+avan!J138+ajapnyak!J146+kentron!J138+erebuni!J138+ararat!I138+aragacotn!J138+armavir!J138+kotayq!J138+tavush!J138+gexarquniq!J138+lori!J137+syuniq!J138+malatia!J138+shengavit!J138)</f>
        <v>36</v>
      </c>
      <c r="K138" s="272">
        <f>SUM(shirak!K138+arabkir!K138+avan!K138+ajapnyak!K146+kentron!K138+erebuni!K138+ararat!J138+aragacotn!K138+armavir!K138+kotayq!K138+tavush!K138+gexarquniq!K138+lori!K137+syuniq!K138+malatia!K138+shengavit!K138)</f>
        <v>449</v>
      </c>
      <c r="L138" s="272">
        <f>SUM(shirak!L138+arabkir!L138+avan!L138+ajapnyak!L146+kentron!L138+erebuni!L138+ararat!K138+aragacotn!L138+armavir!L138+kotayq!L138+tavush!L138+gexarquniq!L138+lori!L137+syuniq!L138+malatia!L138+shengavit!L138)</f>
        <v>237</v>
      </c>
      <c r="M138" s="272">
        <f>SUM(shirak!M138+arabkir!M138+avan!M138+ajapnyak!M146+kentron!M138+erebuni!M138+ararat!L138+aragacotn!M138+armavir!M138+kotayq!M138+tavush!M138+gexarquniq!M138+lori!M137+syuniq!M138+malatia!M138+shengavit!M138)</f>
        <v>19</v>
      </c>
      <c r="N138" s="272">
        <f>SUM(shirak!N138+arabkir!N138+avan!N138+ajapnyak!N146+kentron!N138+erebuni!N138+ararat!M138+aragacotn!N138+armavir!N138+kotayq!N138+tavush!N138+gexarquniq!N138+lori!N137+syuniq!N138+malatia!N138+shengavit!N138)</f>
        <v>94</v>
      </c>
      <c r="O138" s="272">
        <f>SUM(shirak!O138+arabkir!O138+avan!O138+ajapnyak!O146+kentron!O138+erebuni!O138+ararat!N138+aragacotn!O138+armavir!O138+kotayq!O138+tavush!O138+gexarquniq!O138+lori!O137+syuniq!O138+malatia!O138+shengavit!O138)</f>
        <v>99</v>
      </c>
      <c r="P138" s="272">
        <f>SUM(shirak!P138+arabkir!P138+avan!P138+ajapnyak!P146+kentron!P138+erebuni!P138+ararat!O138+aragacotn!P138+armavir!P138+kotayq!P138+tavush!P138+gexarquniq!P138+lori!P137+syuniq!P138+malatia!P138+shengavit!P138)</f>
        <v>30</v>
      </c>
      <c r="Q138" s="272">
        <f>SUM(shirak!Q138+arabkir!Q138+avan!Q138+ajapnyak!Q146+kentron!Q138+erebuni!Q138+ararat!P138+aragacotn!Q138+armavir!Q138+kotayq!Q138+tavush!Q138+gexarquniq!Q138+lori!Q137+syuniq!Q138+malatia!Q138+shengavit!Q138)</f>
        <v>54</v>
      </c>
      <c r="R138" s="272">
        <f>SUM(shirak!R138+arabkir!R138+avan!R138+ajapnyak!R146+kentron!R138+erebuni!R138+ararat!Q138+aragacotn!R138+armavir!R138+kotayq!R138+tavush!R138+gexarquniq!R138+lori!R137+syuniq!R138+malatia!R138+shengavit!R138)</f>
        <v>15</v>
      </c>
      <c r="S138" s="272">
        <f>SUM(shirak!S138+arabkir!S138+avan!S138+ajapnyak!S146+kentron!S138+erebuni!S138+ararat!R138+aragacotn!S138+armavir!S138+kotayq!S138+tavush!S138+gexarquniq!S138+lori!S137+syuniq!S138+malatia!S138+shengavit!S138)</f>
        <v>1</v>
      </c>
      <c r="T138" s="272">
        <f>SUM(shirak!T138+arabkir!T138+avan!T138+ajapnyak!T146+kentron!T138+erebuni!T138+ararat!S138+aragacotn!T138+armavir!T138+kotayq!T138+tavush!T138+gexarquniq!T138+lori!T137+syuniq!T138+malatia!T138+shengavit!T138)</f>
        <v>450</v>
      </c>
      <c r="U138" s="272">
        <f>SUM(shirak!U138+arabkir!U138+avan!U138+ajapnyak!U146+kentron!U138+erebuni!U138+ararat!T138+aragacotn!U138+armavir!U138+kotayq!U138+tavush!U138+gexarquniq!U138+lori!U137+syuniq!U138+malatia!U138+shengavit!U138)</f>
        <v>3</v>
      </c>
      <c r="V138" s="272">
        <f>SUM(shirak!V138+arabkir!V138+avan!V138+ajapnyak!V146+kentron!V138+erebuni!V138+ararat!U138+aragacotn!V138+armavir!V138+kotayq!V138+tavush!V138+gexarquniq!V138+lori!V137+syuniq!V138+malatia!V138+shengavit!V138)</f>
        <v>367</v>
      </c>
      <c r="W138" s="272">
        <f>SUM(shirak!W138+arabkir!W138+avan!W138+ajapnyak!W146+kentron!W138+erebuni!W138+ararat!V138+aragacotn!W138+armavir!W138+kotayq!W138+tavush!W138+gexarquniq!W138+lori!W137+syuniq!W138+malatia!W138+shengavit!W138)</f>
        <v>74</v>
      </c>
      <c r="X138" s="272">
        <f>SUM(shirak!X138+arabkir!X138+avan!X138+ajapnyak!X146+kentron!X138+erebuni!X138+ararat!W138+aragacotn!X138+armavir!X138+kotayq!X138+tavush!X138+gexarquniq!X138+lori!X137+syuniq!X138+malatia!X138+shengavit!X138)</f>
        <v>0</v>
      </c>
      <c r="Y138" s="272">
        <f>SUM(shirak!Y138+arabkir!Y138+avan!Y138+ajapnyak!Y146+kentron!Y138+erebuni!Y138+ararat!X138+aragacotn!Y138+armavir!Y138+kotayq!Y138+tavush!Y138+gexarquniq!Y138+lori!Y137+syuniq!Y138+malatia!Y138+shengavit!Y138)</f>
        <v>4</v>
      </c>
      <c r="Z138" s="272">
        <f>SUM(shirak!Z138+arabkir!Z138+avan!Z138+ajapnyak!Z146+kentron!Z138+erebuni!Z138+ararat!Y138+aragacotn!Z138+armavir!Z138+kotayq!Z138+tavush!Z138+gexarquniq!Z138+lori!Z137+syuniq!Z138+malatia!Z138+shengavit!Z138)</f>
        <v>315</v>
      </c>
      <c r="AA138" s="272">
        <f>SUM(shirak!AA138+arabkir!AA138+avan!AA138+ajapnyak!AA146+kentron!AA138+erebuni!AA138+ararat!Z138+aragacotn!AA138+armavir!AA138+kotayq!AA138+tavush!AA138+gexarquniq!AA138+lori!AA137+syuniq!AA138+malatia!AA138+shengavit!AA138)</f>
        <v>47</v>
      </c>
    </row>
    <row r="139" spans="1:27" s="502" customFormat="1" ht="75.75" customHeight="1" x14ac:dyDescent="0.25">
      <c r="A139" s="506" t="s">
        <v>258</v>
      </c>
      <c r="B139" s="507"/>
      <c r="C139" s="1084" t="s">
        <v>12</v>
      </c>
      <c r="D139" s="1085"/>
      <c r="E139" s="1086"/>
      <c r="F139" s="501">
        <f t="shared" ref="F139:L139" si="0">SUM(F20+F40+F52+F60+F74+F81+F88+F91+F114+F118+F125+F134+F138)</f>
        <v>12626</v>
      </c>
      <c r="G139" s="501">
        <f>SUM(shirak!G139+arabkir!G139+avan!G139+ajapnyak!G147+kentron!G139+erebuni!G139+ararat!F139+aragacotn!G139+armavir!G139+kotayq!G139+tavush!G139+gexarquniq!G139+lori!G138+syuniq!G139+malatia!G139+shengavit!G139)</f>
        <v>30404</v>
      </c>
      <c r="H139" s="501">
        <f t="shared" si="0"/>
        <v>27476</v>
      </c>
      <c r="I139" s="501">
        <f t="shared" si="0"/>
        <v>2667</v>
      </c>
      <c r="J139" s="501">
        <f t="shared" si="0"/>
        <v>261</v>
      </c>
      <c r="K139" s="501">
        <v>25993</v>
      </c>
      <c r="L139" s="501">
        <f t="shared" si="0"/>
        <v>15439</v>
      </c>
      <c r="M139" s="501">
        <f>SUM(M20+M40+M52+M60+M74+M81+M91+M114+M118+M125+M134+M138)</f>
        <v>2904</v>
      </c>
      <c r="N139" s="501">
        <v>2450</v>
      </c>
      <c r="O139" s="501">
        <f t="shared" ref="O139:V139" si="1">SUM(O20+O40+O52+O60+O74+O81+O88+O91+O114+O118+O125+O134+O138)</f>
        <v>5200</v>
      </c>
      <c r="P139" s="501">
        <f t="shared" si="1"/>
        <v>1404</v>
      </c>
      <c r="Q139" s="501">
        <f t="shared" si="1"/>
        <v>2920</v>
      </c>
      <c r="R139" s="501">
        <f t="shared" si="1"/>
        <v>876</v>
      </c>
      <c r="S139" s="501">
        <f t="shared" si="1"/>
        <v>28</v>
      </c>
      <c r="T139" s="501">
        <f t="shared" si="1"/>
        <v>26021</v>
      </c>
      <c r="U139" s="501">
        <f t="shared" si="1"/>
        <v>297</v>
      </c>
      <c r="V139" s="501">
        <f t="shared" si="1"/>
        <v>21860</v>
      </c>
      <c r="W139" s="501">
        <f>SUM(W20+W40+W52+W60+W81+W88+W91+W114+W118+W125+W134+W138)</f>
        <v>2208</v>
      </c>
      <c r="X139" s="501">
        <f>SUM(X20+X40+X52+X60+X74+X81+X88+X91+X114+X118+X125+X134+X138)</f>
        <v>1</v>
      </c>
      <c r="Y139" s="501">
        <f>SUM(Y20+Y40+Y52+Y60+Y74+Y81+Y88+Y91+Y114+Y118+Y125+Y134+Y138)</f>
        <v>98</v>
      </c>
      <c r="Z139" s="501">
        <f>SUM(Z20+Z40+Z52+Z60+Z74+Z81+Z88+Z91+Z114+Z118+Z125+Z134+Z138)</f>
        <v>13752</v>
      </c>
      <c r="AA139" s="501">
        <f>SUM(AA20+AA40+AA52+AA60+AA74+AA81+AA88+AA91+AA114+AA118+AA125+AA134+AA138)</f>
        <v>3726</v>
      </c>
    </row>
    <row r="140" spans="1:27" x14ac:dyDescent="0.25">
      <c r="A140" s="104"/>
      <c r="B140" s="105"/>
      <c r="C140" s="104"/>
      <c r="D140" s="104"/>
      <c r="E140" s="104"/>
      <c r="F140" s="104"/>
      <c r="G140" s="104"/>
      <c r="H140" s="104"/>
      <c r="I140" s="104"/>
      <c r="J140" s="104"/>
      <c r="K140" s="334"/>
      <c r="L140" s="104"/>
      <c r="M140" s="104"/>
      <c r="N140" s="104"/>
      <c r="O140" s="334"/>
      <c r="P140" s="104"/>
      <c r="Q140" s="104"/>
      <c r="R140" s="104"/>
      <c r="S140" s="104"/>
      <c r="T140" s="334"/>
      <c r="U140" s="184"/>
      <c r="V140" s="104"/>
      <c r="W140" s="104"/>
      <c r="X140" s="104"/>
      <c r="Y140" s="104"/>
      <c r="Z140" s="334"/>
      <c r="AA140" s="104"/>
    </row>
    <row r="144" spans="1:27" ht="21" x14ac:dyDescent="0.25">
      <c r="L144" s="508"/>
      <c r="M144" s="508" t="s">
        <v>313</v>
      </c>
      <c r="N144" s="508"/>
      <c r="O144" s="509"/>
    </row>
  </sheetData>
  <mergeCells count="152">
    <mergeCell ref="C136:E136"/>
    <mergeCell ref="C137:E137"/>
    <mergeCell ref="C138:E138"/>
    <mergeCell ref="C139:E139"/>
    <mergeCell ref="C130:E130"/>
    <mergeCell ref="C131:E131"/>
    <mergeCell ref="C132:E132"/>
    <mergeCell ref="C133:E133"/>
    <mergeCell ref="C134:E134"/>
    <mergeCell ref="C135:E135"/>
    <mergeCell ref="C125:E125"/>
    <mergeCell ref="C126:E126"/>
    <mergeCell ref="C127:E127"/>
    <mergeCell ref="C128:E128"/>
    <mergeCell ref="C129:E129"/>
    <mergeCell ref="C115:E115"/>
    <mergeCell ref="C116:E116"/>
    <mergeCell ref="C117:E117"/>
    <mergeCell ref="C118:E118"/>
    <mergeCell ref="B119:B124"/>
    <mergeCell ref="C119:E119"/>
    <mergeCell ref="C120:E120"/>
    <mergeCell ref="C121:E121"/>
    <mergeCell ref="C122:E122"/>
    <mergeCell ref="C123:E123"/>
    <mergeCell ref="C109:E109"/>
    <mergeCell ref="C110:E110"/>
    <mergeCell ref="C111:E111"/>
    <mergeCell ref="C112:E112"/>
    <mergeCell ref="C113:E113"/>
    <mergeCell ref="C114:E114"/>
    <mergeCell ref="C124:E124"/>
    <mergeCell ref="C103:E103"/>
    <mergeCell ref="C104:E104"/>
    <mergeCell ref="C105:E105"/>
    <mergeCell ref="C106:E106"/>
    <mergeCell ref="C107:E107"/>
    <mergeCell ref="C108:E108"/>
    <mergeCell ref="C97:E97"/>
    <mergeCell ref="C98:E98"/>
    <mergeCell ref="C99:E99"/>
    <mergeCell ref="C100:E100"/>
    <mergeCell ref="C101:E101"/>
    <mergeCell ref="C102:E102"/>
    <mergeCell ref="C91:E91"/>
    <mergeCell ref="C92:E92"/>
    <mergeCell ref="C93:E93"/>
    <mergeCell ref="C94:E94"/>
    <mergeCell ref="C95:E95"/>
    <mergeCell ref="C96:E96"/>
    <mergeCell ref="C85:E85"/>
    <mergeCell ref="C86:E86"/>
    <mergeCell ref="C87:E87"/>
    <mergeCell ref="C88:E88"/>
    <mergeCell ref="C89:E89"/>
    <mergeCell ref="C90:E90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7:E67"/>
    <mergeCell ref="C68:E68"/>
    <mergeCell ref="C69:E69"/>
    <mergeCell ref="C70:E70"/>
    <mergeCell ref="C71:E71"/>
    <mergeCell ref="C72:E72"/>
    <mergeCell ref="C61:E61"/>
    <mergeCell ref="C62:E62"/>
    <mergeCell ref="C63:E63"/>
    <mergeCell ref="C64:E64"/>
    <mergeCell ref="C65:E65"/>
    <mergeCell ref="C66:E66"/>
    <mergeCell ref="C55:E55"/>
    <mergeCell ref="C56:E56"/>
    <mergeCell ref="C57:E57"/>
    <mergeCell ref="C58:E58"/>
    <mergeCell ref="C59:E59"/>
    <mergeCell ref="C60:E60"/>
    <mergeCell ref="C49:E49"/>
    <mergeCell ref="C50:E50"/>
    <mergeCell ref="C51:E51"/>
    <mergeCell ref="C52:E52"/>
    <mergeCell ref="C53:E53"/>
    <mergeCell ref="C54:E54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A19:E19"/>
    <mergeCell ref="C20:E20"/>
    <mergeCell ref="C21:E21"/>
    <mergeCell ref="C22:E22"/>
    <mergeCell ref="C23:E23"/>
    <mergeCell ref="C24:E24"/>
    <mergeCell ref="O8:R10"/>
    <mergeCell ref="S8:S18"/>
    <mergeCell ref="T8:T18"/>
    <mergeCell ref="G8:G18"/>
    <mergeCell ref="H8:H18"/>
    <mergeCell ref="I8:I18"/>
    <mergeCell ref="J8:J18"/>
    <mergeCell ref="K8:K18"/>
    <mergeCell ref="L8:L18"/>
    <mergeCell ref="M8:M18"/>
    <mergeCell ref="N8:N18"/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W8:W18"/>
    <mergeCell ref="X8:X18"/>
    <mergeCell ref="Y8:Y18"/>
    <mergeCell ref="O11:O18"/>
    <mergeCell ref="P11:P18"/>
    <mergeCell ref="Q11:Q18"/>
    <mergeCell ref="R11:R18"/>
    <mergeCell ref="Z5:Z18"/>
    <mergeCell ref="AA5:AA18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2" sqref="I22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A143"/>
  <sheetViews>
    <sheetView topLeftCell="C116" zoomScale="80" zoomScaleNormal="80" workbookViewId="0">
      <selection activeCell="Z139" sqref="Z139"/>
    </sheetView>
  </sheetViews>
  <sheetFormatPr defaultRowHeight="15" x14ac:dyDescent="0.25"/>
  <cols>
    <col min="2" max="2" width="6.5703125" customWidth="1"/>
    <col min="5" max="5" width="22.42578125" customWidth="1"/>
    <col min="7" max="7" width="7.42578125" customWidth="1"/>
    <col min="8" max="8" width="8.140625" customWidth="1"/>
    <col min="9" max="9" width="8" customWidth="1"/>
    <col min="10" max="10" width="7.42578125" customWidth="1"/>
    <col min="11" max="11" width="7.5703125" style="33" customWidth="1"/>
    <col min="12" max="12" width="7.5703125" customWidth="1"/>
    <col min="13" max="13" width="7.140625" customWidth="1"/>
    <col min="14" max="14" width="7.5703125" customWidth="1"/>
    <col min="15" max="15" width="7.42578125" style="33" customWidth="1"/>
    <col min="16" max="16" width="7.42578125" customWidth="1"/>
    <col min="17" max="17" width="7.5703125" customWidth="1"/>
    <col min="18" max="18" width="7.140625" customWidth="1"/>
    <col min="19" max="19" width="8.140625" customWidth="1"/>
    <col min="20" max="20" width="7.7109375" style="33" customWidth="1"/>
    <col min="21" max="21" width="8.28515625" customWidth="1"/>
    <col min="22" max="22" width="8" customWidth="1"/>
    <col min="23" max="23" width="8.42578125" customWidth="1"/>
    <col min="24" max="24" width="8.28515625" customWidth="1"/>
    <col min="25" max="25" width="8.42578125" customWidth="1"/>
    <col min="26" max="26" width="7.85546875" style="33" customWidth="1"/>
    <col min="27" max="27" width="8.42578125" customWidth="1"/>
  </cols>
  <sheetData>
    <row r="1" spans="1:27" ht="18" x14ac:dyDescent="0.25">
      <c r="A1" s="592" t="s">
        <v>0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</row>
    <row r="2" spans="1:27" ht="15.75" x14ac:dyDescent="0.25">
      <c r="A2" s="593" t="s">
        <v>1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</row>
    <row r="3" spans="1:27" x14ac:dyDescent="0.25">
      <c r="A3" s="594" t="s">
        <v>263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  <c r="Z3" s="594"/>
      <c r="AA3" s="594"/>
    </row>
    <row r="4" spans="1:27" x14ac:dyDescent="0.25">
      <c r="A4" s="595"/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595"/>
      <c r="U4" s="595"/>
      <c r="V4" s="595"/>
      <c r="W4" s="595"/>
      <c r="X4" s="595"/>
      <c r="Y4" s="595"/>
      <c r="Z4" s="595"/>
      <c r="AA4" s="595"/>
    </row>
    <row r="5" spans="1:27" x14ac:dyDescent="0.25">
      <c r="A5" s="596" t="s">
        <v>3</v>
      </c>
      <c r="B5" s="596"/>
      <c r="C5" s="596"/>
      <c r="D5" s="596"/>
      <c r="E5" s="596"/>
      <c r="F5" s="597" t="s">
        <v>4</v>
      </c>
      <c r="G5" s="600" t="s">
        <v>5</v>
      </c>
      <c r="H5" s="601"/>
      <c r="I5" s="601"/>
      <c r="J5" s="601"/>
      <c r="K5" s="600" t="s">
        <v>6</v>
      </c>
      <c r="L5" s="601"/>
      <c r="M5" s="601"/>
      <c r="N5" s="601"/>
      <c r="O5" s="601"/>
      <c r="P5" s="601"/>
      <c r="Q5" s="601"/>
      <c r="R5" s="601"/>
      <c r="S5" s="601"/>
      <c r="T5" s="601"/>
      <c r="U5" s="606" t="s">
        <v>7</v>
      </c>
      <c r="V5" s="609" t="s">
        <v>8</v>
      </c>
      <c r="W5" s="599" t="s">
        <v>9</v>
      </c>
      <c r="X5" s="599"/>
      <c r="Y5" s="599"/>
      <c r="Z5" s="615" t="s">
        <v>10</v>
      </c>
      <c r="AA5" s="598" t="s">
        <v>11</v>
      </c>
    </row>
    <row r="6" spans="1:27" x14ac:dyDescent="0.25">
      <c r="A6" s="596"/>
      <c r="B6" s="596"/>
      <c r="C6" s="596"/>
      <c r="D6" s="596"/>
      <c r="E6" s="596"/>
      <c r="F6" s="598"/>
      <c r="G6" s="602"/>
      <c r="H6" s="603"/>
      <c r="I6" s="603"/>
      <c r="J6" s="603"/>
      <c r="K6" s="602"/>
      <c r="L6" s="603"/>
      <c r="M6" s="603"/>
      <c r="N6" s="603"/>
      <c r="O6" s="603"/>
      <c r="P6" s="603"/>
      <c r="Q6" s="603"/>
      <c r="R6" s="603"/>
      <c r="S6" s="603"/>
      <c r="T6" s="603"/>
      <c r="U6" s="607"/>
      <c r="V6" s="610"/>
      <c r="W6" s="599"/>
      <c r="X6" s="599"/>
      <c r="Y6" s="599"/>
      <c r="Z6" s="615"/>
      <c r="AA6" s="598"/>
    </row>
    <row r="7" spans="1:27" x14ac:dyDescent="0.25">
      <c r="A7" s="596"/>
      <c r="B7" s="596"/>
      <c r="C7" s="596"/>
      <c r="D7" s="596"/>
      <c r="E7" s="596"/>
      <c r="F7" s="598"/>
      <c r="G7" s="604"/>
      <c r="H7" s="605"/>
      <c r="I7" s="605"/>
      <c r="J7" s="605"/>
      <c r="K7" s="604"/>
      <c r="L7" s="605"/>
      <c r="M7" s="605"/>
      <c r="N7" s="605"/>
      <c r="O7" s="605"/>
      <c r="P7" s="605"/>
      <c r="Q7" s="605"/>
      <c r="R7" s="605"/>
      <c r="S7" s="605"/>
      <c r="T7" s="605"/>
      <c r="U7" s="607"/>
      <c r="V7" s="610"/>
      <c r="W7" s="599"/>
      <c r="X7" s="599"/>
      <c r="Y7" s="599"/>
      <c r="Z7" s="615"/>
      <c r="AA7" s="598"/>
    </row>
    <row r="8" spans="1:27" x14ac:dyDescent="0.25">
      <c r="A8" s="596"/>
      <c r="B8" s="596"/>
      <c r="C8" s="596"/>
      <c r="D8" s="596"/>
      <c r="E8" s="596"/>
      <c r="F8" s="598"/>
      <c r="G8" s="606" t="s">
        <v>12</v>
      </c>
      <c r="H8" s="606" t="s">
        <v>13</v>
      </c>
      <c r="I8" s="606" t="s">
        <v>14</v>
      </c>
      <c r="J8" s="606" t="s">
        <v>15</v>
      </c>
      <c r="K8" s="612" t="s">
        <v>16</v>
      </c>
      <c r="L8" s="606" t="s">
        <v>17</v>
      </c>
      <c r="M8" s="606" t="s">
        <v>18</v>
      </c>
      <c r="N8" s="606" t="s">
        <v>19</v>
      </c>
      <c r="O8" s="599" t="s">
        <v>20</v>
      </c>
      <c r="P8" s="599"/>
      <c r="Q8" s="599"/>
      <c r="R8" s="599"/>
      <c r="S8" s="606" t="s">
        <v>21</v>
      </c>
      <c r="T8" s="622" t="s">
        <v>22</v>
      </c>
      <c r="U8" s="607"/>
      <c r="V8" s="610"/>
      <c r="W8" s="607" t="s">
        <v>23</v>
      </c>
      <c r="X8" s="607" t="s">
        <v>24</v>
      </c>
      <c r="Y8" s="607" t="s">
        <v>25</v>
      </c>
      <c r="Z8" s="615"/>
      <c r="AA8" s="598"/>
    </row>
    <row r="9" spans="1:27" x14ac:dyDescent="0.25">
      <c r="A9" s="596"/>
      <c r="B9" s="596"/>
      <c r="C9" s="596"/>
      <c r="D9" s="596"/>
      <c r="E9" s="596"/>
      <c r="F9" s="598"/>
      <c r="G9" s="607"/>
      <c r="H9" s="607"/>
      <c r="I9" s="607"/>
      <c r="J9" s="607"/>
      <c r="K9" s="613"/>
      <c r="L9" s="607"/>
      <c r="M9" s="607"/>
      <c r="N9" s="607"/>
      <c r="O9" s="599"/>
      <c r="P9" s="599"/>
      <c r="Q9" s="599"/>
      <c r="R9" s="599"/>
      <c r="S9" s="607"/>
      <c r="T9" s="623"/>
      <c r="U9" s="607"/>
      <c r="V9" s="610"/>
      <c r="W9" s="607"/>
      <c r="X9" s="607"/>
      <c r="Y9" s="607"/>
      <c r="Z9" s="615"/>
      <c r="AA9" s="598"/>
    </row>
    <row r="10" spans="1:27" x14ac:dyDescent="0.25">
      <c r="A10" s="596"/>
      <c r="B10" s="596"/>
      <c r="C10" s="596"/>
      <c r="D10" s="596"/>
      <c r="E10" s="596"/>
      <c r="F10" s="598"/>
      <c r="G10" s="607"/>
      <c r="H10" s="607"/>
      <c r="I10" s="607"/>
      <c r="J10" s="607"/>
      <c r="K10" s="613"/>
      <c r="L10" s="607"/>
      <c r="M10" s="607"/>
      <c r="N10" s="607"/>
      <c r="O10" s="599"/>
      <c r="P10" s="599"/>
      <c r="Q10" s="599"/>
      <c r="R10" s="599"/>
      <c r="S10" s="607"/>
      <c r="T10" s="623"/>
      <c r="U10" s="607"/>
      <c r="V10" s="610"/>
      <c r="W10" s="607"/>
      <c r="X10" s="607"/>
      <c r="Y10" s="607"/>
      <c r="Z10" s="615"/>
      <c r="AA10" s="598"/>
    </row>
    <row r="11" spans="1:27" x14ac:dyDescent="0.25">
      <c r="A11" s="596"/>
      <c r="B11" s="596"/>
      <c r="C11" s="596"/>
      <c r="D11" s="596"/>
      <c r="E11" s="596"/>
      <c r="F11" s="599"/>
      <c r="G11" s="607"/>
      <c r="H11" s="607"/>
      <c r="I11" s="607"/>
      <c r="J11" s="607"/>
      <c r="K11" s="613"/>
      <c r="L11" s="607"/>
      <c r="M11" s="607"/>
      <c r="N11" s="607"/>
      <c r="O11" s="612" t="s">
        <v>26</v>
      </c>
      <c r="P11" s="606" t="s">
        <v>27</v>
      </c>
      <c r="Q11" s="606" t="s">
        <v>28</v>
      </c>
      <c r="R11" s="606" t="s">
        <v>29</v>
      </c>
      <c r="S11" s="607"/>
      <c r="T11" s="623"/>
      <c r="U11" s="607"/>
      <c r="V11" s="610"/>
      <c r="W11" s="607"/>
      <c r="X11" s="607"/>
      <c r="Y11" s="607"/>
      <c r="Z11" s="615"/>
      <c r="AA11" s="598"/>
    </row>
    <row r="12" spans="1:27" x14ac:dyDescent="0.25">
      <c r="A12" s="596"/>
      <c r="B12" s="596"/>
      <c r="C12" s="596"/>
      <c r="D12" s="596"/>
      <c r="E12" s="596"/>
      <c r="F12" s="599"/>
      <c r="G12" s="607"/>
      <c r="H12" s="607"/>
      <c r="I12" s="607"/>
      <c r="J12" s="607"/>
      <c r="K12" s="613"/>
      <c r="L12" s="607"/>
      <c r="M12" s="607"/>
      <c r="N12" s="607"/>
      <c r="O12" s="613"/>
      <c r="P12" s="607"/>
      <c r="Q12" s="607"/>
      <c r="R12" s="607"/>
      <c r="S12" s="607"/>
      <c r="T12" s="623"/>
      <c r="U12" s="607"/>
      <c r="V12" s="610"/>
      <c r="W12" s="607"/>
      <c r="X12" s="607"/>
      <c r="Y12" s="607"/>
      <c r="Z12" s="615"/>
      <c r="AA12" s="598"/>
    </row>
    <row r="13" spans="1:27" x14ac:dyDescent="0.25">
      <c r="A13" s="596"/>
      <c r="B13" s="596"/>
      <c r="C13" s="596"/>
      <c r="D13" s="596"/>
      <c r="E13" s="596"/>
      <c r="F13" s="599"/>
      <c r="G13" s="607"/>
      <c r="H13" s="607"/>
      <c r="I13" s="607"/>
      <c r="J13" s="607"/>
      <c r="K13" s="613"/>
      <c r="L13" s="607"/>
      <c r="M13" s="607"/>
      <c r="N13" s="607"/>
      <c r="O13" s="613"/>
      <c r="P13" s="607"/>
      <c r="Q13" s="607"/>
      <c r="R13" s="607"/>
      <c r="S13" s="607"/>
      <c r="T13" s="623"/>
      <c r="U13" s="607"/>
      <c r="V13" s="610"/>
      <c r="W13" s="607"/>
      <c r="X13" s="607"/>
      <c r="Y13" s="607"/>
      <c r="Z13" s="615"/>
      <c r="AA13" s="598"/>
    </row>
    <row r="14" spans="1:27" x14ac:dyDescent="0.25">
      <c r="A14" s="596"/>
      <c r="B14" s="596"/>
      <c r="C14" s="596"/>
      <c r="D14" s="596"/>
      <c r="E14" s="596"/>
      <c r="F14" s="599"/>
      <c r="G14" s="607"/>
      <c r="H14" s="607"/>
      <c r="I14" s="607"/>
      <c r="J14" s="607"/>
      <c r="K14" s="613"/>
      <c r="L14" s="607"/>
      <c r="M14" s="607"/>
      <c r="N14" s="607"/>
      <c r="O14" s="613"/>
      <c r="P14" s="607"/>
      <c r="Q14" s="607"/>
      <c r="R14" s="607"/>
      <c r="S14" s="607"/>
      <c r="T14" s="623"/>
      <c r="U14" s="607"/>
      <c r="V14" s="610"/>
      <c r="W14" s="607"/>
      <c r="X14" s="607"/>
      <c r="Y14" s="607"/>
      <c r="Z14" s="615"/>
      <c r="AA14" s="598"/>
    </row>
    <row r="15" spans="1:27" x14ac:dyDescent="0.25">
      <c r="A15" s="596"/>
      <c r="B15" s="596"/>
      <c r="C15" s="596"/>
      <c r="D15" s="596"/>
      <c r="E15" s="596"/>
      <c r="F15" s="599"/>
      <c r="G15" s="607"/>
      <c r="H15" s="607"/>
      <c r="I15" s="607"/>
      <c r="J15" s="607"/>
      <c r="K15" s="613"/>
      <c r="L15" s="607"/>
      <c r="M15" s="607"/>
      <c r="N15" s="607"/>
      <c r="O15" s="613"/>
      <c r="P15" s="607"/>
      <c r="Q15" s="607"/>
      <c r="R15" s="607"/>
      <c r="S15" s="607"/>
      <c r="T15" s="623"/>
      <c r="U15" s="607"/>
      <c r="V15" s="610"/>
      <c r="W15" s="607"/>
      <c r="X15" s="607"/>
      <c r="Y15" s="607"/>
      <c r="Z15" s="615"/>
      <c r="AA15" s="598"/>
    </row>
    <row r="16" spans="1:27" x14ac:dyDescent="0.25">
      <c r="A16" s="596"/>
      <c r="B16" s="596"/>
      <c r="C16" s="596"/>
      <c r="D16" s="596"/>
      <c r="E16" s="596"/>
      <c r="F16" s="599"/>
      <c r="G16" s="607"/>
      <c r="H16" s="607"/>
      <c r="I16" s="607"/>
      <c r="J16" s="607"/>
      <c r="K16" s="613"/>
      <c r="L16" s="607"/>
      <c r="M16" s="607"/>
      <c r="N16" s="607"/>
      <c r="O16" s="613"/>
      <c r="P16" s="607"/>
      <c r="Q16" s="607"/>
      <c r="R16" s="607"/>
      <c r="S16" s="607"/>
      <c r="T16" s="623"/>
      <c r="U16" s="607"/>
      <c r="V16" s="610"/>
      <c r="W16" s="607"/>
      <c r="X16" s="607"/>
      <c r="Y16" s="607"/>
      <c r="Z16" s="615"/>
      <c r="AA16" s="598"/>
    </row>
    <row r="17" spans="1:27" x14ac:dyDescent="0.25">
      <c r="A17" s="596"/>
      <c r="B17" s="596"/>
      <c r="C17" s="596"/>
      <c r="D17" s="596"/>
      <c r="E17" s="596"/>
      <c r="F17" s="599"/>
      <c r="G17" s="607"/>
      <c r="H17" s="607"/>
      <c r="I17" s="607"/>
      <c r="J17" s="607"/>
      <c r="K17" s="613"/>
      <c r="L17" s="607"/>
      <c r="M17" s="607"/>
      <c r="N17" s="607"/>
      <c r="O17" s="613"/>
      <c r="P17" s="607"/>
      <c r="Q17" s="607"/>
      <c r="R17" s="607"/>
      <c r="S17" s="607"/>
      <c r="T17" s="623"/>
      <c r="U17" s="607"/>
      <c r="V17" s="610"/>
      <c r="W17" s="607"/>
      <c r="X17" s="607"/>
      <c r="Y17" s="607"/>
      <c r="Z17" s="615"/>
      <c r="AA17" s="598"/>
    </row>
    <row r="18" spans="1:27" ht="29.25" customHeight="1" x14ac:dyDescent="0.25">
      <c r="A18" s="596"/>
      <c r="B18" s="596"/>
      <c r="C18" s="596"/>
      <c r="D18" s="596"/>
      <c r="E18" s="596"/>
      <c r="F18" s="599"/>
      <c r="G18" s="608"/>
      <c r="H18" s="608"/>
      <c r="I18" s="608"/>
      <c r="J18" s="608"/>
      <c r="K18" s="614"/>
      <c r="L18" s="608"/>
      <c r="M18" s="608"/>
      <c r="N18" s="608"/>
      <c r="O18" s="614"/>
      <c r="P18" s="608"/>
      <c r="Q18" s="608"/>
      <c r="R18" s="608"/>
      <c r="S18" s="608"/>
      <c r="T18" s="624"/>
      <c r="U18" s="608"/>
      <c r="V18" s="611"/>
      <c r="W18" s="608"/>
      <c r="X18" s="608"/>
      <c r="Y18" s="608"/>
      <c r="Z18" s="615"/>
      <c r="AA18" s="598"/>
    </row>
    <row r="19" spans="1:27" ht="24.75" customHeight="1" x14ac:dyDescent="0.25">
      <c r="A19" s="616" t="s">
        <v>30</v>
      </c>
      <c r="B19" s="616"/>
      <c r="C19" s="617"/>
      <c r="D19" s="617"/>
      <c r="E19" s="617"/>
      <c r="F19" s="52">
        <v>1</v>
      </c>
      <c r="G19" s="52">
        <v>2</v>
      </c>
      <c r="H19" s="52">
        <v>3</v>
      </c>
      <c r="I19" s="52">
        <v>4</v>
      </c>
      <c r="J19" s="52">
        <v>5</v>
      </c>
      <c r="K19" s="65">
        <v>6</v>
      </c>
      <c r="L19" s="52">
        <v>7</v>
      </c>
      <c r="M19" s="52">
        <v>8</v>
      </c>
      <c r="N19" s="52">
        <v>9</v>
      </c>
      <c r="O19" s="65">
        <v>10</v>
      </c>
      <c r="P19" s="52">
        <v>11</v>
      </c>
      <c r="Q19" s="52">
        <v>12</v>
      </c>
      <c r="R19" s="52">
        <v>13</v>
      </c>
      <c r="S19" s="52">
        <v>14</v>
      </c>
      <c r="T19" s="65">
        <v>15</v>
      </c>
      <c r="U19" s="52">
        <v>16</v>
      </c>
      <c r="V19" s="52">
        <v>17</v>
      </c>
      <c r="W19" s="52">
        <v>18</v>
      </c>
      <c r="X19" s="52">
        <v>19</v>
      </c>
      <c r="Y19" s="52">
        <v>20</v>
      </c>
      <c r="Z19" s="65">
        <v>21</v>
      </c>
      <c r="AA19" s="52">
        <v>22</v>
      </c>
    </row>
    <row r="20" spans="1:27" s="70" customFormat="1" ht="42.75" customHeight="1" x14ac:dyDescent="0.25">
      <c r="A20" s="67" t="s">
        <v>31</v>
      </c>
      <c r="B20" s="140"/>
      <c r="C20" s="618" t="s">
        <v>32</v>
      </c>
      <c r="D20" s="618"/>
      <c r="E20" s="618"/>
      <c r="F20" s="68">
        <v>312</v>
      </c>
      <c r="G20" s="68">
        <v>365</v>
      </c>
      <c r="H20" s="68">
        <v>316</v>
      </c>
      <c r="I20" s="68">
        <v>44</v>
      </c>
      <c r="J20" s="68">
        <v>5</v>
      </c>
      <c r="K20" s="69">
        <v>287</v>
      </c>
      <c r="L20" s="69">
        <v>112</v>
      </c>
      <c r="M20" s="69">
        <v>13</v>
      </c>
      <c r="N20" s="69">
        <v>48</v>
      </c>
      <c r="O20" s="69">
        <v>114</v>
      </c>
      <c r="P20" s="69">
        <v>97</v>
      </c>
      <c r="Q20" s="69">
        <v>17</v>
      </c>
      <c r="R20" s="69">
        <v>0</v>
      </c>
      <c r="S20" s="69">
        <v>0</v>
      </c>
      <c r="T20" s="69">
        <v>287</v>
      </c>
      <c r="U20" s="69">
        <v>45</v>
      </c>
      <c r="V20" s="69">
        <v>162</v>
      </c>
      <c r="W20" s="69">
        <v>87</v>
      </c>
      <c r="X20" s="69">
        <v>0</v>
      </c>
      <c r="Y20" s="69">
        <v>0</v>
      </c>
      <c r="Z20" s="69">
        <v>296</v>
      </c>
      <c r="AA20" s="69">
        <v>42</v>
      </c>
    </row>
    <row r="21" spans="1:27" ht="27" customHeight="1" x14ac:dyDescent="0.25">
      <c r="A21" s="54">
        <v>1.1000000000000001</v>
      </c>
      <c r="B21" s="79"/>
      <c r="C21" s="619" t="s">
        <v>33</v>
      </c>
      <c r="D21" s="619"/>
      <c r="E21" s="619"/>
      <c r="F21" s="483">
        <v>46</v>
      </c>
      <c r="G21" s="483">
        <v>38</v>
      </c>
      <c r="H21" s="483">
        <v>32</v>
      </c>
      <c r="I21" s="483">
        <v>5</v>
      </c>
      <c r="J21" s="483">
        <v>1</v>
      </c>
      <c r="K21" s="130">
        <v>32</v>
      </c>
      <c r="L21" s="107">
        <v>8</v>
      </c>
      <c r="M21" s="107">
        <v>1</v>
      </c>
      <c r="N21" s="107">
        <v>10</v>
      </c>
      <c r="O21" s="130">
        <v>13</v>
      </c>
      <c r="P21" s="107">
        <v>9</v>
      </c>
      <c r="Q21" s="107">
        <v>4</v>
      </c>
      <c r="R21" s="107">
        <v>0</v>
      </c>
      <c r="S21" s="107">
        <v>0</v>
      </c>
      <c r="T21" s="130">
        <v>32</v>
      </c>
      <c r="U21" s="107">
        <v>22</v>
      </c>
      <c r="V21" s="107">
        <v>10</v>
      </c>
      <c r="W21" s="107">
        <v>0</v>
      </c>
      <c r="X21" s="107">
        <v>0</v>
      </c>
      <c r="Y21" s="107">
        <v>0</v>
      </c>
      <c r="Z21" s="130">
        <v>24</v>
      </c>
      <c r="AA21" s="107">
        <v>0</v>
      </c>
    </row>
    <row r="22" spans="1:27" ht="26.25" customHeight="1" x14ac:dyDescent="0.25">
      <c r="A22" s="55" t="s">
        <v>34</v>
      </c>
      <c r="B22" s="80"/>
      <c r="C22" s="620" t="s">
        <v>35</v>
      </c>
      <c r="D22" s="620"/>
      <c r="E22" s="620"/>
      <c r="F22" s="73">
        <v>16</v>
      </c>
      <c r="G22" s="73">
        <v>24</v>
      </c>
      <c r="H22" s="73">
        <v>22</v>
      </c>
      <c r="I22" s="73">
        <v>2</v>
      </c>
      <c r="J22" s="73">
        <v>0</v>
      </c>
      <c r="K22" s="130">
        <v>20</v>
      </c>
      <c r="L22" s="109">
        <v>10</v>
      </c>
      <c r="M22" s="109">
        <v>1</v>
      </c>
      <c r="N22" s="109">
        <v>3</v>
      </c>
      <c r="O22" s="130">
        <v>6</v>
      </c>
      <c r="P22" s="109">
        <v>5</v>
      </c>
      <c r="Q22" s="109">
        <v>1</v>
      </c>
      <c r="R22" s="109">
        <v>0</v>
      </c>
      <c r="S22" s="109">
        <v>0</v>
      </c>
      <c r="T22" s="130">
        <v>20</v>
      </c>
      <c r="U22" s="109">
        <v>17</v>
      </c>
      <c r="V22" s="109">
        <v>3</v>
      </c>
      <c r="W22" s="109">
        <v>0</v>
      </c>
      <c r="X22" s="109">
        <v>0</v>
      </c>
      <c r="Y22" s="109">
        <v>0</v>
      </c>
      <c r="Z22" s="130">
        <v>1</v>
      </c>
      <c r="AA22" s="109">
        <v>0</v>
      </c>
    </row>
    <row r="23" spans="1:27" ht="24" customHeight="1" x14ac:dyDescent="0.25">
      <c r="A23" s="81" t="s">
        <v>36</v>
      </c>
      <c r="B23" s="82" t="s">
        <v>37</v>
      </c>
      <c r="C23" s="621" t="s">
        <v>38</v>
      </c>
      <c r="D23" s="621"/>
      <c r="E23" s="621"/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130">
        <v>0</v>
      </c>
      <c r="L23" s="109">
        <v>0</v>
      </c>
      <c r="M23" s="109">
        <v>0</v>
      </c>
      <c r="N23" s="109">
        <v>0</v>
      </c>
      <c r="O23" s="130">
        <v>0</v>
      </c>
      <c r="P23" s="109">
        <v>0</v>
      </c>
      <c r="Q23" s="109">
        <v>0</v>
      </c>
      <c r="R23" s="109">
        <v>0</v>
      </c>
      <c r="S23" s="109">
        <v>0</v>
      </c>
      <c r="T23" s="130">
        <v>0</v>
      </c>
      <c r="U23" s="109">
        <v>0</v>
      </c>
      <c r="V23" s="109">
        <v>0</v>
      </c>
      <c r="W23" s="109">
        <v>0</v>
      </c>
      <c r="X23" s="109">
        <v>0</v>
      </c>
      <c r="Y23" s="109">
        <v>0</v>
      </c>
      <c r="Z23" s="130">
        <v>0</v>
      </c>
      <c r="AA23" s="109">
        <v>0</v>
      </c>
    </row>
    <row r="24" spans="1:27" ht="26.25" customHeight="1" x14ac:dyDescent="0.25">
      <c r="A24" s="83" t="s">
        <v>39</v>
      </c>
      <c r="B24" s="82" t="s">
        <v>37</v>
      </c>
      <c r="C24" s="621" t="s">
        <v>40</v>
      </c>
      <c r="D24" s="621"/>
      <c r="E24" s="621"/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130">
        <v>0</v>
      </c>
      <c r="L24" s="109">
        <v>0</v>
      </c>
      <c r="M24" s="109">
        <v>0</v>
      </c>
      <c r="N24" s="109">
        <v>0</v>
      </c>
      <c r="O24" s="130">
        <v>0</v>
      </c>
      <c r="P24" s="109">
        <v>0</v>
      </c>
      <c r="Q24" s="109">
        <v>0</v>
      </c>
      <c r="R24" s="109">
        <v>0</v>
      </c>
      <c r="S24" s="109">
        <v>0</v>
      </c>
      <c r="T24" s="130">
        <v>0</v>
      </c>
      <c r="U24" s="109">
        <v>0</v>
      </c>
      <c r="V24" s="109">
        <v>0</v>
      </c>
      <c r="W24" s="109">
        <v>0</v>
      </c>
      <c r="X24" s="109">
        <v>0</v>
      </c>
      <c r="Y24" s="109">
        <v>0</v>
      </c>
      <c r="Z24" s="130">
        <v>0</v>
      </c>
      <c r="AA24" s="109">
        <v>0</v>
      </c>
    </row>
    <row r="25" spans="1:27" ht="18.75" customHeight="1" x14ac:dyDescent="0.25">
      <c r="A25" s="54">
        <v>1.2</v>
      </c>
      <c r="B25" s="79"/>
      <c r="C25" s="619" t="s">
        <v>41</v>
      </c>
      <c r="D25" s="619"/>
      <c r="E25" s="619"/>
      <c r="F25" s="73">
        <v>2</v>
      </c>
      <c r="G25" s="73">
        <v>9</v>
      </c>
      <c r="H25" s="73">
        <v>8</v>
      </c>
      <c r="I25" s="73">
        <v>1</v>
      </c>
      <c r="J25" s="73">
        <v>0</v>
      </c>
      <c r="K25" s="130">
        <v>4</v>
      </c>
      <c r="L25" s="109">
        <v>1</v>
      </c>
      <c r="M25" s="109">
        <v>0</v>
      </c>
      <c r="N25" s="109">
        <v>1</v>
      </c>
      <c r="O25" s="130">
        <v>2</v>
      </c>
      <c r="P25" s="109">
        <v>2</v>
      </c>
      <c r="Q25" s="109">
        <v>0</v>
      </c>
      <c r="R25" s="109">
        <v>0</v>
      </c>
      <c r="S25" s="109">
        <v>0</v>
      </c>
      <c r="T25" s="130">
        <v>4</v>
      </c>
      <c r="U25" s="109">
        <v>1</v>
      </c>
      <c r="V25" s="109">
        <v>3</v>
      </c>
      <c r="W25" s="109">
        <v>1</v>
      </c>
      <c r="X25" s="109">
        <v>0</v>
      </c>
      <c r="Y25" s="109">
        <v>0</v>
      </c>
      <c r="Z25" s="130">
        <v>5</v>
      </c>
      <c r="AA25" s="109">
        <v>0</v>
      </c>
    </row>
    <row r="26" spans="1:27" ht="21.75" customHeight="1" x14ac:dyDescent="0.25">
      <c r="A26" s="55" t="s">
        <v>42</v>
      </c>
      <c r="B26" s="80"/>
      <c r="C26" s="619" t="s">
        <v>43</v>
      </c>
      <c r="D26" s="619"/>
      <c r="E26" s="619"/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130">
        <v>0</v>
      </c>
      <c r="L26" s="109">
        <v>0</v>
      </c>
      <c r="M26" s="109">
        <v>0</v>
      </c>
      <c r="N26" s="109">
        <v>0</v>
      </c>
      <c r="O26" s="130">
        <v>0</v>
      </c>
      <c r="P26" s="109">
        <v>0</v>
      </c>
      <c r="Q26" s="109">
        <v>0</v>
      </c>
      <c r="R26" s="109">
        <v>0</v>
      </c>
      <c r="S26" s="109">
        <v>0</v>
      </c>
      <c r="T26" s="130">
        <v>0</v>
      </c>
      <c r="U26" s="109">
        <v>0</v>
      </c>
      <c r="V26" s="109">
        <v>0</v>
      </c>
      <c r="W26" s="109">
        <v>0</v>
      </c>
      <c r="X26" s="109">
        <v>0</v>
      </c>
      <c r="Y26" s="109">
        <v>0</v>
      </c>
      <c r="Z26" s="130">
        <v>0</v>
      </c>
      <c r="AA26" s="109">
        <v>0</v>
      </c>
    </row>
    <row r="27" spans="1:27" ht="19.5" customHeight="1" x14ac:dyDescent="0.25">
      <c r="A27" s="55" t="s">
        <v>44</v>
      </c>
      <c r="B27" s="84"/>
      <c r="C27" s="625" t="s">
        <v>45</v>
      </c>
      <c r="D27" s="626"/>
      <c r="E27" s="627"/>
      <c r="F27" s="73">
        <v>2</v>
      </c>
      <c r="G27" s="73">
        <v>1</v>
      </c>
      <c r="H27" s="73">
        <v>1</v>
      </c>
      <c r="I27" s="73">
        <v>0</v>
      </c>
      <c r="J27" s="73">
        <v>0</v>
      </c>
      <c r="K27" s="130">
        <v>0</v>
      </c>
      <c r="L27" s="109">
        <v>0</v>
      </c>
      <c r="M27" s="109">
        <v>0</v>
      </c>
      <c r="N27" s="109">
        <v>0</v>
      </c>
      <c r="O27" s="130">
        <v>0</v>
      </c>
      <c r="P27" s="109">
        <v>0</v>
      </c>
      <c r="Q27" s="109">
        <v>0</v>
      </c>
      <c r="R27" s="109">
        <v>0</v>
      </c>
      <c r="S27" s="109">
        <v>0</v>
      </c>
      <c r="T27" s="130">
        <v>0</v>
      </c>
      <c r="U27" s="109">
        <v>0</v>
      </c>
      <c r="V27" s="109">
        <v>0</v>
      </c>
      <c r="W27" s="109">
        <v>0</v>
      </c>
      <c r="X27" s="109">
        <v>0</v>
      </c>
      <c r="Y27" s="109">
        <v>0</v>
      </c>
      <c r="Z27" s="130">
        <v>3</v>
      </c>
      <c r="AA27" s="109">
        <v>0</v>
      </c>
    </row>
    <row r="28" spans="1:27" ht="20.25" customHeight="1" x14ac:dyDescent="0.25">
      <c r="A28" s="55" t="s">
        <v>46</v>
      </c>
      <c r="B28" s="84"/>
      <c r="C28" s="625" t="s">
        <v>47</v>
      </c>
      <c r="D28" s="626"/>
      <c r="E28" s="627"/>
      <c r="F28" s="483">
        <v>1</v>
      </c>
      <c r="G28" s="483">
        <v>1</v>
      </c>
      <c r="H28" s="483">
        <v>1</v>
      </c>
      <c r="I28" s="483">
        <v>0</v>
      </c>
      <c r="J28" s="483">
        <v>0</v>
      </c>
      <c r="K28" s="130">
        <v>0</v>
      </c>
      <c r="L28" s="107">
        <v>0</v>
      </c>
      <c r="M28" s="107">
        <v>0</v>
      </c>
      <c r="N28" s="107">
        <v>0</v>
      </c>
      <c r="O28" s="130">
        <v>0</v>
      </c>
      <c r="P28" s="107">
        <v>0</v>
      </c>
      <c r="Q28" s="107">
        <v>0</v>
      </c>
      <c r="R28" s="107">
        <v>0</v>
      </c>
      <c r="S28" s="107">
        <v>0</v>
      </c>
      <c r="T28" s="130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0</v>
      </c>
      <c r="Z28" s="130">
        <v>2</v>
      </c>
      <c r="AA28" s="107">
        <v>0</v>
      </c>
    </row>
    <row r="29" spans="1:27" ht="19.5" customHeight="1" x14ac:dyDescent="0.25">
      <c r="A29" s="55" t="s">
        <v>48</v>
      </c>
      <c r="B29" s="80"/>
      <c r="C29" s="619" t="s">
        <v>49</v>
      </c>
      <c r="D29" s="619"/>
      <c r="E29" s="619"/>
      <c r="F29" s="483">
        <v>1</v>
      </c>
      <c r="G29" s="483">
        <v>1</v>
      </c>
      <c r="H29" s="483">
        <v>1</v>
      </c>
      <c r="I29" s="483">
        <v>0</v>
      </c>
      <c r="J29" s="483">
        <v>0</v>
      </c>
      <c r="K29" s="130">
        <v>1</v>
      </c>
      <c r="L29" s="107">
        <v>1</v>
      </c>
      <c r="M29" s="107">
        <v>0</v>
      </c>
      <c r="N29" s="107">
        <v>0</v>
      </c>
      <c r="O29" s="130">
        <v>0</v>
      </c>
      <c r="P29" s="107">
        <v>0</v>
      </c>
      <c r="Q29" s="107">
        <v>0</v>
      </c>
      <c r="R29" s="107">
        <v>0</v>
      </c>
      <c r="S29" s="107">
        <v>0</v>
      </c>
      <c r="T29" s="130">
        <v>1</v>
      </c>
      <c r="U29" s="107">
        <v>0</v>
      </c>
      <c r="V29" s="107">
        <v>1</v>
      </c>
      <c r="W29" s="107">
        <v>0</v>
      </c>
      <c r="X29" s="107">
        <v>0</v>
      </c>
      <c r="Y29" s="107">
        <v>0</v>
      </c>
      <c r="Z29" s="130">
        <v>1</v>
      </c>
      <c r="AA29" s="107">
        <v>0</v>
      </c>
    </row>
    <row r="30" spans="1:27" ht="25.5" customHeight="1" x14ac:dyDescent="0.25">
      <c r="A30" s="55" t="s">
        <v>50</v>
      </c>
      <c r="B30" s="80"/>
      <c r="C30" s="599" t="s">
        <v>51</v>
      </c>
      <c r="D30" s="599"/>
      <c r="E30" s="599"/>
      <c r="F30" s="483">
        <v>1</v>
      </c>
      <c r="G30" s="483">
        <v>2</v>
      </c>
      <c r="H30" s="483">
        <v>2</v>
      </c>
      <c r="I30" s="483">
        <v>0</v>
      </c>
      <c r="J30" s="483">
        <v>0</v>
      </c>
      <c r="K30" s="130">
        <v>1</v>
      </c>
      <c r="L30" s="107">
        <v>0</v>
      </c>
      <c r="M30" s="107">
        <v>0</v>
      </c>
      <c r="N30" s="107">
        <v>1</v>
      </c>
      <c r="O30" s="130">
        <v>0</v>
      </c>
      <c r="P30" s="107">
        <v>0</v>
      </c>
      <c r="Q30" s="107">
        <v>0</v>
      </c>
      <c r="R30" s="107">
        <v>0</v>
      </c>
      <c r="S30" s="107">
        <v>0</v>
      </c>
      <c r="T30" s="130">
        <v>1</v>
      </c>
      <c r="U30" s="107">
        <v>0</v>
      </c>
      <c r="V30" s="107">
        <v>1</v>
      </c>
      <c r="W30" s="107">
        <v>0</v>
      </c>
      <c r="X30" s="107">
        <v>0</v>
      </c>
      <c r="Y30" s="107">
        <v>0</v>
      </c>
      <c r="Z30" s="130">
        <v>2</v>
      </c>
      <c r="AA30" s="107">
        <v>0</v>
      </c>
    </row>
    <row r="31" spans="1:27" ht="21" customHeight="1" x14ac:dyDescent="0.25">
      <c r="A31" s="55" t="s">
        <v>52</v>
      </c>
      <c r="B31" s="84"/>
      <c r="C31" s="625" t="s">
        <v>53</v>
      </c>
      <c r="D31" s="626"/>
      <c r="E31" s="627"/>
      <c r="F31" s="483">
        <v>1</v>
      </c>
      <c r="G31" s="483">
        <v>10</v>
      </c>
      <c r="H31" s="483">
        <v>9</v>
      </c>
      <c r="I31" s="483">
        <v>1</v>
      </c>
      <c r="J31" s="483">
        <v>0</v>
      </c>
      <c r="K31" s="130">
        <v>5</v>
      </c>
      <c r="L31" s="107">
        <v>2</v>
      </c>
      <c r="M31" s="109">
        <v>0</v>
      </c>
      <c r="N31" s="109">
        <v>1</v>
      </c>
      <c r="O31" s="130">
        <v>2</v>
      </c>
      <c r="P31" s="109">
        <v>2</v>
      </c>
      <c r="Q31" s="109">
        <v>0</v>
      </c>
      <c r="R31" s="109">
        <v>0</v>
      </c>
      <c r="S31" s="109">
        <v>0</v>
      </c>
      <c r="T31" s="130">
        <v>5</v>
      </c>
      <c r="U31" s="109">
        <v>0</v>
      </c>
      <c r="V31" s="109">
        <v>5</v>
      </c>
      <c r="W31" s="109">
        <v>0</v>
      </c>
      <c r="X31" s="109">
        <v>0</v>
      </c>
      <c r="Y31" s="109">
        <v>0</v>
      </c>
      <c r="Z31" s="130">
        <v>5</v>
      </c>
      <c r="AA31" s="109">
        <v>2</v>
      </c>
    </row>
    <row r="32" spans="1:27" ht="21.75" customHeight="1" x14ac:dyDescent="0.25">
      <c r="A32" s="55" t="s">
        <v>54</v>
      </c>
      <c r="B32" s="84"/>
      <c r="C32" s="628" t="s">
        <v>55</v>
      </c>
      <c r="D32" s="629"/>
      <c r="E32" s="630"/>
      <c r="F32" s="483">
        <v>30</v>
      </c>
      <c r="G32" s="483">
        <v>32</v>
      </c>
      <c r="H32" s="483">
        <v>30</v>
      </c>
      <c r="I32" s="483">
        <v>1</v>
      </c>
      <c r="J32" s="483">
        <v>1</v>
      </c>
      <c r="K32" s="130">
        <v>43</v>
      </c>
      <c r="L32" s="107">
        <v>26</v>
      </c>
      <c r="M32" s="109">
        <v>2</v>
      </c>
      <c r="N32" s="109">
        <v>2</v>
      </c>
      <c r="O32" s="130">
        <v>13</v>
      </c>
      <c r="P32" s="109">
        <v>11</v>
      </c>
      <c r="Q32" s="109">
        <v>2</v>
      </c>
      <c r="R32" s="109">
        <v>0</v>
      </c>
      <c r="S32" s="109">
        <v>0</v>
      </c>
      <c r="T32" s="130">
        <v>43</v>
      </c>
      <c r="U32" s="109">
        <v>0</v>
      </c>
      <c r="V32" s="109">
        <v>25</v>
      </c>
      <c r="W32" s="109">
        <v>18</v>
      </c>
      <c r="X32" s="109">
        <v>0</v>
      </c>
      <c r="Y32" s="109">
        <v>0</v>
      </c>
      <c r="Z32" s="130">
        <v>17</v>
      </c>
      <c r="AA32" s="109">
        <v>7</v>
      </c>
    </row>
    <row r="33" spans="1:27" ht="24.75" customHeight="1" x14ac:dyDescent="0.25">
      <c r="A33" s="57" t="s">
        <v>56</v>
      </c>
      <c r="B33" s="85"/>
      <c r="C33" s="628" t="s">
        <v>57</v>
      </c>
      <c r="D33" s="629"/>
      <c r="E33" s="630"/>
      <c r="F33" s="484">
        <v>29</v>
      </c>
      <c r="G33" s="484">
        <v>36</v>
      </c>
      <c r="H33" s="484">
        <v>32</v>
      </c>
      <c r="I33" s="484">
        <v>4</v>
      </c>
      <c r="J33" s="484">
        <v>0</v>
      </c>
      <c r="K33" s="65">
        <v>26</v>
      </c>
      <c r="L33" s="86">
        <v>8</v>
      </c>
      <c r="M33" s="87">
        <v>2</v>
      </c>
      <c r="N33" s="87">
        <v>6</v>
      </c>
      <c r="O33" s="65">
        <v>10</v>
      </c>
      <c r="P33" s="87">
        <v>6</v>
      </c>
      <c r="Q33" s="87">
        <v>4</v>
      </c>
      <c r="R33" s="87">
        <v>0</v>
      </c>
      <c r="S33" s="87">
        <v>0</v>
      </c>
      <c r="T33" s="65">
        <v>26</v>
      </c>
      <c r="U33" s="87">
        <v>0</v>
      </c>
      <c r="V33" s="87">
        <v>18</v>
      </c>
      <c r="W33" s="87">
        <v>8</v>
      </c>
      <c r="X33" s="87">
        <v>0</v>
      </c>
      <c r="Y33" s="87">
        <v>0</v>
      </c>
      <c r="Z33" s="65">
        <v>35</v>
      </c>
      <c r="AA33" s="87">
        <v>2</v>
      </c>
    </row>
    <row r="34" spans="1:27" ht="23.25" customHeight="1" x14ac:dyDescent="0.25">
      <c r="A34" s="88" t="s">
        <v>58</v>
      </c>
      <c r="B34" s="89" t="s">
        <v>59</v>
      </c>
      <c r="C34" s="631" t="s">
        <v>60</v>
      </c>
      <c r="D34" s="631"/>
      <c r="E34" s="631"/>
      <c r="F34" s="485">
        <v>0</v>
      </c>
      <c r="G34" s="485">
        <v>0</v>
      </c>
      <c r="H34" s="485">
        <v>0</v>
      </c>
      <c r="I34" s="485">
        <v>0</v>
      </c>
      <c r="J34" s="485">
        <v>0</v>
      </c>
      <c r="K34" s="131">
        <v>0</v>
      </c>
      <c r="L34" s="91">
        <v>0</v>
      </c>
      <c r="M34" s="90">
        <v>0</v>
      </c>
      <c r="N34" s="90">
        <v>0</v>
      </c>
      <c r="O34" s="139">
        <v>0</v>
      </c>
      <c r="P34" s="90">
        <v>0</v>
      </c>
      <c r="Q34" s="90">
        <v>0</v>
      </c>
      <c r="R34" s="90">
        <v>0</v>
      </c>
      <c r="S34" s="90">
        <v>0</v>
      </c>
      <c r="T34" s="131">
        <v>0</v>
      </c>
      <c r="U34" s="90">
        <v>0</v>
      </c>
      <c r="V34" s="90">
        <v>0</v>
      </c>
      <c r="W34" s="90">
        <v>0</v>
      </c>
      <c r="X34" s="90">
        <v>0</v>
      </c>
      <c r="Y34" s="90">
        <v>0</v>
      </c>
      <c r="Z34" s="139">
        <v>0</v>
      </c>
      <c r="AA34" s="90">
        <v>0</v>
      </c>
    </row>
    <row r="35" spans="1:27" ht="21.75" customHeight="1" x14ac:dyDescent="0.25">
      <c r="A35" s="55" t="s">
        <v>61</v>
      </c>
      <c r="B35" s="84"/>
      <c r="C35" s="628" t="s">
        <v>62</v>
      </c>
      <c r="D35" s="629"/>
      <c r="E35" s="630"/>
      <c r="F35" s="483">
        <v>22</v>
      </c>
      <c r="G35" s="483">
        <v>17</v>
      </c>
      <c r="H35" s="483">
        <v>14</v>
      </c>
      <c r="I35" s="483">
        <v>1</v>
      </c>
      <c r="J35" s="483">
        <v>2</v>
      </c>
      <c r="K35" s="130">
        <v>22</v>
      </c>
      <c r="L35" s="107">
        <v>3</v>
      </c>
      <c r="M35" s="109">
        <v>0</v>
      </c>
      <c r="N35" s="109">
        <v>6</v>
      </c>
      <c r="O35" s="130">
        <v>13</v>
      </c>
      <c r="P35" s="109">
        <v>13</v>
      </c>
      <c r="Q35" s="109">
        <v>0</v>
      </c>
      <c r="R35" s="109">
        <v>0</v>
      </c>
      <c r="S35" s="109">
        <v>0</v>
      </c>
      <c r="T35" s="130">
        <v>22</v>
      </c>
      <c r="U35" s="109">
        <v>0</v>
      </c>
      <c r="V35" s="109">
        <v>14</v>
      </c>
      <c r="W35" s="109">
        <v>8</v>
      </c>
      <c r="X35" s="109">
        <v>0</v>
      </c>
      <c r="Y35" s="109">
        <v>0</v>
      </c>
      <c r="Z35" s="130">
        <v>14</v>
      </c>
      <c r="AA35" s="109">
        <v>2</v>
      </c>
    </row>
    <row r="36" spans="1:27" ht="22.5" customHeight="1" x14ac:dyDescent="0.25">
      <c r="A36" s="55" t="s">
        <v>63</v>
      </c>
      <c r="B36" s="80"/>
      <c r="C36" s="619" t="s">
        <v>64</v>
      </c>
      <c r="D36" s="619"/>
      <c r="E36" s="619"/>
      <c r="F36" s="483">
        <v>95</v>
      </c>
      <c r="G36" s="483">
        <v>79</v>
      </c>
      <c r="H36" s="483">
        <v>66</v>
      </c>
      <c r="I36" s="483">
        <v>12</v>
      </c>
      <c r="J36" s="483">
        <v>1</v>
      </c>
      <c r="K36" s="130">
        <v>60</v>
      </c>
      <c r="L36" s="107">
        <v>24</v>
      </c>
      <c r="M36" s="109">
        <v>1</v>
      </c>
      <c r="N36" s="109">
        <v>5</v>
      </c>
      <c r="O36" s="130">
        <v>30</v>
      </c>
      <c r="P36" s="109">
        <v>26</v>
      </c>
      <c r="Q36" s="109">
        <v>4</v>
      </c>
      <c r="R36" s="109">
        <v>0</v>
      </c>
      <c r="S36" s="109">
        <v>0</v>
      </c>
      <c r="T36" s="130">
        <v>60</v>
      </c>
      <c r="U36" s="109">
        <v>0</v>
      </c>
      <c r="V36" s="109">
        <v>37</v>
      </c>
      <c r="W36" s="109">
        <v>23</v>
      </c>
      <c r="X36" s="109">
        <v>0</v>
      </c>
      <c r="Y36" s="109">
        <v>0</v>
      </c>
      <c r="Z36" s="130">
        <v>101</v>
      </c>
      <c r="AA36" s="109">
        <v>16</v>
      </c>
    </row>
    <row r="37" spans="1:27" ht="22.5" customHeight="1" x14ac:dyDescent="0.25">
      <c r="A37" s="88" t="s">
        <v>65</v>
      </c>
      <c r="B37" s="89" t="s">
        <v>59</v>
      </c>
      <c r="C37" s="631" t="s">
        <v>66</v>
      </c>
      <c r="D37" s="631"/>
      <c r="E37" s="631"/>
      <c r="F37" s="485">
        <v>13</v>
      </c>
      <c r="G37" s="485">
        <v>32</v>
      </c>
      <c r="H37" s="485">
        <v>27</v>
      </c>
      <c r="I37" s="485">
        <v>5</v>
      </c>
      <c r="J37" s="485">
        <v>0</v>
      </c>
      <c r="K37" s="132">
        <v>16</v>
      </c>
      <c r="L37" s="110">
        <v>4</v>
      </c>
      <c r="M37" s="111">
        <v>4</v>
      </c>
      <c r="N37" s="111">
        <v>3</v>
      </c>
      <c r="O37" s="133">
        <v>5</v>
      </c>
      <c r="P37" s="111">
        <v>4</v>
      </c>
      <c r="Q37" s="111">
        <v>1</v>
      </c>
      <c r="R37" s="111">
        <v>0</v>
      </c>
      <c r="S37" s="111">
        <v>0</v>
      </c>
      <c r="T37" s="132">
        <v>16</v>
      </c>
      <c r="U37" s="111">
        <v>1</v>
      </c>
      <c r="V37" s="111">
        <v>11</v>
      </c>
      <c r="W37" s="111">
        <v>6</v>
      </c>
      <c r="X37" s="111">
        <v>0</v>
      </c>
      <c r="Y37" s="111">
        <v>0</v>
      </c>
      <c r="Z37" s="133">
        <v>23</v>
      </c>
      <c r="AA37" s="111">
        <v>4</v>
      </c>
    </row>
    <row r="38" spans="1:27" ht="24" customHeight="1" x14ac:dyDescent="0.25">
      <c r="A38" s="88" t="s">
        <v>67</v>
      </c>
      <c r="B38" s="89" t="s">
        <v>59</v>
      </c>
      <c r="C38" s="638" t="s">
        <v>68</v>
      </c>
      <c r="D38" s="631"/>
      <c r="E38" s="631"/>
      <c r="F38" s="485">
        <v>2</v>
      </c>
      <c r="G38" s="485">
        <v>4</v>
      </c>
      <c r="H38" s="485">
        <v>4</v>
      </c>
      <c r="I38" s="485">
        <v>0</v>
      </c>
      <c r="J38" s="485">
        <v>0</v>
      </c>
      <c r="K38" s="131">
        <v>1</v>
      </c>
      <c r="L38" s="91">
        <v>0</v>
      </c>
      <c r="M38" s="111">
        <v>0</v>
      </c>
      <c r="N38" s="111">
        <v>0</v>
      </c>
      <c r="O38" s="133">
        <v>1</v>
      </c>
      <c r="P38" s="111">
        <v>1</v>
      </c>
      <c r="Q38" s="111">
        <v>0</v>
      </c>
      <c r="R38" s="111">
        <v>0</v>
      </c>
      <c r="S38" s="111">
        <v>0</v>
      </c>
      <c r="T38" s="131">
        <v>1</v>
      </c>
      <c r="U38" s="111">
        <v>0</v>
      </c>
      <c r="V38" s="111">
        <v>1</v>
      </c>
      <c r="W38" s="111">
        <v>0</v>
      </c>
      <c r="X38" s="111">
        <v>0</v>
      </c>
      <c r="Y38" s="111">
        <v>0</v>
      </c>
      <c r="Z38" s="133">
        <v>5</v>
      </c>
      <c r="AA38" s="111">
        <v>0</v>
      </c>
    </row>
    <row r="39" spans="1:27" ht="30.75" customHeight="1" x14ac:dyDescent="0.25">
      <c r="A39" s="92" t="s">
        <v>69</v>
      </c>
      <c r="B39" s="93"/>
      <c r="C39" s="639" t="s">
        <v>70</v>
      </c>
      <c r="D39" s="639"/>
      <c r="E39" s="639"/>
      <c r="F39" s="485">
        <v>51</v>
      </c>
      <c r="G39" s="485">
        <v>79</v>
      </c>
      <c r="H39" s="485">
        <v>67</v>
      </c>
      <c r="I39" s="485">
        <v>12</v>
      </c>
      <c r="J39" s="485">
        <v>0</v>
      </c>
      <c r="K39" s="133">
        <v>56</v>
      </c>
      <c r="L39" s="112">
        <v>25</v>
      </c>
      <c r="M39" s="112">
        <v>2</v>
      </c>
      <c r="N39" s="112">
        <v>10</v>
      </c>
      <c r="O39" s="133">
        <v>19</v>
      </c>
      <c r="P39" s="112">
        <v>18</v>
      </c>
      <c r="Q39" s="112">
        <v>1</v>
      </c>
      <c r="R39" s="112">
        <v>0</v>
      </c>
      <c r="S39" s="112">
        <v>0</v>
      </c>
      <c r="T39" s="133">
        <v>56</v>
      </c>
      <c r="U39" s="112">
        <v>4</v>
      </c>
      <c r="V39" s="112">
        <v>33</v>
      </c>
      <c r="W39" s="112">
        <v>23</v>
      </c>
      <c r="X39" s="112">
        <v>0</v>
      </c>
      <c r="Y39" s="112">
        <v>0</v>
      </c>
      <c r="Z39" s="133">
        <v>58</v>
      </c>
      <c r="AA39" s="112">
        <v>9</v>
      </c>
    </row>
    <row r="40" spans="1:27" s="70" customFormat="1" ht="40.5" customHeight="1" x14ac:dyDescent="0.25">
      <c r="A40" s="71" t="s">
        <v>71</v>
      </c>
      <c r="B40" s="141"/>
      <c r="C40" s="618" t="s">
        <v>72</v>
      </c>
      <c r="D40" s="618"/>
      <c r="E40" s="618"/>
      <c r="F40" s="75">
        <v>107</v>
      </c>
      <c r="G40" s="75">
        <v>112</v>
      </c>
      <c r="H40" s="75">
        <v>98</v>
      </c>
      <c r="I40" s="75">
        <v>14</v>
      </c>
      <c r="J40" s="75">
        <v>0</v>
      </c>
      <c r="K40" s="106">
        <v>70</v>
      </c>
      <c r="L40" s="106">
        <v>27</v>
      </c>
      <c r="M40" s="106">
        <v>7</v>
      </c>
      <c r="N40" s="106">
        <v>21</v>
      </c>
      <c r="O40" s="106">
        <v>15</v>
      </c>
      <c r="P40" s="106">
        <v>9</v>
      </c>
      <c r="Q40" s="106">
        <v>4</v>
      </c>
      <c r="R40" s="106">
        <v>2</v>
      </c>
      <c r="S40" s="106">
        <v>0</v>
      </c>
      <c r="T40" s="106">
        <v>70</v>
      </c>
      <c r="U40" s="106">
        <v>5</v>
      </c>
      <c r="V40" s="106">
        <v>33</v>
      </c>
      <c r="W40" s="106">
        <v>37</v>
      </c>
      <c r="X40" s="106">
        <v>0</v>
      </c>
      <c r="Y40" s="106">
        <v>0</v>
      </c>
      <c r="Z40" s="106">
        <v>130</v>
      </c>
      <c r="AA40" s="106">
        <v>8</v>
      </c>
    </row>
    <row r="41" spans="1:27" ht="24.75" customHeight="1" x14ac:dyDescent="0.25">
      <c r="A41" s="55" t="s">
        <v>73</v>
      </c>
      <c r="B41" s="80"/>
      <c r="C41" s="640" t="s">
        <v>74</v>
      </c>
      <c r="D41" s="641"/>
      <c r="E41" s="641"/>
      <c r="F41" s="91">
        <v>12</v>
      </c>
      <c r="G41" s="91">
        <v>14</v>
      </c>
      <c r="H41" s="91">
        <v>11</v>
      </c>
      <c r="I41" s="78">
        <v>3</v>
      </c>
      <c r="J41" s="78">
        <v>0</v>
      </c>
      <c r="K41" s="130">
        <v>8</v>
      </c>
      <c r="L41" s="107">
        <v>3</v>
      </c>
      <c r="M41" s="107">
        <v>2</v>
      </c>
      <c r="N41" s="107">
        <v>2</v>
      </c>
      <c r="O41" s="130">
        <v>1</v>
      </c>
      <c r="P41" s="107">
        <v>1</v>
      </c>
      <c r="Q41" s="107">
        <v>0</v>
      </c>
      <c r="R41" s="107">
        <v>0</v>
      </c>
      <c r="S41" s="107">
        <v>0</v>
      </c>
      <c r="T41" s="130">
        <v>8</v>
      </c>
      <c r="U41" s="107">
        <v>1</v>
      </c>
      <c r="V41" s="107">
        <v>4</v>
      </c>
      <c r="W41" s="107">
        <v>4</v>
      </c>
      <c r="X41" s="107">
        <v>0</v>
      </c>
      <c r="Y41" s="107">
        <v>0</v>
      </c>
      <c r="Z41" s="130">
        <v>14</v>
      </c>
      <c r="AA41" s="107">
        <v>2</v>
      </c>
    </row>
    <row r="42" spans="1:27" ht="29.25" customHeight="1" x14ac:dyDescent="0.25">
      <c r="A42" s="55" t="s">
        <v>75</v>
      </c>
      <c r="B42" s="80"/>
      <c r="C42" s="599" t="s">
        <v>76</v>
      </c>
      <c r="D42" s="599"/>
      <c r="E42" s="599"/>
      <c r="F42" s="78">
        <v>0</v>
      </c>
      <c r="G42" s="78">
        <v>1</v>
      </c>
      <c r="H42" s="78">
        <v>1</v>
      </c>
      <c r="I42" s="78">
        <v>0</v>
      </c>
      <c r="J42" s="78">
        <v>0</v>
      </c>
      <c r="K42" s="130">
        <v>0</v>
      </c>
      <c r="L42" s="107">
        <v>0</v>
      </c>
      <c r="M42" s="107">
        <v>0</v>
      </c>
      <c r="N42" s="107">
        <v>0</v>
      </c>
      <c r="O42" s="130">
        <v>0</v>
      </c>
      <c r="P42" s="107">
        <v>0</v>
      </c>
      <c r="Q42" s="107">
        <v>0</v>
      </c>
      <c r="R42" s="107">
        <v>0</v>
      </c>
      <c r="S42" s="107">
        <v>0</v>
      </c>
      <c r="T42" s="130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0</v>
      </c>
      <c r="Z42" s="130">
        <v>1</v>
      </c>
      <c r="AA42" s="107">
        <v>0</v>
      </c>
    </row>
    <row r="43" spans="1:27" ht="24.75" customHeight="1" x14ac:dyDescent="0.25">
      <c r="A43" s="55" t="s">
        <v>77</v>
      </c>
      <c r="B43" s="84"/>
      <c r="C43" s="625" t="s">
        <v>78</v>
      </c>
      <c r="D43" s="626"/>
      <c r="E43" s="627"/>
      <c r="F43" s="78">
        <v>6</v>
      </c>
      <c r="G43" s="78">
        <v>12</v>
      </c>
      <c r="H43" s="78">
        <v>9</v>
      </c>
      <c r="I43" s="78">
        <v>3</v>
      </c>
      <c r="J43" s="78">
        <v>0</v>
      </c>
      <c r="K43" s="130">
        <v>6</v>
      </c>
      <c r="L43" s="107">
        <v>1</v>
      </c>
      <c r="M43" s="107">
        <v>0</v>
      </c>
      <c r="N43" s="107">
        <v>4</v>
      </c>
      <c r="O43" s="130">
        <v>1</v>
      </c>
      <c r="P43" s="107">
        <v>0</v>
      </c>
      <c r="Q43" s="107">
        <v>1</v>
      </c>
      <c r="R43" s="107">
        <v>0</v>
      </c>
      <c r="S43" s="107">
        <v>0</v>
      </c>
      <c r="T43" s="130">
        <v>6</v>
      </c>
      <c r="U43" s="107">
        <v>0</v>
      </c>
      <c r="V43" s="107">
        <v>3</v>
      </c>
      <c r="W43" s="107">
        <v>3</v>
      </c>
      <c r="X43" s="107">
        <v>0</v>
      </c>
      <c r="Y43" s="107">
        <v>0</v>
      </c>
      <c r="Z43" s="130">
        <v>9</v>
      </c>
      <c r="AA43" s="107">
        <v>1</v>
      </c>
    </row>
    <row r="44" spans="1:27" ht="22.5" customHeight="1" x14ac:dyDescent="0.25">
      <c r="A44" s="57" t="s">
        <v>79</v>
      </c>
      <c r="B44" s="85"/>
      <c r="C44" s="628" t="s">
        <v>80</v>
      </c>
      <c r="D44" s="629"/>
      <c r="E44" s="630"/>
      <c r="F44" s="77">
        <v>5</v>
      </c>
      <c r="G44" s="77">
        <v>4</v>
      </c>
      <c r="H44" s="77">
        <v>3</v>
      </c>
      <c r="I44" s="77">
        <v>1</v>
      </c>
      <c r="J44" s="77">
        <v>0</v>
      </c>
      <c r="K44" s="65">
        <v>4</v>
      </c>
      <c r="L44" s="86">
        <v>2</v>
      </c>
      <c r="M44" s="86">
        <v>0</v>
      </c>
      <c r="N44" s="86">
        <v>2</v>
      </c>
      <c r="O44" s="65">
        <v>0</v>
      </c>
      <c r="P44" s="86">
        <v>0</v>
      </c>
      <c r="Q44" s="86">
        <v>0</v>
      </c>
      <c r="R44" s="86">
        <v>0</v>
      </c>
      <c r="S44" s="86">
        <v>0</v>
      </c>
      <c r="T44" s="65">
        <v>4</v>
      </c>
      <c r="U44" s="86">
        <v>0</v>
      </c>
      <c r="V44" s="86">
        <v>2</v>
      </c>
      <c r="W44" s="86">
        <v>2</v>
      </c>
      <c r="X44" s="86">
        <v>0</v>
      </c>
      <c r="Y44" s="86">
        <v>0</v>
      </c>
      <c r="Z44" s="65">
        <v>4</v>
      </c>
      <c r="AA44" s="86">
        <v>0</v>
      </c>
    </row>
    <row r="45" spans="1:27" ht="23.25" customHeight="1" x14ac:dyDescent="0.25">
      <c r="A45" s="57" t="s">
        <v>81</v>
      </c>
      <c r="B45" s="85"/>
      <c r="C45" s="628" t="s">
        <v>82</v>
      </c>
      <c r="D45" s="629"/>
      <c r="E45" s="630"/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65">
        <v>0</v>
      </c>
      <c r="L45" s="86">
        <v>0</v>
      </c>
      <c r="M45" s="86">
        <v>0</v>
      </c>
      <c r="N45" s="86">
        <v>0</v>
      </c>
      <c r="O45" s="65">
        <v>0</v>
      </c>
      <c r="P45" s="86">
        <v>0</v>
      </c>
      <c r="Q45" s="86">
        <v>0</v>
      </c>
      <c r="R45" s="86">
        <v>0</v>
      </c>
      <c r="S45" s="86">
        <v>0</v>
      </c>
      <c r="T45" s="65">
        <v>0</v>
      </c>
      <c r="U45" s="86">
        <v>0</v>
      </c>
      <c r="V45" s="86">
        <v>0</v>
      </c>
      <c r="W45" s="86">
        <v>0</v>
      </c>
      <c r="X45" s="86">
        <v>0</v>
      </c>
      <c r="Y45" s="86">
        <v>0</v>
      </c>
      <c r="Z45" s="65">
        <v>0</v>
      </c>
      <c r="AA45" s="86">
        <v>0</v>
      </c>
    </row>
    <row r="46" spans="1:27" ht="24" customHeight="1" x14ac:dyDescent="0.25">
      <c r="A46" s="94" t="s">
        <v>83</v>
      </c>
      <c r="B46" s="95"/>
      <c r="C46" s="632" t="s">
        <v>84</v>
      </c>
      <c r="D46" s="633"/>
      <c r="E46" s="634"/>
      <c r="F46" s="73">
        <v>56</v>
      </c>
      <c r="G46" s="73">
        <v>30</v>
      </c>
      <c r="H46" s="73">
        <v>26</v>
      </c>
      <c r="I46" s="73">
        <v>4</v>
      </c>
      <c r="J46" s="73">
        <v>0</v>
      </c>
      <c r="K46" s="130">
        <v>21</v>
      </c>
      <c r="L46" s="109">
        <v>5</v>
      </c>
      <c r="M46" s="109">
        <v>3</v>
      </c>
      <c r="N46" s="109">
        <v>7</v>
      </c>
      <c r="O46" s="130">
        <v>6</v>
      </c>
      <c r="P46" s="109">
        <v>5</v>
      </c>
      <c r="Q46" s="109">
        <v>1</v>
      </c>
      <c r="R46" s="109">
        <v>0</v>
      </c>
      <c r="S46" s="109">
        <v>0</v>
      </c>
      <c r="T46" s="130">
        <v>21</v>
      </c>
      <c r="U46" s="109">
        <v>2</v>
      </c>
      <c r="V46" s="109">
        <v>6</v>
      </c>
      <c r="W46" s="109">
        <v>15</v>
      </c>
      <c r="X46" s="109">
        <v>0</v>
      </c>
      <c r="Y46" s="109">
        <v>0</v>
      </c>
      <c r="Z46" s="130">
        <v>59</v>
      </c>
      <c r="AA46" s="109">
        <v>2</v>
      </c>
    </row>
    <row r="47" spans="1:27" ht="21" customHeight="1" x14ac:dyDescent="0.25">
      <c r="A47" s="55" t="s">
        <v>85</v>
      </c>
      <c r="B47" s="84"/>
      <c r="C47" s="628" t="s">
        <v>86</v>
      </c>
      <c r="D47" s="629"/>
      <c r="E47" s="630"/>
      <c r="F47" s="78">
        <v>5</v>
      </c>
      <c r="G47" s="78">
        <v>4</v>
      </c>
      <c r="H47" s="78">
        <v>4</v>
      </c>
      <c r="I47" s="78">
        <v>0</v>
      </c>
      <c r="J47" s="78">
        <v>0</v>
      </c>
      <c r="K47" s="130">
        <v>5</v>
      </c>
      <c r="L47" s="107">
        <v>2</v>
      </c>
      <c r="M47" s="107">
        <v>0</v>
      </c>
      <c r="N47" s="107">
        <v>3</v>
      </c>
      <c r="O47" s="130">
        <v>0</v>
      </c>
      <c r="P47" s="107">
        <v>0</v>
      </c>
      <c r="Q47" s="107">
        <v>0</v>
      </c>
      <c r="R47" s="107">
        <v>0</v>
      </c>
      <c r="S47" s="107">
        <v>0</v>
      </c>
      <c r="T47" s="130">
        <v>5</v>
      </c>
      <c r="U47" s="107">
        <v>0</v>
      </c>
      <c r="V47" s="107">
        <v>1</v>
      </c>
      <c r="W47" s="107">
        <v>4</v>
      </c>
      <c r="X47" s="107">
        <v>0</v>
      </c>
      <c r="Y47" s="107">
        <v>0</v>
      </c>
      <c r="Z47" s="130">
        <v>4</v>
      </c>
      <c r="AA47" s="107">
        <v>0</v>
      </c>
    </row>
    <row r="48" spans="1:27" ht="38.25" x14ac:dyDescent="0.25">
      <c r="A48" s="83" t="s">
        <v>87</v>
      </c>
      <c r="B48" s="96" t="s">
        <v>37</v>
      </c>
      <c r="C48" s="635" t="s">
        <v>88</v>
      </c>
      <c r="D48" s="636"/>
      <c r="E48" s="637"/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130">
        <v>0</v>
      </c>
      <c r="L48" s="107">
        <v>0</v>
      </c>
      <c r="M48" s="107">
        <v>0</v>
      </c>
      <c r="N48" s="107">
        <v>0</v>
      </c>
      <c r="O48" s="130">
        <v>0</v>
      </c>
      <c r="P48" s="107">
        <v>0</v>
      </c>
      <c r="Q48" s="107">
        <v>0</v>
      </c>
      <c r="R48" s="107">
        <v>0</v>
      </c>
      <c r="S48" s="107">
        <v>0</v>
      </c>
      <c r="T48" s="130">
        <v>0</v>
      </c>
      <c r="U48" s="107">
        <v>0</v>
      </c>
      <c r="V48" s="107">
        <v>0</v>
      </c>
      <c r="W48" s="107">
        <v>0</v>
      </c>
      <c r="X48" s="107">
        <v>0</v>
      </c>
      <c r="Y48" s="107">
        <v>0</v>
      </c>
      <c r="Z48" s="130">
        <v>0</v>
      </c>
      <c r="AA48" s="107">
        <v>0</v>
      </c>
    </row>
    <row r="49" spans="1:27" ht="22.5" customHeight="1" x14ac:dyDescent="0.25">
      <c r="A49" s="55" t="s">
        <v>89</v>
      </c>
      <c r="B49" s="84"/>
      <c r="C49" s="628" t="s">
        <v>90</v>
      </c>
      <c r="D49" s="629"/>
      <c r="E49" s="630"/>
      <c r="F49" s="78">
        <v>18</v>
      </c>
      <c r="G49" s="78">
        <v>33</v>
      </c>
      <c r="H49" s="78">
        <v>30</v>
      </c>
      <c r="I49" s="121">
        <v>3</v>
      </c>
      <c r="J49" s="121">
        <v>0</v>
      </c>
      <c r="K49" s="130">
        <v>13</v>
      </c>
      <c r="L49" s="122">
        <v>8</v>
      </c>
      <c r="M49" s="122">
        <v>1</v>
      </c>
      <c r="N49" s="122">
        <v>0</v>
      </c>
      <c r="O49" s="130">
        <v>4</v>
      </c>
      <c r="P49" s="107">
        <v>0</v>
      </c>
      <c r="Q49" s="107">
        <v>2</v>
      </c>
      <c r="R49" s="107">
        <v>2</v>
      </c>
      <c r="S49" s="107">
        <v>0</v>
      </c>
      <c r="T49" s="130">
        <v>13</v>
      </c>
      <c r="U49" s="107">
        <v>2</v>
      </c>
      <c r="V49" s="107">
        <v>11</v>
      </c>
      <c r="W49" s="107">
        <v>2</v>
      </c>
      <c r="X49" s="107">
        <v>0</v>
      </c>
      <c r="Y49" s="107">
        <v>0</v>
      </c>
      <c r="Z49" s="130">
        <v>33</v>
      </c>
      <c r="AA49" s="107">
        <v>1</v>
      </c>
    </row>
    <row r="50" spans="1:27" ht="24.75" customHeight="1" x14ac:dyDescent="0.25">
      <c r="A50" s="55" t="s">
        <v>91</v>
      </c>
      <c r="B50" s="84"/>
      <c r="C50" s="628" t="s">
        <v>92</v>
      </c>
      <c r="D50" s="629"/>
      <c r="E50" s="630"/>
      <c r="F50" s="78">
        <v>0</v>
      </c>
      <c r="G50" s="78">
        <v>5</v>
      </c>
      <c r="H50" s="78">
        <v>5</v>
      </c>
      <c r="I50" s="78">
        <v>0</v>
      </c>
      <c r="J50" s="78">
        <v>0</v>
      </c>
      <c r="K50" s="130">
        <v>3</v>
      </c>
      <c r="L50" s="107">
        <v>1</v>
      </c>
      <c r="M50" s="107">
        <v>0</v>
      </c>
      <c r="N50" s="107">
        <v>1</v>
      </c>
      <c r="O50" s="130">
        <v>1</v>
      </c>
      <c r="P50" s="107">
        <v>1</v>
      </c>
      <c r="Q50" s="107">
        <v>0</v>
      </c>
      <c r="R50" s="107">
        <v>0</v>
      </c>
      <c r="S50" s="107">
        <v>0</v>
      </c>
      <c r="T50" s="130">
        <v>3</v>
      </c>
      <c r="U50" s="107">
        <v>0</v>
      </c>
      <c r="V50" s="107">
        <v>3</v>
      </c>
      <c r="W50" s="107">
        <v>0</v>
      </c>
      <c r="X50" s="107">
        <v>0</v>
      </c>
      <c r="Y50" s="107">
        <v>0</v>
      </c>
      <c r="Z50" s="130">
        <v>2</v>
      </c>
      <c r="AA50" s="107">
        <v>0</v>
      </c>
    </row>
    <row r="51" spans="1:27" ht="27" customHeight="1" x14ac:dyDescent="0.25">
      <c r="A51" s="55" t="s">
        <v>93</v>
      </c>
      <c r="B51" s="84"/>
      <c r="C51" s="625" t="s">
        <v>70</v>
      </c>
      <c r="D51" s="626"/>
      <c r="E51" s="627"/>
      <c r="F51" s="78">
        <v>5</v>
      </c>
      <c r="G51" s="78">
        <v>9</v>
      </c>
      <c r="H51" s="78">
        <v>9</v>
      </c>
      <c r="I51" s="78">
        <v>0</v>
      </c>
      <c r="J51" s="78">
        <v>0</v>
      </c>
      <c r="K51" s="130">
        <v>10</v>
      </c>
      <c r="L51" s="107">
        <v>5</v>
      </c>
      <c r="M51" s="107">
        <v>1</v>
      </c>
      <c r="N51" s="107">
        <v>2</v>
      </c>
      <c r="O51" s="130">
        <v>2</v>
      </c>
      <c r="P51" s="107">
        <v>2</v>
      </c>
      <c r="Q51" s="107">
        <v>0</v>
      </c>
      <c r="R51" s="107">
        <v>0</v>
      </c>
      <c r="S51" s="107">
        <v>0</v>
      </c>
      <c r="T51" s="130">
        <v>10</v>
      </c>
      <c r="U51" s="107">
        <v>0</v>
      </c>
      <c r="V51" s="107">
        <v>3</v>
      </c>
      <c r="W51" s="107">
        <v>7</v>
      </c>
      <c r="X51" s="107">
        <v>0</v>
      </c>
      <c r="Y51" s="107">
        <v>0</v>
      </c>
      <c r="Z51" s="130">
        <v>4</v>
      </c>
      <c r="AA51" s="107">
        <v>2</v>
      </c>
    </row>
    <row r="52" spans="1:27" s="70" customFormat="1" ht="33" customHeight="1" x14ac:dyDescent="0.25">
      <c r="A52" s="67" t="s">
        <v>94</v>
      </c>
      <c r="B52" s="142"/>
      <c r="C52" s="642" t="s">
        <v>95</v>
      </c>
      <c r="D52" s="643"/>
      <c r="E52" s="644"/>
      <c r="F52" s="68">
        <v>10</v>
      </c>
      <c r="G52" s="68">
        <v>53</v>
      </c>
      <c r="H52" s="68">
        <v>44</v>
      </c>
      <c r="I52" s="68">
        <v>8</v>
      </c>
      <c r="J52" s="68">
        <v>1</v>
      </c>
      <c r="K52" s="69">
        <v>26</v>
      </c>
      <c r="L52" s="69">
        <v>12</v>
      </c>
      <c r="M52" s="69">
        <v>2</v>
      </c>
      <c r="N52" s="69">
        <v>5</v>
      </c>
      <c r="O52" s="69">
        <v>7</v>
      </c>
      <c r="P52" s="69">
        <v>6</v>
      </c>
      <c r="Q52" s="69">
        <v>1</v>
      </c>
      <c r="R52" s="69">
        <v>0</v>
      </c>
      <c r="S52" s="69">
        <v>1</v>
      </c>
      <c r="T52" s="69">
        <v>27</v>
      </c>
      <c r="U52" s="69">
        <v>1</v>
      </c>
      <c r="V52" s="69">
        <v>21</v>
      </c>
      <c r="W52" s="69">
        <v>5</v>
      </c>
      <c r="X52" s="69">
        <v>0</v>
      </c>
      <c r="Y52" s="69">
        <v>0</v>
      </c>
      <c r="Z52" s="69">
        <v>27</v>
      </c>
      <c r="AA52" s="69">
        <v>2</v>
      </c>
    </row>
    <row r="53" spans="1:27" ht="21.75" customHeight="1" x14ac:dyDescent="0.25">
      <c r="A53" s="94" t="s">
        <v>96</v>
      </c>
      <c r="B53" s="95"/>
      <c r="C53" s="632" t="s">
        <v>97</v>
      </c>
      <c r="D53" s="633"/>
      <c r="E53" s="634"/>
      <c r="F53" s="73">
        <v>2</v>
      </c>
      <c r="G53" s="73">
        <v>1</v>
      </c>
      <c r="H53" s="73">
        <v>1</v>
      </c>
      <c r="I53" s="73">
        <v>0</v>
      </c>
      <c r="J53" s="73">
        <v>0</v>
      </c>
      <c r="K53" s="130">
        <v>1</v>
      </c>
      <c r="L53" s="109">
        <v>1</v>
      </c>
      <c r="M53" s="109">
        <v>0</v>
      </c>
      <c r="N53" s="109">
        <v>0</v>
      </c>
      <c r="O53" s="130">
        <v>0</v>
      </c>
      <c r="P53" s="109">
        <v>0</v>
      </c>
      <c r="Q53" s="109">
        <v>0</v>
      </c>
      <c r="R53" s="109">
        <v>0</v>
      </c>
      <c r="S53" s="109">
        <v>0</v>
      </c>
      <c r="T53" s="130">
        <v>1</v>
      </c>
      <c r="U53" s="109">
        <v>0</v>
      </c>
      <c r="V53" s="109">
        <v>0</v>
      </c>
      <c r="W53" s="109">
        <v>1</v>
      </c>
      <c r="X53" s="109">
        <v>0</v>
      </c>
      <c r="Y53" s="109">
        <v>0</v>
      </c>
      <c r="Z53" s="130">
        <v>2</v>
      </c>
      <c r="AA53" s="109">
        <v>0</v>
      </c>
    </row>
    <row r="54" spans="1:27" ht="21.75" customHeight="1" x14ac:dyDescent="0.25">
      <c r="A54" s="55" t="s">
        <v>98</v>
      </c>
      <c r="B54" s="84"/>
      <c r="C54" s="628" t="s">
        <v>99</v>
      </c>
      <c r="D54" s="629"/>
      <c r="E54" s="630"/>
      <c r="F54" s="78">
        <v>0</v>
      </c>
      <c r="G54" s="78">
        <v>1</v>
      </c>
      <c r="H54" s="78">
        <v>1</v>
      </c>
      <c r="I54" s="78">
        <v>0</v>
      </c>
      <c r="J54" s="78">
        <v>0</v>
      </c>
      <c r="K54" s="130">
        <v>1</v>
      </c>
      <c r="L54" s="107">
        <v>0</v>
      </c>
      <c r="M54" s="107">
        <v>0</v>
      </c>
      <c r="N54" s="107">
        <v>1</v>
      </c>
      <c r="O54" s="130">
        <v>0</v>
      </c>
      <c r="P54" s="107">
        <v>0</v>
      </c>
      <c r="Q54" s="107">
        <v>0</v>
      </c>
      <c r="R54" s="107">
        <v>0</v>
      </c>
      <c r="S54" s="107">
        <v>0</v>
      </c>
      <c r="T54" s="130">
        <v>1</v>
      </c>
      <c r="U54" s="107">
        <v>0</v>
      </c>
      <c r="V54" s="107">
        <v>1</v>
      </c>
      <c r="W54" s="107">
        <v>0</v>
      </c>
      <c r="X54" s="107">
        <v>0</v>
      </c>
      <c r="Y54" s="107">
        <v>0</v>
      </c>
      <c r="Z54" s="130">
        <v>0</v>
      </c>
      <c r="AA54" s="107">
        <v>0</v>
      </c>
    </row>
    <row r="55" spans="1:27" ht="18" customHeight="1" x14ac:dyDescent="0.25">
      <c r="A55" s="55" t="s">
        <v>100</v>
      </c>
      <c r="B55" s="84"/>
      <c r="C55" s="628" t="s">
        <v>101</v>
      </c>
      <c r="D55" s="629"/>
      <c r="E55" s="630"/>
      <c r="F55" s="78">
        <v>0</v>
      </c>
      <c r="G55" s="78">
        <v>1</v>
      </c>
      <c r="H55" s="78">
        <v>1</v>
      </c>
      <c r="I55" s="78">
        <v>0</v>
      </c>
      <c r="J55" s="78">
        <v>0</v>
      </c>
      <c r="K55" s="130">
        <v>1</v>
      </c>
      <c r="L55" s="107">
        <v>1</v>
      </c>
      <c r="M55" s="107">
        <v>0</v>
      </c>
      <c r="N55" s="107">
        <v>0</v>
      </c>
      <c r="O55" s="130">
        <v>0</v>
      </c>
      <c r="P55" s="107">
        <v>0</v>
      </c>
      <c r="Q55" s="107">
        <v>0</v>
      </c>
      <c r="R55" s="107">
        <v>0</v>
      </c>
      <c r="S55" s="107">
        <v>0</v>
      </c>
      <c r="T55" s="130">
        <v>1</v>
      </c>
      <c r="U55" s="107">
        <v>0</v>
      </c>
      <c r="V55" s="107">
        <v>1</v>
      </c>
      <c r="W55" s="107">
        <v>0</v>
      </c>
      <c r="X55" s="107">
        <v>0</v>
      </c>
      <c r="Y55" s="107">
        <v>0</v>
      </c>
      <c r="Z55" s="130">
        <v>0</v>
      </c>
      <c r="AA55" s="107">
        <v>0</v>
      </c>
    </row>
    <row r="56" spans="1:27" ht="22.5" customHeight="1" x14ac:dyDescent="0.25">
      <c r="A56" s="57" t="s">
        <v>102</v>
      </c>
      <c r="B56" s="85"/>
      <c r="C56" s="628" t="s">
        <v>103</v>
      </c>
      <c r="D56" s="629"/>
      <c r="E56" s="630"/>
      <c r="F56" s="77">
        <v>0</v>
      </c>
      <c r="G56" s="113">
        <v>0</v>
      </c>
      <c r="H56" s="113">
        <v>0</v>
      </c>
      <c r="I56" s="113">
        <v>0</v>
      </c>
      <c r="J56" s="113">
        <v>0</v>
      </c>
      <c r="K56" s="130">
        <v>0</v>
      </c>
      <c r="L56" s="114">
        <v>0</v>
      </c>
      <c r="M56" s="114">
        <v>0</v>
      </c>
      <c r="N56" s="114">
        <v>0</v>
      </c>
      <c r="O56" s="130">
        <v>0</v>
      </c>
      <c r="P56" s="114">
        <v>0</v>
      </c>
      <c r="Q56" s="114">
        <v>0</v>
      </c>
      <c r="R56" s="114">
        <v>0</v>
      </c>
      <c r="S56" s="114">
        <v>0</v>
      </c>
      <c r="T56" s="130">
        <v>0</v>
      </c>
      <c r="U56" s="114">
        <v>0</v>
      </c>
      <c r="V56" s="114">
        <v>0</v>
      </c>
      <c r="W56" s="114">
        <v>0</v>
      </c>
      <c r="X56" s="114">
        <v>0</v>
      </c>
      <c r="Y56" s="114">
        <v>0</v>
      </c>
      <c r="Z56" s="130">
        <v>0</v>
      </c>
      <c r="AA56" s="114">
        <v>0</v>
      </c>
    </row>
    <row r="57" spans="1:27" ht="38.25" x14ac:dyDescent="0.25">
      <c r="A57" s="83" t="s">
        <v>104</v>
      </c>
      <c r="B57" s="96" t="s">
        <v>37</v>
      </c>
      <c r="C57" s="635" t="s">
        <v>105</v>
      </c>
      <c r="D57" s="636"/>
      <c r="E57" s="637"/>
      <c r="F57" s="113">
        <v>0</v>
      </c>
      <c r="G57" s="113">
        <v>0</v>
      </c>
      <c r="H57" s="113">
        <v>0</v>
      </c>
      <c r="I57" s="113">
        <v>0</v>
      </c>
      <c r="J57" s="113">
        <v>0</v>
      </c>
      <c r="K57" s="130">
        <v>0</v>
      </c>
      <c r="L57" s="114">
        <v>0</v>
      </c>
      <c r="M57" s="114">
        <v>0</v>
      </c>
      <c r="N57" s="114">
        <v>0</v>
      </c>
      <c r="O57" s="130">
        <v>0</v>
      </c>
      <c r="P57" s="114">
        <v>0</v>
      </c>
      <c r="Q57" s="114">
        <v>0</v>
      </c>
      <c r="R57" s="114">
        <v>0</v>
      </c>
      <c r="S57" s="114">
        <v>0</v>
      </c>
      <c r="T57" s="130">
        <v>0</v>
      </c>
      <c r="U57" s="114">
        <v>0</v>
      </c>
      <c r="V57" s="114">
        <v>0</v>
      </c>
      <c r="W57" s="114">
        <v>0</v>
      </c>
      <c r="X57" s="114">
        <v>0</v>
      </c>
      <c r="Y57" s="114">
        <v>0</v>
      </c>
      <c r="Z57" s="130">
        <v>0</v>
      </c>
      <c r="AA57" s="114">
        <v>0</v>
      </c>
    </row>
    <row r="58" spans="1:27" ht="29.25" customHeight="1" x14ac:dyDescent="0.25">
      <c r="A58" s="55" t="s">
        <v>106</v>
      </c>
      <c r="B58" s="84"/>
      <c r="C58" s="628" t="s">
        <v>107</v>
      </c>
      <c r="D58" s="629"/>
      <c r="E58" s="630"/>
      <c r="F58" s="78">
        <v>3</v>
      </c>
      <c r="G58" s="78">
        <v>8</v>
      </c>
      <c r="H58" s="78">
        <v>6</v>
      </c>
      <c r="I58" s="78">
        <v>2</v>
      </c>
      <c r="J58" s="78">
        <v>0</v>
      </c>
      <c r="K58" s="130">
        <v>4</v>
      </c>
      <c r="L58" s="107">
        <v>1</v>
      </c>
      <c r="M58" s="107">
        <v>0</v>
      </c>
      <c r="N58" s="107">
        <v>3</v>
      </c>
      <c r="O58" s="130">
        <v>0</v>
      </c>
      <c r="P58" s="107">
        <v>0</v>
      </c>
      <c r="Q58" s="107">
        <v>0</v>
      </c>
      <c r="R58" s="107">
        <v>0</v>
      </c>
      <c r="S58" s="107">
        <v>1</v>
      </c>
      <c r="T58" s="130">
        <v>5</v>
      </c>
      <c r="U58" s="107">
        <v>0</v>
      </c>
      <c r="V58" s="107">
        <v>2</v>
      </c>
      <c r="W58" s="107">
        <v>2</v>
      </c>
      <c r="X58" s="107">
        <v>0</v>
      </c>
      <c r="Y58" s="107">
        <v>0</v>
      </c>
      <c r="Z58" s="130">
        <v>5</v>
      </c>
      <c r="AA58" s="107">
        <v>1</v>
      </c>
    </row>
    <row r="59" spans="1:27" ht="22.5" customHeight="1" x14ac:dyDescent="0.25">
      <c r="A59" s="55" t="s">
        <v>108</v>
      </c>
      <c r="B59" s="84"/>
      <c r="C59" s="625" t="s">
        <v>70</v>
      </c>
      <c r="D59" s="626"/>
      <c r="E59" s="627"/>
      <c r="F59" s="78">
        <v>5</v>
      </c>
      <c r="G59" s="78">
        <v>42</v>
      </c>
      <c r="H59" s="78">
        <v>35</v>
      </c>
      <c r="I59" s="78">
        <v>6</v>
      </c>
      <c r="J59" s="78">
        <v>1</v>
      </c>
      <c r="K59" s="130">
        <v>19</v>
      </c>
      <c r="L59" s="107">
        <v>9</v>
      </c>
      <c r="M59" s="107">
        <v>2</v>
      </c>
      <c r="N59" s="107">
        <v>1</v>
      </c>
      <c r="O59" s="130">
        <v>7</v>
      </c>
      <c r="P59" s="107">
        <v>6</v>
      </c>
      <c r="Q59" s="107">
        <v>1</v>
      </c>
      <c r="R59" s="107">
        <v>0</v>
      </c>
      <c r="S59" s="107">
        <v>0</v>
      </c>
      <c r="T59" s="130">
        <v>19</v>
      </c>
      <c r="U59" s="107">
        <v>1</v>
      </c>
      <c r="V59" s="107">
        <v>17</v>
      </c>
      <c r="W59" s="107">
        <v>2</v>
      </c>
      <c r="X59" s="107">
        <v>0</v>
      </c>
      <c r="Y59" s="107">
        <v>0</v>
      </c>
      <c r="Z59" s="130">
        <v>20</v>
      </c>
      <c r="AA59" s="107">
        <v>1</v>
      </c>
    </row>
    <row r="60" spans="1:27" s="70" customFormat="1" ht="39" customHeight="1" x14ac:dyDescent="0.25">
      <c r="A60" s="67" t="s">
        <v>109</v>
      </c>
      <c r="B60" s="142"/>
      <c r="C60" s="642" t="s">
        <v>110</v>
      </c>
      <c r="D60" s="643"/>
      <c r="E60" s="644"/>
      <c r="F60" s="75">
        <v>124</v>
      </c>
      <c r="G60" s="75">
        <v>298</v>
      </c>
      <c r="H60" s="75">
        <v>261</v>
      </c>
      <c r="I60" s="75">
        <v>31</v>
      </c>
      <c r="J60" s="75">
        <v>6</v>
      </c>
      <c r="K60" s="106">
        <v>232</v>
      </c>
      <c r="L60" s="106">
        <v>125</v>
      </c>
      <c r="M60" s="106">
        <v>50</v>
      </c>
      <c r="N60" s="106">
        <v>6</v>
      </c>
      <c r="O60" s="106">
        <v>51</v>
      </c>
      <c r="P60" s="106">
        <v>40</v>
      </c>
      <c r="Q60" s="106">
        <v>11</v>
      </c>
      <c r="R60" s="106">
        <v>0</v>
      </c>
      <c r="S60" s="106">
        <v>0</v>
      </c>
      <c r="T60" s="106">
        <v>232</v>
      </c>
      <c r="U60" s="106">
        <v>0</v>
      </c>
      <c r="V60" s="106">
        <v>208</v>
      </c>
      <c r="W60" s="106">
        <v>25</v>
      </c>
      <c r="X60" s="106">
        <v>0</v>
      </c>
      <c r="Y60" s="106">
        <v>0</v>
      </c>
      <c r="Z60" s="106">
        <v>153</v>
      </c>
      <c r="AA60" s="106">
        <v>2</v>
      </c>
    </row>
    <row r="61" spans="1:27" ht="18.75" customHeight="1" x14ac:dyDescent="0.25">
      <c r="A61" s="55" t="s">
        <v>111</v>
      </c>
      <c r="B61" s="84"/>
      <c r="C61" s="628" t="s">
        <v>112</v>
      </c>
      <c r="D61" s="629"/>
      <c r="E61" s="630"/>
      <c r="F61" s="78">
        <v>71</v>
      </c>
      <c r="G61" s="78">
        <v>174</v>
      </c>
      <c r="H61" s="78">
        <v>147</v>
      </c>
      <c r="I61" s="78">
        <v>21</v>
      </c>
      <c r="J61" s="78">
        <v>6</v>
      </c>
      <c r="K61" s="130">
        <v>132</v>
      </c>
      <c r="L61" s="107">
        <v>83</v>
      </c>
      <c r="M61" s="107">
        <v>15</v>
      </c>
      <c r="N61" s="107">
        <v>2</v>
      </c>
      <c r="O61" s="130">
        <v>32</v>
      </c>
      <c r="P61" s="107">
        <v>24</v>
      </c>
      <c r="Q61" s="107">
        <v>8</v>
      </c>
      <c r="R61" s="107">
        <v>0</v>
      </c>
      <c r="S61" s="107">
        <v>0</v>
      </c>
      <c r="T61" s="130">
        <v>132</v>
      </c>
      <c r="U61" s="107">
        <v>0</v>
      </c>
      <c r="V61" s="107">
        <v>122</v>
      </c>
      <c r="W61" s="107">
        <v>10</v>
      </c>
      <c r="X61" s="107">
        <v>0</v>
      </c>
      <c r="Y61" s="107">
        <v>0</v>
      </c>
      <c r="Z61" s="130">
        <v>86</v>
      </c>
      <c r="AA61" s="107">
        <v>1</v>
      </c>
    </row>
    <row r="62" spans="1:27" x14ac:dyDescent="0.25">
      <c r="A62" s="55" t="s">
        <v>113</v>
      </c>
      <c r="B62" s="84"/>
      <c r="C62" s="628" t="s">
        <v>114</v>
      </c>
      <c r="D62" s="629"/>
      <c r="E62" s="630"/>
      <c r="F62" s="78">
        <v>34</v>
      </c>
      <c r="G62" s="78">
        <v>53</v>
      </c>
      <c r="H62" s="78">
        <v>53</v>
      </c>
      <c r="I62" s="78">
        <v>0</v>
      </c>
      <c r="J62" s="78">
        <v>0</v>
      </c>
      <c r="K62" s="130">
        <v>51</v>
      </c>
      <c r="L62" s="107">
        <v>20</v>
      </c>
      <c r="M62" s="107">
        <v>27</v>
      </c>
      <c r="N62" s="107">
        <v>0</v>
      </c>
      <c r="O62" s="130">
        <v>4</v>
      </c>
      <c r="P62" s="107">
        <v>4</v>
      </c>
      <c r="Q62" s="107">
        <v>0</v>
      </c>
      <c r="R62" s="107">
        <v>0</v>
      </c>
      <c r="S62" s="107">
        <v>0</v>
      </c>
      <c r="T62" s="130">
        <v>51</v>
      </c>
      <c r="U62" s="107">
        <v>0</v>
      </c>
      <c r="V62" s="107">
        <v>45</v>
      </c>
      <c r="W62" s="107">
        <v>6</v>
      </c>
      <c r="X62" s="107">
        <v>0</v>
      </c>
      <c r="Y62" s="107">
        <v>0</v>
      </c>
      <c r="Z62" s="130">
        <v>36</v>
      </c>
      <c r="AA62" s="107">
        <v>1</v>
      </c>
    </row>
    <row r="63" spans="1:27" x14ac:dyDescent="0.25">
      <c r="A63" s="55" t="s">
        <v>115</v>
      </c>
      <c r="B63" s="84"/>
      <c r="C63" s="628" t="s">
        <v>116</v>
      </c>
      <c r="D63" s="629"/>
      <c r="E63" s="630"/>
      <c r="F63" s="78">
        <v>3</v>
      </c>
      <c r="G63" s="78">
        <v>8</v>
      </c>
      <c r="H63" s="78">
        <v>8</v>
      </c>
      <c r="I63" s="78">
        <v>0</v>
      </c>
      <c r="J63" s="78">
        <v>0</v>
      </c>
      <c r="K63" s="130">
        <v>6</v>
      </c>
      <c r="L63" s="107">
        <v>1</v>
      </c>
      <c r="M63" s="107">
        <v>1</v>
      </c>
      <c r="N63" s="107">
        <v>4</v>
      </c>
      <c r="O63" s="130">
        <v>0</v>
      </c>
      <c r="P63" s="107">
        <v>0</v>
      </c>
      <c r="Q63" s="107">
        <v>0</v>
      </c>
      <c r="R63" s="107">
        <v>0</v>
      </c>
      <c r="S63" s="107">
        <v>0</v>
      </c>
      <c r="T63" s="130">
        <v>6</v>
      </c>
      <c r="U63" s="107">
        <v>0</v>
      </c>
      <c r="V63" s="107">
        <v>4</v>
      </c>
      <c r="W63" s="107">
        <v>3</v>
      </c>
      <c r="X63" s="107">
        <v>0</v>
      </c>
      <c r="Y63" s="107">
        <v>0</v>
      </c>
      <c r="Z63" s="130">
        <v>5</v>
      </c>
      <c r="AA63" s="107">
        <v>0</v>
      </c>
    </row>
    <row r="64" spans="1:27" x14ac:dyDescent="0.25">
      <c r="A64" s="55" t="s">
        <v>117</v>
      </c>
      <c r="B64" s="84"/>
      <c r="C64" s="628" t="s">
        <v>118</v>
      </c>
      <c r="D64" s="629"/>
      <c r="E64" s="630"/>
      <c r="F64" s="78">
        <v>1</v>
      </c>
      <c r="G64" s="78">
        <v>6</v>
      </c>
      <c r="H64" s="78">
        <v>5</v>
      </c>
      <c r="I64" s="78">
        <v>1</v>
      </c>
      <c r="J64" s="78">
        <v>0</v>
      </c>
      <c r="K64" s="130">
        <v>1</v>
      </c>
      <c r="L64" s="107">
        <v>0</v>
      </c>
      <c r="M64" s="107">
        <v>0</v>
      </c>
      <c r="N64" s="107">
        <v>0</v>
      </c>
      <c r="O64" s="130">
        <v>1</v>
      </c>
      <c r="P64" s="107">
        <v>1</v>
      </c>
      <c r="Q64" s="107">
        <v>0</v>
      </c>
      <c r="R64" s="107">
        <v>0</v>
      </c>
      <c r="S64" s="107">
        <v>0</v>
      </c>
      <c r="T64" s="130">
        <v>1</v>
      </c>
      <c r="U64" s="107">
        <v>0</v>
      </c>
      <c r="V64" s="107">
        <v>1</v>
      </c>
      <c r="W64" s="107">
        <v>0</v>
      </c>
      <c r="X64" s="107">
        <v>0</v>
      </c>
      <c r="Y64" s="107">
        <v>0</v>
      </c>
      <c r="Z64" s="130">
        <v>5</v>
      </c>
      <c r="AA64" s="107">
        <v>0</v>
      </c>
    </row>
    <row r="65" spans="1:27" x14ac:dyDescent="0.25">
      <c r="A65" s="55" t="s">
        <v>119</v>
      </c>
      <c r="B65" s="84"/>
      <c r="C65" s="628" t="s">
        <v>120</v>
      </c>
      <c r="D65" s="629"/>
      <c r="E65" s="630"/>
      <c r="F65" s="78">
        <v>0</v>
      </c>
      <c r="G65" s="78">
        <v>0</v>
      </c>
      <c r="H65" s="78">
        <v>0</v>
      </c>
      <c r="I65" s="78">
        <v>0</v>
      </c>
      <c r="J65" s="78">
        <v>0</v>
      </c>
      <c r="K65" s="130">
        <v>0</v>
      </c>
      <c r="L65" s="107">
        <v>0</v>
      </c>
      <c r="M65" s="107">
        <v>0</v>
      </c>
      <c r="N65" s="107">
        <v>0</v>
      </c>
      <c r="O65" s="130">
        <v>0</v>
      </c>
      <c r="P65" s="107">
        <v>0</v>
      </c>
      <c r="Q65" s="107">
        <v>0</v>
      </c>
      <c r="R65" s="107">
        <v>0</v>
      </c>
      <c r="S65" s="107">
        <v>0</v>
      </c>
      <c r="T65" s="130">
        <v>0</v>
      </c>
      <c r="U65" s="107">
        <v>0</v>
      </c>
      <c r="V65" s="107">
        <v>0</v>
      </c>
      <c r="W65" s="107">
        <v>0</v>
      </c>
      <c r="X65" s="107">
        <v>0</v>
      </c>
      <c r="Y65" s="107">
        <v>0</v>
      </c>
      <c r="Z65" s="130">
        <v>0</v>
      </c>
      <c r="AA65" s="107">
        <v>0</v>
      </c>
    </row>
    <row r="66" spans="1:27" ht="32.25" customHeight="1" x14ac:dyDescent="0.25">
      <c r="A66" s="55" t="s">
        <v>121</v>
      </c>
      <c r="B66" s="84"/>
      <c r="C66" s="628" t="s">
        <v>122</v>
      </c>
      <c r="D66" s="629"/>
      <c r="E66" s="630"/>
      <c r="F66" s="78">
        <v>2</v>
      </c>
      <c r="G66" s="78">
        <v>8</v>
      </c>
      <c r="H66" s="78">
        <v>7</v>
      </c>
      <c r="I66" s="78">
        <v>1</v>
      </c>
      <c r="J66" s="78">
        <v>0</v>
      </c>
      <c r="K66" s="130">
        <v>7</v>
      </c>
      <c r="L66" s="107">
        <v>7</v>
      </c>
      <c r="M66" s="107">
        <v>0</v>
      </c>
      <c r="N66" s="107">
        <v>0</v>
      </c>
      <c r="O66" s="130">
        <v>0</v>
      </c>
      <c r="P66" s="107">
        <v>0</v>
      </c>
      <c r="Q66" s="107">
        <v>0</v>
      </c>
      <c r="R66" s="107">
        <v>0</v>
      </c>
      <c r="S66" s="107">
        <v>0</v>
      </c>
      <c r="T66" s="130">
        <v>7</v>
      </c>
      <c r="U66" s="107">
        <v>0</v>
      </c>
      <c r="V66" s="107">
        <v>7</v>
      </c>
      <c r="W66" s="107">
        <v>0</v>
      </c>
      <c r="X66" s="107">
        <v>0</v>
      </c>
      <c r="Y66" s="107">
        <v>0</v>
      </c>
      <c r="Z66" s="130">
        <v>2</v>
      </c>
      <c r="AA66" s="107">
        <v>0</v>
      </c>
    </row>
    <row r="67" spans="1:27" x14ac:dyDescent="0.25">
      <c r="A67" s="55" t="s">
        <v>123</v>
      </c>
      <c r="B67" s="84"/>
      <c r="C67" s="628" t="s">
        <v>124</v>
      </c>
      <c r="D67" s="629"/>
      <c r="E67" s="630"/>
      <c r="F67" s="78">
        <v>0</v>
      </c>
      <c r="G67" s="78">
        <v>0</v>
      </c>
      <c r="H67" s="78">
        <v>0</v>
      </c>
      <c r="I67" s="78">
        <v>0</v>
      </c>
      <c r="J67" s="78">
        <v>0</v>
      </c>
      <c r="K67" s="130">
        <v>0</v>
      </c>
      <c r="L67" s="107">
        <v>0</v>
      </c>
      <c r="M67" s="107">
        <v>0</v>
      </c>
      <c r="N67" s="107">
        <v>0</v>
      </c>
      <c r="O67" s="130">
        <v>0</v>
      </c>
      <c r="P67" s="107">
        <v>0</v>
      </c>
      <c r="Q67" s="107">
        <v>0</v>
      </c>
      <c r="R67" s="107">
        <v>0</v>
      </c>
      <c r="S67" s="107">
        <v>0</v>
      </c>
      <c r="T67" s="130">
        <v>0</v>
      </c>
      <c r="U67" s="107">
        <v>0</v>
      </c>
      <c r="V67" s="107">
        <v>0</v>
      </c>
      <c r="W67" s="107">
        <v>0</v>
      </c>
      <c r="X67" s="107">
        <v>0</v>
      </c>
      <c r="Y67" s="107">
        <v>0</v>
      </c>
      <c r="Z67" s="130">
        <v>0</v>
      </c>
      <c r="AA67" s="107">
        <v>0</v>
      </c>
    </row>
    <row r="68" spans="1:27" x14ac:dyDescent="0.25">
      <c r="A68" s="55" t="s">
        <v>125</v>
      </c>
      <c r="B68" s="84"/>
      <c r="C68" s="628" t="s">
        <v>126</v>
      </c>
      <c r="D68" s="629"/>
      <c r="E68" s="630"/>
      <c r="F68" s="78">
        <v>3</v>
      </c>
      <c r="G68" s="78">
        <v>4</v>
      </c>
      <c r="H68" s="78">
        <v>4</v>
      </c>
      <c r="I68" s="78">
        <v>0</v>
      </c>
      <c r="J68" s="78">
        <v>0</v>
      </c>
      <c r="K68" s="130">
        <v>7</v>
      </c>
      <c r="L68" s="107">
        <v>3</v>
      </c>
      <c r="M68" s="107">
        <v>1</v>
      </c>
      <c r="N68" s="107">
        <v>0</v>
      </c>
      <c r="O68" s="130">
        <v>3</v>
      </c>
      <c r="P68" s="107">
        <v>1</v>
      </c>
      <c r="Q68" s="107">
        <v>2</v>
      </c>
      <c r="R68" s="107">
        <v>0</v>
      </c>
      <c r="S68" s="107">
        <v>0</v>
      </c>
      <c r="T68" s="130">
        <v>7</v>
      </c>
      <c r="U68" s="107">
        <v>0</v>
      </c>
      <c r="V68" s="107">
        <v>6</v>
      </c>
      <c r="W68" s="107">
        <v>1</v>
      </c>
      <c r="X68" s="107">
        <v>0</v>
      </c>
      <c r="Y68" s="107">
        <v>0</v>
      </c>
      <c r="Z68" s="130">
        <v>0</v>
      </c>
      <c r="AA68" s="107">
        <v>0</v>
      </c>
    </row>
    <row r="69" spans="1:27" x14ac:dyDescent="0.25">
      <c r="A69" s="55" t="s">
        <v>127</v>
      </c>
      <c r="B69" s="84"/>
      <c r="C69" s="628" t="s">
        <v>128</v>
      </c>
      <c r="D69" s="629"/>
      <c r="E69" s="630"/>
      <c r="F69" s="78">
        <v>2</v>
      </c>
      <c r="G69" s="78">
        <v>17</v>
      </c>
      <c r="H69" s="78">
        <v>12</v>
      </c>
      <c r="I69" s="78">
        <v>5</v>
      </c>
      <c r="J69" s="78">
        <v>0</v>
      </c>
      <c r="K69" s="130">
        <v>11</v>
      </c>
      <c r="L69" s="107">
        <v>4</v>
      </c>
      <c r="M69" s="107">
        <v>1</v>
      </c>
      <c r="N69" s="107">
        <v>0</v>
      </c>
      <c r="O69" s="130">
        <v>6</v>
      </c>
      <c r="P69" s="107">
        <v>6</v>
      </c>
      <c r="Q69" s="107">
        <v>0</v>
      </c>
      <c r="R69" s="107">
        <v>0</v>
      </c>
      <c r="S69" s="107">
        <v>0</v>
      </c>
      <c r="T69" s="130">
        <v>11</v>
      </c>
      <c r="U69" s="107">
        <v>0</v>
      </c>
      <c r="V69" s="107">
        <v>9</v>
      </c>
      <c r="W69" s="107">
        <v>2</v>
      </c>
      <c r="X69" s="107">
        <v>0</v>
      </c>
      <c r="Y69" s="107">
        <v>0</v>
      </c>
      <c r="Z69" s="130">
        <v>3</v>
      </c>
      <c r="AA69" s="107">
        <v>0</v>
      </c>
    </row>
    <row r="70" spans="1:27" x14ac:dyDescent="0.25">
      <c r="A70" s="55" t="s">
        <v>129</v>
      </c>
      <c r="B70" s="84"/>
      <c r="C70" s="628" t="s">
        <v>130</v>
      </c>
      <c r="D70" s="629"/>
      <c r="E70" s="630"/>
      <c r="F70" s="78">
        <v>5</v>
      </c>
      <c r="G70" s="78">
        <v>17</v>
      </c>
      <c r="H70" s="78">
        <v>17</v>
      </c>
      <c r="I70" s="78">
        <v>0</v>
      </c>
      <c r="J70" s="78">
        <v>0</v>
      </c>
      <c r="K70" s="130">
        <v>13</v>
      </c>
      <c r="L70" s="107">
        <v>5</v>
      </c>
      <c r="M70" s="107">
        <v>5</v>
      </c>
      <c r="N70" s="107">
        <v>0</v>
      </c>
      <c r="O70" s="130">
        <v>3</v>
      </c>
      <c r="P70" s="107">
        <v>2</v>
      </c>
      <c r="Q70" s="107">
        <v>1</v>
      </c>
      <c r="R70" s="107">
        <v>0</v>
      </c>
      <c r="S70" s="107">
        <v>0</v>
      </c>
      <c r="T70" s="130">
        <v>13</v>
      </c>
      <c r="U70" s="107">
        <v>0</v>
      </c>
      <c r="V70" s="107">
        <v>10</v>
      </c>
      <c r="W70" s="107">
        <v>3</v>
      </c>
      <c r="X70" s="107">
        <v>0</v>
      </c>
      <c r="Y70" s="107">
        <v>0</v>
      </c>
      <c r="Z70" s="130">
        <v>9</v>
      </c>
      <c r="AA70" s="107">
        <v>0</v>
      </c>
    </row>
    <row r="71" spans="1:27" x14ac:dyDescent="0.25">
      <c r="A71" s="55" t="s">
        <v>131</v>
      </c>
      <c r="B71" s="84"/>
      <c r="C71" s="628" t="s">
        <v>132</v>
      </c>
      <c r="D71" s="629"/>
      <c r="E71" s="630"/>
      <c r="F71" s="78">
        <v>1</v>
      </c>
      <c r="G71" s="78">
        <v>5</v>
      </c>
      <c r="H71" s="78">
        <v>4</v>
      </c>
      <c r="I71" s="78">
        <v>1</v>
      </c>
      <c r="J71" s="78">
        <v>0</v>
      </c>
      <c r="K71" s="130">
        <v>2</v>
      </c>
      <c r="L71" s="107">
        <v>0</v>
      </c>
      <c r="M71" s="107">
        <v>0</v>
      </c>
      <c r="N71" s="107">
        <v>0</v>
      </c>
      <c r="O71" s="130">
        <v>2</v>
      </c>
      <c r="P71" s="107">
        <v>2</v>
      </c>
      <c r="Q71" s="107">
        <v>0</v>
      </c>
      <c r="R71" s="107">
        <v>0</v>
      </c>
      <c r="S71" s="107">
        <v>0</v>
      </c>
      <c r="T71" s="130">
        <v>2</v>
      </c>
      <c r="U71" s="107">
        <v>0</v>
      </c>
      <c r="V71" s="107">
        <v>2</v>
      </c>
      <c r="W71" s="107">
        <v>0</v>
      </c>
      <c r="X71" s="107">
        <v>0</v>
      </c>
      <c r="Y71" s="107">
        <v>0</v>
      </c>
      <c r="Z71" s="130">
        <v>3</v>
      </c>
      <c r="AA71" s="107">
        <v>0</v>
      </c>
    </row>
    <row r="72" spans="1:27" x14ac:dyDescent="0.25">
      <c r="A72" s="55" t="s">
        <v>133</v>
      </c>
      <c r="B72" s="84"/>
      <c r="C72" s="628" t="s">
        <v>134</v>
      </c>
      <c r="D72" s="629"/>
      <c r="E72" s="630"/>
      <c r="F72" s="78">
        <v>0</v>
      </c>
      <c r="G72" s="111">
        <v>0</v>
      </c>
      <c r="H72" s="111">
        <v>0</v>
      </c>
      <c r="I72" s="111">
        <v>0</v>
      </c>
      <c r="J72" s="111">
        <v>0</v>
      </c>
      <c r="K72" s="133">
        <v>0</v>
      </c>
      <c r="L72" s="111">
        <v>0</v>
      </c>
      <c r="M72" s="111">
        <v>0</v>
      </c>
      <c r="N72" s="111">
        <v>0</v>
      </c>
      <c r="O72" s="133">
        <v>0</v>
      </c>
      <c r="P72" s="111">
        <v>0</v>
      </c>
      <c r="Q72" s="111">
        <v>0</v>
      </c>
      <c r="R72" s="111">
        <v>0</v>
      </c>
      <c r="S72" s="111">
        <v>0</v>
      </c>
      <c r="T72" s="133">
        <v>0</v>
      </c>
      <c r="U72" s="111">
        <v>0</v>
      </c>
      <c r="V72" s="111">
        <v>0</v>
      </c>
      <c r="W72" s="111">
        <v>0</v>
      </c>
      <c r="X72" s="111">
        <v>0</v>
      </c>
      <c r="Y72" s="111">
        <v>0</v>
      </c>
      <c r="Z72" s="133">
        <v>0</v>
      </c>
      <c r="AA72" s="107">
        <v>0</v>
      </c>
    </row>
    <row r="73" spans="1:27" x14ac:dyDescent="0.25">
      <c r="A73" s="55" t="s">
        <v>135</v>
      </c>
      <c r="B73" s="84"/>
      <c r="C73" s="625" t="s">
        <v>70</v>
      </c>
      <c r="D73" s="626"/>
      <c r="E73" s="627"/>
      <c r="F73" s="78">
        <v>2</v>
      </c>
      <c r="G73" s="78">
        <v>6</v>
      </c>
      <c r="H73" s="78">
        <v>4</v>
      </c>
      <c r="I73" s="78">
        <v>2</v>
      </c>
      <c r="J73" s="78">
        <v>0</v>
      </c>
      <c r="K73" s="130">
        <v>2</v>
      </c>
      <c r="L73" s="107">
        <v>2</v>
      </c>
      <c r="M73" s="107">
        <v>0</v>
      </c>
      <c r="N73" s="107">
        <v>0</v>
      </c>
      <c r="O73" s="130">
        <v>0</v>
      </c>
      <c r="P73" s="107">
        <v>0</v>
      </c>
      <c r="Q73" s="107">
        <v>0</v>
      </c>
      <c r="R73" s="107">
        <v>0</v>
      </c>
      <c r="S73" s="107">
        <v>0</v>
      </c>
      <c r="T73" s="130">
        <v>2</v>
      </c>
      <c r="U73" s="107">
        <v>0</v>
      </c>
      <c r="V73" s="107">
        <v>2</v>
      </c>
      <c r="W73" s="107">
        <v>0</v>
      </c>
      <c r="X73" s="107">
        <v>0</v>
      </c>
      <c r="Y73" s="107">
        <v>0</v>
      </c>
      <c r="Z73" s="130">
        <v>4</v>
      </c>
      <c r="AA73" s="107">
        <v>0</v>
      </c>
    </row>
    <row r="74" spans="1:27" s="70" customFormat="1" ht="42.75" customHeight="1" x14ac:dyDescent="0.25">
      <c r="A74" s="67" t="s">
        <v>136</v>
      </c>
      <c r="B74" s="142"/>
      <c r="C74" s="642" t="s">
        <v>137</v>
      </c>
      <c r="D74" s="643"/>
      <c r="E74" s="644"/>
      <c r="F74" s="75">
        <v>0</v>
      </c>
      <c r="G74" s="75">
        <v>1</v>
      </c>
      <c r="H74" s="75">
        <v>1</v>
      </c>
      <c r="I74" s="75">
        <v>0</v>
      </c>
      <c r="J74" s="75">
        <v>0</v>
      </c>
      <c r="K74" s="106">
        <v>0</v>
      </c>
      <c r="L74" s="106">
        <v>0</v>
      </c>
      <c r="M74" s="106">
        <v>0</v>
      </c>
      <c r="N74" s="106">
        <v>0</v>
      </c>
      <c r="O74" s="106">
        <v>0</v>
      </c>
      <c r="P74" s="106">
        <v>0</v>
      </c>
      <c r="Q74" s="106">
        <v>0</v>
      </c>
      <c r="R74" s="106">
        <v>0</v>
      </c>
      <c r="S74" s="106">
        <v>0</v>
      </c>
      <c r="T74" s="106">
        <v>0</v>
      </c>
      <c r="U74" s="106">
        <v>1</v>
      </c>
      <c r="V74" s="106">
        <v>0</v>
      </c>
      <c r="W74" s="106">
        <v>0</v>
      </c>
      <c r="X74" s="106">
        <v>0</v>
      </c>
      <c r="Y74" s="106">
        <v>0</v>
      </c>
      <c r="Z74" s="106">
        <v>0</v>
      </c>
      <c r="AA74" s="106">
        <v>0</v>
      </c>
    </row>
    <row r="75" spans="1:27" x14ac:dyDescent="0.25">
      <c r="A75" s="55" t="s">
        <v>138</v>
      </c>
      <c r="B75" s="84"/>
      <c r="C75" s="628" t="s">
        <v>139</v>
      </c>
      <c r="D75" s="629"/>
      <c r="E75" s="630"/>
      <c r="F75" s="78">
        <v>0</v>
      </c>
      <c r="G75" s="78">
        <v>0</v>
      </c>
      <c r="H75" s="78">
        <v>0</v>
      </c>
      <c r="I75" s="78">
        <v>0</v>
      </c>
      <c r="J75" s="78">
        <v>0</v>
      </c>
      <c r="K75" s="130">
        <v>0</v>
      </c>
      <c r="L75" s="107">
        <v>0</v>
      </c>
      <c r="M75" s="107">
        <v>0</v>
      </c>
      <c r="N75" s="107">
        <v>0</v>
      </c>
      <c r="O75" s="130">
        <v>0</v>
      </c>
      <c r="P75" s="107">
        <v>0</v>
      </c>
      <c r="Q75" s="107">
        <v>0</v>
      </c>
      <c r="R75" s="107">
        <v>0</v>
      </c>
      <c r="S75" s="107">
        <v>0</v>
      </c>
      <c r="T75" s="130">
        <v>0</v>
      </c>
      <c r="U75" s="107">
        <v>0</v>
      </c>
      <c r="V75" s="107">
        <v>0</v>
      </c>
      <c r="W75" s="107">
        <v>0</v>
      </c>
      <c r="X75" s="107">
        <v>0</v>
      </c>
      <c r="Y75" s="107">
        <v>0</v>
      </c>
      <c r="Z75" s="130">
        <v>0</v>
      </c>
      <c r="AA75" s="107">
        <v>0</v>
      </c>
    </row>
    <row r="76" spans="1:27" x14ac:dyDescent="0.25">
      <c r="A76" s="55" t="s">
        <v>140</v>
      </c>
      <c r="B76" s="84"/>
      <c r="C76" s="628" t="s">
        <v>141</v>
      </c>
      <c r="D76" s="629"/>
      <c r="E76" s="630"/>
      <c r="F76" s="78">
        <v>0</v>
      </c>
      <c r="G76" s="78">
        <v>0</v>
      </c>
      <c r="H76" s="78">
        <v>0</v>
      </c>
      <c r="I76" s="78">
        <v>0</v>
      </c>
      <c r="J76" s="78">
        <v>0</v>
      </c>
      <c r="K76" s="130">
        <v>0</v>
      </c>
      <c r="L76" s="107">
        <v>0</v>
      </c>
      <c r="M76" s="107">
        <v>0</v>
      </c>
      <c r="N76" s="107">
        <v>0</v>
      </c>
      <c r="O76" s="130">
        <v>0</v>
      </c>
      <c r="P76" s="107">
        <v>0</v>
      </c>
      <c r="Q76" s="107">
        <v>0</v>
      </c>
      <c r="R76" s="107">
        <v>0</v>
      </c>
      <c r="S76" s="107">
        <v>0</v>
      </c>
      <c r="T76" s="130">
        <v>0</v>
      </c>
      <c r="U76" s="107">
        <v>0</v>
      </c>
      <c r="V76" s="107">
        <v>0</v>
      </c>
      <c r="W76" s="107">
        <v>0</v>
      </c>
      <c r="X76" s="107">
        <v>0</v>
      </c>
      <c r="Y76" s="107">
        <v>0</v>
      </c>
      <c r="Z76" s="130">
        <v>0</v>
      </c>
      <c r="AA76" s="107">
        <v>0</v>
      </c>
    </row>
    <row r="77" spans="1:27" x14ac:dyDescent="0.25">
      <c r="A77" s="55" t="s">
        <v>142</v>
      </c>
      <c r="B77" s="84"/>
      <c r="C77" s="628" t="s">
        <v>143</v>
      </c>
      <c r="D77" s="629"/>
      <c r="E77" s="630"/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130">
        <v>0</v>
      </c>
      <c r="L77" s="107">
        <v>0</v>
      </c>
      <c r="M77" s="107">
        <v>0</v>
      </c>
      <c r="N77" s="107">
        <v>0</v>
      </c>
      <c r="O77" s="130">
        <v>0</v>
      </c>
      <c r="P77" s="107">
        <v>0</v>
      </c>
      <c r="Q77" s="107">
        <v>0</v>
      </c>
      <c r="R77" s="107">
        <v>0</v>
      </c>
      <c r="S77" s="107">
        <v>0</v>
      </c>
      <c r="T77" s="130">
        <v>0</v>
      </c>
      <c r="U77" s="107">
        <v>0</v>
      </c>
      <c r="V77" s="107">
        <v>0</v>
      </c>
      <c r="W77" s="107">
        <v>0</v>
      </c>
      <c r="X77" s="107">
        <v>0</v>
      </c>
      <c r="Y77" s="107">
        <v>0</v>
      </c>
      <c r="Z77" s="130">
        <v>0</v>
      </c>
      <c r="AA77" s="107">
        <v>0</v>
      </c>
    </row>
    <row r="78" spans="1:27" x14ac:dyDescent="0.25">
      <c r="A78" s="55" t="s">
        <v>144</v>
      </c>
      <c r="B78" s="84"/>
      <c r="C78" s="628" t="s">
        <v>145</v>
      </c>
      <c r="D78" s="629"/>
      <c r="E78" s="630"/>
      <c r="F78" s="78">
        <v>0</v>
      </c>
      <c r="G78" s="78">
        <v>0</v>
      </c>
      <c r="H78" s="78">
        <v>0</v>
      </c>
      <c r="I78" s="78">
        <v>0</v>
      </c>
      <c r="J78" s="78">
        <v>0</v>
      </c>
      <c r="K78" s="130">
        <v>0</v>
      </c>
      <c r="L78" s="107">
        <v>0</v>
      </c>
      <c r="M78" s="107">
        <v>0</v>
      </c>
      <c r="N78" s="107">
        <v>0</v>
      </c>
      <c r="O78" s="130">
        <v>0</v>
      </c>
      <c r="P78" s="107">
        <v>0</v>
      </c>
      <c r="Q78" s="107">
        <v>0</v>
      </c>
      <c r="R78" s="107">
        <v>0</v>
      </c>
      <c r="S78" s="107">
        <v>0</v>
      </c>
      <c r="T78" s="130">
        <v>0</v>
      </c>
      <c r="U78" s="107">
        <v>0</v>
      </c>
      <c r="V78" s="107">
        <v>0</v>
      </c>
      <c r="W78" s="107">
        <v>0</v>
      </c>
      <c r="X78" s="107">
        <v>0</v>
      </c>
      <c r="Y78" s="107">
        <v>0</v>
      </c>
      <c r="Z78" s="130">
        <v>0</v>
      </c>
      <c r="AA78" s="107">
        <v>0</v>
      </c>
    </row>
    <row r="79" spans="1:27" x14ac:dyDescent="0.25">
      <c r="A79" s="55" t="s">
        <v>146</v>
      </c>
      <c r="B79" s="84"/>
      <c r="C79" s="628" t="s">
        <v>147</v>
      </c>
      <c r="D79" s="629"/>
      <c r="E79" s="630"/>
      <c r="F79" s="78">
        <v>0</v>
      </c>
      <c r="G79" s="78">
        <v>1</v>
      </c>
      <c r="H79" s="78">
        <v>1</v>
      </c>
      <c r="I79" s="78">
        <v>0</v>
      </c>
      <c r="J79" s="78">
        <v>0</v>
      </c>
      <c r="K79" s="130">
        <v>0</v>
      </c>
      <c r="L79" s="107">
        <v>0</v>
      </c>
      <c r="M79" s="107">
        <v>0</v>
      </c>
      <c r="N79" s="107">
        <v>0</v>
      </c>
      <c r="O79" s="130">
        <v>0</v>
      </c>
      <c r="P79" s="107">
        <v>0</v>
      </c>
      <c r="Q79" s="107">
        <v>0</v>
      </c>
      <c r="R79" s="107">
        <v>0</v>
      </c>
      <c r="S79" s="107">
        <v>0</v>
      </c>
      <c r="T79" s="130">
        <v>0</v>
      </c>
      <c r="U79" s="107">
        <v>1</v>
      </c>
      <c r="V79" s="107">
        <v>0</v>
      </c>
      <c r="W79" s="107">
        <v>0</v>
      </c>
      <c r="X79" s="107">
        <v>0</v>
      </c>
      <c r="Y79" s="107">
        <v>0</v>
      </c>
      <c r="Z79" s="130">
        <v>0</v>
      </c>
      <c r="AA79" s="107">
        <v>0</v>
      </c>
    </row>
    <row r="80" spans="1:27" x14ac:dyDescent="0.25">
      <c r="A80" s="55" t="s">
        <v>148</v>
      </c>
      <c r="B80" s="84"/>
      <c r="C80" s="625" t="s">
        <v>70</v>
      </c>
      <c r="D80" s="626"/>
      <c r="E80" s="627"/>
      <c r="F80" s="78">
        <v>0</v>
      </c>
      <c r="G80" s="78">
        <v>0</v>
      </c>
      <c r="H80" s="78">
        <v>0</v>
      </c>
      <c r="I80" s="78">
        <v>0</v>
      </c>
      <c r="J80" s="78">
        <v>0</v>
      </c>
      <c r="K80" s="130">
        <v>0</v>
      </c>
      <c r="L80" s="107">
        <v>0</v>
      </c>
      <c r="M80" s="107">
        <v>0</v>
      </c>
      <c r="N80" s="107">
        <v>0</v>
      </c>
      <c r="O80" s="130">
        <v>0</v>
      </c>
      <c r="P80" s="107">
        <v>0</v>
      </c>
      <c r="Q80" s="107">
        <v>0</v>
      </c>
      <c r="R80" s="107">
        <v>0</v>
      </c>
      <c r="S80" s="107">
        <v>0</v>
      </c>
      <c r="T80" s="130">
        <v>0</v>
      </c>
      <c r="U80" s="107">
        <v>0</v>
      </c>
      <c r="V80" s="107">
        <v>0</v>
      </c>
      <c r="W80" s="107">
        <v>0</v>
      </c>
      <c r="X80" s="107">
        <v>0</v>
      </c>
      <c r="Y80" s="107">
        <v>0</v>
      </c>
      <c r="Z80" s="130">
        <v>0</v>
      </c>
      <c r="AA80" s="107">
        <v>0</v>
      </c>
    </row>
    <row r="81" spans="1:27" s="70" customFormat="1" ht="46.5" customHeight="1" x14ac:dyDescent="0.25">
      <c r="A81" s="72" t="s">
        <v>149</v>
      </c>
      <c r="B81" s="143"/>
      <c r="C81" s="642" t="s">
        <v>150</v>
      </c>
      <c r="D81" s="643"/>
      <c r="E81" s="644"/>
      <c r="F81" s="68">
        <v>43</v>
      </c>
      <c r="G81" s="68">
        <v>59</v>
      </c>
      <c r="H81" s="75">
        <v>55</v>
      </c>
      <c r="I81" s="75">
        <v>4</v>
      </c>
      <c r="J81" s="68">
        <v>0</v>
      </c>
      <c r="K81" s="69">
        <v>53</v>
      </c>
      <c r="L81" s="69">
        <v>24</v>
      </c>
      <c r="M81" s="69">
        <v>15</v>
      </c>
      <c r="N81" s="69">
        <v>9</v>
      </c>
      <c r="O81" s="69">
        <v>5</v>
      </c>
      <c r="P81" s="69">
        <v>3</v>
      </c>
      <c r="Q81" s="69">
        <v>2</v>
      </c>
      <c r="R81" s="69">
        <v>0</v>
      </c>
      <c r="S81" s="69">
        <v>0</v>
      </c>
      <c r="T81" s="69">
        <v>53</v>
      </c>
      <c r="U81" s="69">
        <v>1</v>
      </c>
      <c r="V81" s="69">
        <v>37</v>
      </c>
      <c r="W81" s="69">
        <v>16</v>
      </c>
      <c r="X81" s="69">
        <v>0</v>
      </c>
      <c r="Y81" s="69">
        <v>0</v>
      </c>
      <c r="Z81" s="69">
        <v>44</v>
      </c>
      <c r="AA81" s="69">
        <v>0</v>
      </c>
    </row>
    <row r="82" spans="1:27" x14ac:dyDescent="0.25">
      <c r="A82" s="55" t="s">
        <v>151</v>
      </c>
      <c r="B82" s="84"/>
      <c r="C82" s="628" t="s">
        <v>152</v>
      </c>
      <c r="D82" s="629"/>
      <c r="E82" s="630"/>
      <c r="F82" s="78">
        <v>1</v>
      </c>
      <c r="G82" s="78">
        <v>3</v>
      </c>
      <c r="H82" s="109">
        <v>3</v>
      </c>
      <c r="I82" s="109">
        <v>0</v>
      </c>
      <c r="J82" s="78">
        <v>0</v>
      </c>
      <c r="K82" s="130">
        <v>2</v>
      </c>
      <c r="L82" s="107">
        <v>1</v>
      </c>
      <c r="M82" s="107">
        <v>0</v>
      </c>
      <c r="N82" s="107">
        <v>1</v>
      </c>
      <c r="O82" s="130">
        <v>0</v>
      </c>
      <c r="P82" s="107">
        <v>0</v>
      </c>
      <c r="Q82" s="107">
        <v>0</v>
      </c>
      <c r="R82" s="107">
        <v>0</v>
      </c>
      <c r="S82" s="107">
        <v>0</v>
      </c>
      <c r="T82" s="130">
        <v>2</v>
      </c>
      <c r="U82" s="107">
        <v>0</v>
      </c>
      <c r="V82" s="107">
        <v>1</v>
      </c>
      <c r="W82" s="107">
        <v>1</v>
      </c>
      <c r="X82" s="107">
        <v>0</v>
      </c>
      <c r="Y82" s="107">
        <v>0</v>
      </c>
      <c r="Z82" s="130">
        <v>2</v>
      </c>
      <c r="AA82" s="107">
        <v>0</v>
      </c>
    </row>
    <row r="83" spans="1:27" x14ac:dyDescent="0.25">
      <c r="A83" s="55" t="s">
        <v>153</v>
      </c>
      <c r="B83" s="84"/>
      <c r="C83" s="628" t="s">
        <v>154</v>
      </c>
      <c r="D83" s="629"/>
      <c r="E83" s="630"/>
      <c r="F83" s="78">
        <v>7</v>
      </c>
      <c r="G83" s="78">
        <v>12</v>
      </c>
      <c r="H83" s="78">
        <v>11</v>
      </c>
      <c r="I83" s="78">
        <v>1</v>
      </c>
      <c r="J83" s="78">
        <v>0</v>
      </c>
      <c r="K83" s="130">
        <v>9</v>
      </c>
      <c r="L83" s="107">
        <v>2</v>
      </c>
      <c r="M83" s="107">
        <v>3</v>
      </c>
      <c r="N83" s="107">
        <v>3</v>
      </c>
      <c r="O83" s="130">
        <v>1</v>
      </c>
      <c r="P83" s="107">
        <v>0</v>
      </c>
      <c r="Q83" s="107">
        <v>1</v>
      </c>
      <c r="R83" s="107">
        <v>0</v>
      </c>
      <c r="S83" s="107">
        <v>0</v>
      </c>
      <c r="T83" s="130">
        <v>9</v>
      </c>
      <c r="U83" s="107">
        <v>0</v>
      </c>
      <c r="V83" s="107">
        <v>2</v>
      </c>
      <c r="W83" s="107">
        <v>7</v>
      </c>
      <c r="X83" s="107">
        <v>0</v>
      </c>
      <c r="Y83" s="107">
        <v>0</v>
      </c>
      <c r="Z83" s="130">
        <v>9</v>
      </c>
      <c r="AA83" s="107">
        <v>0</v>
      </c>
    </row>
    <row r="84" spans="1:27" x14ac:dyDescent="0.25">
      <c r="A84" s="55" t="s">
        <v>155</v>
      </c>
      <c r="B84" s="84"/>
      <c r="C84" s="628" t="s">
        <v>156</v>
      </c>
      <c r="D84" s="629"/>
      <c r="E84" s="630"/>
      <c r="F84" s="78">
        <v>0</v>
      </c>
      <c r="G84" s="78">
        <v>0</v>
      </c>
      <c r="H84" s="78">
        <v>0</v>
      </c>
      <c r="I84" s="78">
        <v>0</v>
      </c>
      <c r="J84" s="78">
        <v>0</v>
      </c>
      <c r="K84" s="130">
        <v>0</v>
      </c>
      <c r="L84" s="107">
        <v>0</v>
      </c>
      <c r="M84" s="107">
        <v>0</v>
      </c>
      <c r="N84" s="107">
        <v>0</v>
      </c>
      <c r="O84" s="130">
        <v>0</v>
      </c>
      <c r="P84" s="107">
        <v>0</v>
      </c>
      <c r="Q84" s="107">
        <v>0</v>
      </c>
      <c r="R84" s="107">
        <v>0</v>
      </c>
      <c r="S84" s="107">
        <v>0</v>
      </c>
      <c r="T84" s="130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30">
        <v>0</v>
      </c>
      <c r="AA84" s="107">
        <v>0</v>
      </c>
    </row>
    <row r="85" spans="1:27" x14ac:dyDescent="0.25">
      <c r="A85" s="57" t="s">
        <v>157</v>
      </c>
      <c r="B85" s="85"/>
      <c r="C85" s="647" t="s">
        <v>158</v>
      </c>
      <c r="D85" s="648"/>
      <c r="E85" s="649"/>
      <c r="F85" s="113">
        <v>1</v>
      </c>
      <c r="G85" s="113">
        <v>0</v>
      </c>
      <c r="H85" s="113">
        <v>0</v>
      </c>
      <c r="I85" s="113">
        <v>0</v>
      </c>
      <c r="J85" s="113">
        <v>0</v>
      </c>
      <c r="K85" s="130">
        <v>1</v>
      </c>
      <c r="L85" s="114">
        <v>0</v>
      </c>
      <c r="M85" s="114">
        <v>0</v>
      </c>
      <c r="N85" s="114">
        <v>1</v>
      </c>
      <c r="O85" s="130">
        <v>0</v>
      </c>
      <c r="P85" s="114">
        <v>0</v>
      </c>
      <c r="Q85" s="114">
        <v>0</v>
      </c>
      <c r="R85" s="114">
        <v>0</v>
      </c>
      <c r="S85" s="114">
        <v>0</v>
      </c>
      <c r="T85" s="130">
        <v>1</v>
      </c>
      <c r="U85" s="114">
        <v>0</v>
      </c>
      <c r="V85" s="114">
        <v>1</v>
      </c>
      <c r="W85" s="114">
        <v>0</v>
      </c>
      <c r="X85" s="114">
        <v>0</v>
      </c>
      <c r="Y85" s="114">
        <v>0</v>
      </c>
      <c r="Z85" s="130">
        <v>0</v>
      </c>
      <c r="AA85" s="114">
        <v>0</v>
      </c>
    </row>
    <row r="86" spans="1:27" x14ac:dyDescent="0.25">
      <c r="A86" s="55" t="s">
        <v>159</v>
      </c>
      <c r="B86" s="84"/>
      <c r="C86" s="647" t="s">
        <v>160</v>
      </c>
      <c r="D86" s="648"/>
      <c r="E86" s="649"/>
      <c r="F86" s="78">
        <v>28</v>
      </c>
      <c r="G86" s="78">
        <v>36</v>
      </c>
      <c r="H86" s="78">
        <v>34</v>
      </c>
      <c r="I86" s="78">
        <v>2</v>
      </c>
      <c r="J86" s="78">
        <v>0</v>
      </c>
      <c r="K86" s="130">
        <v>33</v>
      </c>
      <c r="L86" s="107">
        <v>17</v>
      </c>
      <c r="M86" s="107">
        <v>12</v>
      </c>
      <c r="N86" s="107">
        <v>1</v>
      </c>
      <c r="O86" s="130">
        <v>3</v>
      </c>
      <c r="P86" s="107">
        <v>3</v>
      </c>
      <c r="Q86" s="107">
        <v>0</v>
      </c>
      <c r="R86" s="107">
        <v>0</v>
      </c>
      <c r="S86" s="107">
        <v>0</v>
      </c>
      <c r="T86" s="130">
        <v>33</v>
      </c>
      <c r="U86" s="107">
        <v>1</v>
      </c>
      <c r="V86" s="107">
        <v>28</v>
      </c>
      <c r="W86" s="107">
        <v>5</v>
      </c>
      <c r="X86" s="107">
        <v>0</v>
      </c>
      <c r="Y86" s="107">
        <v>0</v>
      </c>
      <c r="Z86" s="130">
        <v>28</v>
      </c>
      <c r="AA86" s="107">
        <v>0</v>
      </c>
    </row>
    <row r="87" spans="1:27" x14ac:dyDescent="0.25">
      <c r="A87" s="55" t="s">
        <v>161</v>
      </c>
      <c r="B87" s="84"/>
      <c r="C87" s="625" t="s">
        <v>70</v>
      </c>
      <c r="D87" s="626"/>
      <c r="E87" s="627"/>
      <c r="F87" s="78">
        <v>6</v>
      </c>
      <c r="G87" s="78">
        <v>8</v>
      </c>
      <c r="H87" s="78">
        <v>7</v>
      </c>
      <c r="I87" s="78">
        <v>1</v>
      </c>
      <c r="J87" s="78">
        <v>0</v>
      </c>
      <c r="K87" s="130">
        <v>8</v>
      </c>
      <c r="L87" s="107">
        <v>4</v>
      </c>
      <c r="M87" s="107">
        <v>0</v>
      </c>
      <c r="N87" s="107">
        <v>3</v>
      </c>
      <c r="O87" s="130">
        <v>1</v>
      </c>
      <c r="P87" s="107">
        <v>0</v>
      </c>
      <c r="Q87" s="107">
        <v>1</v>
      </c>
      <c r="R87" s="107">
        <v>0</v>
      </c>
      <c r="S87" s="107">
        <v>0</v>
      </c>
      <c r="T87" s="130">
        <v>8</v>
      </c>
      <c r="U87" s="107">
        <v>0</v>
      </c>
      <c r="V87" s="107">
        <v>5</v>
      </c>
      <c r="W87" s="107">
        <v>3</v>
      </c>
      <c r="X87" s="107">
        <v>0</v>
      </c>
      <c r="Y87" s="107">
        <v>0</v>
      </c>
      <c r="Z87" s="130">
        <v>5</v>
      </c>
      <c r="AA87" s="107">
        <v>0</v>
      </c>
    </row>
    <row r="88" spans="1:27" s="70" customFormat="1" ht="30.75" customHeight="1" x14ac:dyDescent="0.25">
      <c r="A88" s="72" t="s">
        <v>162</v>
      </c>
      <c r="B88" s="143"/>
      <c r="C88" s="642" t="s">
        <v>163</v>
      </c>
      <c r="D88" s="645"/>
      <c r="E88" s="646"/>
      <c r="F88" s="68">
        <v>0</v>
      </c>
      <c r="G88" s="68">
        <v>0</v>
      </c>
      <c r="H88" s="68">
        <v>0</v>
      </c>
      <c r="I88" s="68">
        <v>0</v>
      </c>
      <c r="J88" s="68">
        <v>0</v>
      </c>
      <c r="K88" s="69">
        <v>0</v>
      </c>
      <c r="L88" s="69">
        <v>0</v>
      </c>
      <c r="M88" s="69">
        <v>0</v>
      </c>
      <c r="N88" s="69">
        <v>0</v>
      </c>
      <c r="O88" s="69">
        <v>0</v>
      </c>
      <c r="P88" s="69">
        <v>0</v>
      </c>
      <c r="Q88" s="69">
        <v>0</v>
      </c>
      <c r="R88" s="69">
        <v>0</v>
      </c>
      <c r="S88" s="69">
        <v>0</v>
      </c>
      <c r="T88" s="69">
        <v>0</v>
      </c>
      <c r="U88" s="69">
        <v>0</v>
      </c>
      <c r="V88" s="69">
        <v>0</v>
      </c>
      <c r="W88" s="69">
        <v>0</v>
      </c>
      <c r="X88" s="69">
        <v>0</v>
      </c>
      <c r="Y88" s="69">
        <v>0</v>
      </c>
      <c r="Z88" s="69">
        <v>0</v>
      </c>
      <c r="AA88" s="69">
        <v>0</v>
      </c>
    </row>
    <row r="89" spans="1:27" x14ac:dyDescent="0.25">
      <c r="A89" s="55" t="s">
        <v>164</v>
      </c>
      <c r="B89" s="84"/>
      <c r="C89" s="628" t="s">
        <v>165</v>
      </c>
      <c r="D89" s="629"/>
      <c r="E89" s="630"/>
      <c r="F89" s="78">
        <v>0</v>
      </c>
      <c r="G89" s="78">
        <v>0</v>
      </c>
      <c r="H89" s="78">
        <v>0</v>
      </c>
      <c r="I89" s="78">
        <v>0</v>
      </c>
      <c r="J89" s="78">
        <v>0</v>
      </c>
      <c r="K89" s="130">
        <v>0</v>
      </c>
      <c r="L89" s="107">
        <v>0</v>
      </c>
      <c r="M89" s="107">
        <v>0</v>
      </c>
      <c r="N89" s="107">
        <v>0</v>
      </c>
      <c r="O89" s="130">
        <v>0</v>
      </c>
      <c r="P89" s="107">
        <v>0</v>
      </c>
      <c r="Q89" s="107">
        <v>0</v>
      </c>
      <c r="R89" s="107">
        <v>0</v>
      </c>
      <c r="S89" s="107">
        <v>0</v>
      </c>
      <c r="T89" s="130">
        <v>0</v>
      </c>
      <c r="U89" s="107">
        <v>0</v>
      </c>
      <c r="V89" s="107">
        <v>0</v>
      </c>
      <c r="W89" s="107">
        <v>0</v>
      </c>
      <c r="X89" s="107">
        <v>0</v>
      </c>
      <c r="Y89" s="107">
        <v>0</v>
      </c>
      <c r="Z89" s="130">
        <v>0</v>
      </c>
      <c r="AA89" s="107">
        <v>0</v>
      </c>
    </row>
    <row r="90" spans="1:27" x14ac:dyDescent="0.25">
      <c r="A90" s="55" t="s">
        <v>166</v>
      </c>
      <c r="B90" s="84"/>
      <c r="C90" s="625" t="s">
        <v>70</v>
      </c>
      <c r="D90" s="626"/>
      <c r="E90" s="627"/>
      <c r="F90" s="78">
        <v>0</v>
      </c>
      <c r="G90" s="78">
        <v>0</v>
      </c>
      <c r="H90" s="78">
        <v>0</v>
      </c>
      <c r="I90" s="78">
        <v>0</v>
      </c>
      <c r="J90" s="78">
        <v>0</v>
      </c>
      <c r="K90" s="130">
        <v>0</v>
      </c>
      <c r="L90" s="107">
        <v>0</v>
      </c>
      <c r="M90" s="107">
        <v>0</v>
      </c>
      <c r="N90" s="107">
        <v>0</v>
      </c>
      <c r="O90" s="130">
        <v>0</v>
      </c>
      <c r="P90" s="107">
        <v>0</v>
      </c>
      <c r="Q90" s="107">
        <v>0</v>
      </c>
      <c r="R90" s="107">
        <v>0</v>
      </c>
      <c r="S90" s="107">
        <v>0</v>
      </c>
      <c r="T90" s="130">
        <v>0</v>
      </c>
      <c r="U90" s="107">
        <v>0</v>
      </c>
      <c r="V90" s="107">
        <v>0</v>
      </c>
      <c r="W90" s="107">
        <v>0</v>
      </c>
      <c r="X90" s="107">
        <v>0</v>
      </c>
      <c r="Y90" s="107">
        <v>0</v>
      </c>
      <c r="Z90" s="130">
        <v>0</v>
      </c>
      <c r="AA90" s="107">
        <v>0</v>
      </c>
    </row>
    <row r="91" spans="1:27" s="70" customFormat="1" ht="44.25" customHeight="1" x14ac:dyDescent="0.25">
      <c r="A91" s="67" t="s">
        <v>167</v>
      </c>
      <c r="B91" s="142"/>
      <c r="C91" s="642" t="s">
        <v>168</v>
      </c>
      <c r="D91" s="645"/>
      <c r="E91" s="646"/>
      <c r="F91" s="68">
        <v>104</v>
      </c>
      <c r="G91" s="68">
        <v>243</v>
      </c>
      <c r="H91" s="68">
        <v>213</v>
      </c>
      <c r="I91" s="68">
        <v>26</v>
      </c>
      <c r="J91" s="68">
        <v>4</v>
      </c>
      <c r="K91" s="69">
        <v>208</v>
      </c>
      <c r="L91" s="69">
        <v>165</v>
      </c>
      <c r="M91" s="69">
        <v>3</v>
      </c>
      <c r="N91" s="69">
        <v>23</v>
      </c>
      <c r="O91" s="69">
        <v>17</v>
      </c>
      <c r="P91" s="69">
        <v>14</v>
      </c>
      <c r="Q91" s="69">
        <v>3</v>
      </c>
      <c r="R91" s="69">
        <v>0</v>
      </c>
      <c r="S91" s="69">
        <v>0</v>
      </c>
      <c r="T91" s="69">
        <v>208</v>
      </c>
      <c r="U91" s="69">
        <v>3</v>
      </c>
      <c r="V91" s="69">
        <v>196</v>
      </c>
      <c r="W91" s="69">
        <v>10</v>
      </c>
      <c r="X91" s="69">
        <v>0</v>
      </c>
      <c r="Y91" s="69">
        <v>0</v>
      </c>
      <c r="Z91" s="69">
        <v>106</v>
      </c>
      <c r="AA91" s="69">
        <v>4</v>
      </c>
    </row>
    <row r="92" spans="1:27" x14ac:dyDescent="0.25">
      <c r="A92" s="57" t="s">
        <v>169</v>
      </c>
      <c r="B92" s="85"/>
      <c r="C92" s="628" t="s">
        <v>170</v>
      </c>
      <c r="D92" s="629"/>
      <c r="E92" s="630"/>
      <c r="F92" s="78">
        <v>0</v>
      </c>
      <c r="G92" s="78">
        <v>0</v>
      </c>
      <c r="H92" s="78">
        <v>0</v>
      </c>
      <c r="I92" s="78">
        <v>0</v>
      </c>
      <c r="J92" s="78">
        <v>0</v>
      </c>
      <c r="K92" s="130">
        <v>0</v>
      </c>
      <c r="L92" s="107">
        <v>0</v>
      </c>
      <c r="M92" s="107">
        <v>0</v>
      </c>
      <c r="N92" s="107">
        <v>0</v>
      </c>
      <c r="O92" s="130">
        <v>0</v>
      </c>
      <c r="P92" s="107">
        <v>0</v>
      </c>
      <c r="Q92" s="107">
        <v>0</v>
      </c>
      <c r="R92" s="107">
        <v>0</v>
      </c>
      <c r="S92" s="107">
        <v>0</v>
      </c>
      <c r="T92" s="130">
        <v>0</v>
      </c>
      <c r="U92" s="107">
        <v>0</v>
      </c>
      <c r="V92" s="107">
        <v>0</v>
      </c>
      <c r="W92" s="107">
        <v>0</v>
      </c>
      <c r="X92" s="107">
        <v>0</v>
      </c>
      <c r="Y92" s="107">
        <v>0</v>
      </c>
      <c r="Z92" s="130">
        <v>0</v>
      </c>
      <c r="AA92" s="107">
        <v>0</v>
      </c>
    </row>
    <row r="93" spans="1:27" x14ac:dyDescent="0.25">
      <c r="A93" s="57" t="s">
        <v>171</v>
      </c>
      <c r="B93" s="85"/>
      <c r="C93" s="628" t="s">
        <v>172</v>
      </c>
      <c r="D93" s="629"/>
      <c r="E93" s="630"/>
      <c r="F93" s="78">
        <v>33</v>
      </c>
      <c r="G93" s="78">
        <v>35</v>
      </c>
      <c r="H93" s="78">
        <v>30</v>
      </c>
      <c r="I93" s="78">
        <v>4</v>
      </c>
      <c r="J93" s="78">
        <v>1</v>
      </c>
      <c r="K93" s="130">
        <v>38</v>
      </c>
      <c r="L93" s="107">
        <v>31</v>
      </c>
      <c r="M93" s="107">
        <v>0</v>
      </c>
      <c r="N93" s="107">
        <v>2</v>
      </c>
      <c r="O93" s="130">
        <v>5</v>
      </c>
      <c r="P93" s="107">
        <v>4</v>
      </c>
      <c r="Q93" s="107">
        <v>1</v>
      </c>
      <c r="R93" s="107">
        <v>0</v>
      </c>
      <c r="S93" s="107">
        <v>0</v>
      </c>
      <c r="T93" s="130">
        <v>38</v>
      </c>
      <c r="U93" s="107">
        <v>0</v>
      </c>
      <c r="V93" s="107">
        <v>38</v>
      </c>
      <c r="W93" s="107">
        <v>0</v>
      </c>
      <c r="X93" s="107">
        <v>0</v>
      </c>
      <c r="Y93" s="107">
        <v>0</v>
      </c>
      <c r="Z93" s="130">
        <v>25</v>
      </c>
      <c r="AA93" s="107">
        <v>4</v>
      </c>
    </row>
    <row r="94" spans="1:27" x14ac:dyDescent="0.25">
      <c r="A94" s="57" t="s">
        <v>173</v>
      </c>
      <c r="B94" s="85"/>
      <c r="C94" s="628" t="s">
        <v>174</v>
      </c>
      <c r="D94" s="629"/>
      <c r="E94" s="630"/>
      <c r="F94" s="78">
        <v>0</v>
      </c>
      <c r="G94" s="78">
        <v>0</v>
      </c>
      <c r="H94" s="78">
        <v>0</v>
      </c>
      <c r="I94" s="78">
        <v>0</v>
      </c>
      <c r="J94" s="78">
        <v>0</v>
      </c>
      <c r="K94" s="130">
        <v>0</v>
      </c>
      <c r="L94" s="107">
        <v>0</v>
      </c>
      <c r="M94" s="107">
        <v>0</v>
      </c>
      <c r="N94" s="107">
        <v>0</v>
      </c>
      <c r="O94" s="130">
        <v>0</v>
      </c>
      <c r="P94" s="107">
        <v>0</v>
      </c>
      <c r="Q94" s="107">
        <v>0</v>
      </c>
      <c r="R94" s="107">
        <v>0</v>
      </c>
      <c r="S94" s="107">
        <v>0</v>
      </c>
      <c r="T94" s="130">
        <v>0</v>
      </c>
      <c r="U94" s="107">
        <v>0</v>
      </c>
      <c r="V94" s="107">
        <v>0</v>
      </c>
      <c r="W94" s="107">
        <v>0</v>
      </c>
      <c r="X94" s="107">
        <v>0</v>
      </c>
      <c r="Y94" s="107">
        <v>0</v>
      </c>
      <c r="Z94" s="130">
        <v>0</v>
      </c>
      <c r="AA94" s="107">
        <v>0</v>
      </c>
    </row>
    <row r="95" spans="1:27" x14ac:dyDescent="0.25">
      <c r="A95" s="55" t="s">
        <v>175</v>
      </c>
      <c r="B95" s="84"/>
      <c r="C95" s="628" t="s">
        <v>176</v>
      </c>
      <c r="D95" s="629"/>
      <c r="E95" s="630"/>
      <c r="F95" s="78">
        <v>21</v>
      </c>
      <c r="G95" s="78">
        <v>36</v>
      </c>
      <c r="H95" s="78">
        <v>33</v>
      </c>
      <c r="I95" s="78">
        <v>3</v>
      </c>
      <c r="J95" s="78">
        <v>0</v>
      </c>
      <c r="K95" s="130">
        <v>44</v>
      </c>
      <c r="L95" s="107">
        <v>37</v>
      </c>
      <c r="M95" s="107">
        <v>0</v>
      </c>
      <c r="N95" s="107">
        <v>6</v>
      </c>
      <c r="O95" s="130">
        <v>1</v>
      </c>
      <c r="P95" s="107">
        <v>1</v>
      </c>
      <c r="Q95" s="107">
        <v>0</v>
      </c>
      <c r="R95" s="107">
        <v>0</v>
      </c>
      <c r="S95" s="107">
        <v>0</v>
      </c>
      <c r="T95" s="130">
        <v>44</v>
      </c>
      <c r="U95" s="107">
        <v>0</v>
      </c>
      <c r="V95" s="107">
        <v>42</v>
      </c>
      <c r="W95" s="107">
        <v>2</v>
      </c>
      <c r="X95" s="107">
        <v>0</v>
      </c>
      <c r="Y95" s="107">
        <v>0</v>
      </c>
      <c r="Z95" s="130">
        <v>10</v>
      </c>
      <c r="AA95" s="107">
        <v>0</v>
      </c>
    </row>
    <row r="96" spans="1:27" x14ac:dyDescent="0.25">
      <c r="A96" s="55" t="s">
        <v>177</v>
      </c>
      <c r="B96" s="84"/>
      <c r="C96" s="628" t="s">
        <v>178</v>
      </c>
      <c r="D96" s="629"/>
      <c r="E96" s="630"/>
      <c r="F96" s="78">
        <v>0</v>
      </c>
      <c r="G96" s="78">
        <v>1</v>
      </c>
      <c r="H96" s="78">
        <v>1</v>
      </c>
      <c r="I96" s="78">
        <v>0</v>
      </c>
      <c r="J96" s="78">
        <v>0</v>
      </c>
      <c r="K96" s="130">
        <v>1</v>
      </c>
      <c r="L96" s="107">
        <v>0</v>
      </c>
      <c r="M96" s="107">
        <v>0</v>
      </c>
      <c r="N96" s="107">
        <v>1</v>
      </c>
      <c r="O96" s="130">
        <v>0</v>
      </c>
      <c r="P96" s="107">
        <v>0</v>
      </c>
      <c r="Q96" s="107">
        <v>0</v>
      </c>
      <c r="R96" s="107">
        <v>0</v>
      </c>
      <c r="S96" s="107">
        <v>0</v>
      </c>
      <c r="T96" s="130">
        <v>1</v>
      </c>
      <c r="U96" s="107">
        <v>0</v>
      </c>
      <c r="V96" s="107">
        <v>1</v>
      </c>
      <c r="W96" s="107">
        <v>0</v>
      </c>
      <c r="X96" s="107">
        <v>0</v>
      </c>
      <c r="Y96" s="107">
        <v>0</v>
      </c>
      <c r="Z96" s="130">
        <v>0</v>
      </c>
      <c r="AA96" s="107">
        <v>0</v>
      </c>
    </row>
    <row r="97" spans="1:27" x14ac:dyDescent="0.25">
      <c r="A97" s="55" t="s">
        <v>179</v>
      </c>
      <c r="B97" s="84"/>
      <c r="C97" s="628" t="s">
        <v>180</v>
      </c>
      <c r="D97" s="629"/>
      <c r="E97" s="630"/>
      <c r="F97" s="78">
        <v>3</v>
      </c>
      <c r="G97" s="78">
        <v>8</v>
      </c>
      <c r="H97" s="78">
        <v>7</v>
      </c>
      <c r="I97" s="78">
        <v>0</v>
      </c>
      <c r="J97" s="78">
        <v>1</v>
      </c>
      <c r="K97" s="130">
        <v>7</v>
      </c>
      <c r="L97" s="107">
        <v>6</v>
      </c>
      <c r="M97" s="107">
        <v>0</v>
      </c>
      <c r="N97" s="107">
        <v>1</v>
      </c>
      <c r="O97" s="130">
        <v>0</v>
      </c>
      <c r="P97" s="107">
        <v>0</v>
      </c>
      <c r="Q97" s="107">
        <v>0</v>
      </c>
      <c r="R97" s="107">
        <v>0</v>
      </c>
      <c r="S97" s="107">
        <v>0</v>
      </c>
      <c r="T97" s="130">
        <v>7</v>
      </c>
      <c r="U97" s="107">
        <v>0</v>
      </c>
      <c r="V97" s="107">
        <v>7</v>
      </c>
      <c r="W97" s="107">
        <v>0</v>
      </c>
      <c r="X97" s="107">
        <v>0</v>
      </c>
      <c r="Y97" s="107">
        <v>0</v>
      </c>
      <c r="Z97" s="130">
        <v>3</v>
      </c>
      <c r="AA97" s="107">
        <v>0</v>
      </c>
    </row>
    <row r="98" spans="1:27" x14ac:dyDescent="0.25">
      <c r="A98" s="55" t="s">
        <v>181</v>
      </c>
      <c r="B98" s="84"/>
      <c r="C98" s="625" t="s">
        <v>182</v>
      </c>
      <c r="D98" s="626"/>
      <c r="E98" s="627"/>
      <c r="F98" s="78">
        <v>0</v>
      </c>
      <c r="G98" s="78">
        <v>0</v>
      </c>
      <c r="H98" s="78">
        <v>0</v>
      </c>
      <c r="I98" s="78">
        <v>0</v>
      </c>
      <c r="J98" s="78">
        <v>0</v>
      </c>
      <c r="K98" s="130">
        <v>0</v>
      </c>
      <c r="L98" s="107">
        <v>0</v>
      </c>
      <c r="M98" s="107">
        <v>0</v>
      </c>
      <c r="N98" s="107">
        <v>0</v>
      </c>
      <c r="O98" s="130">
        <v>0</v>
      </c>
      <c r="P98" s="107">
        <v>0</v>
      </c>
      <c r="Q98" s="107">
        <v>0</v>
      </c>
      <c r="R98" s="107">
        <v>0</v>
      </c>
      <c r="S98" s="107">
        <v>0</v>
      </c>
      <c r="T98" s="130">
        <v>0</v>
      </c>
      <c r="U98" s="107">
        <v>0</v>
      </c>
      <c r="V98" s="107">
        <v>0</v>
      </c>
      <c r="W98" s="107">
        <v>0</v>
      </c>
      <c r="X98" s="107">
        <v>0</v>
      </c>
      <c r="Y98" s="107">
        <v>0</v>
      </c>
      <c r="Z98" s="130">
        <v>0</v>
      </c>
      <c r="AA98" s="107">
        <v>0</v>
      </c>
    </row>
    <row r="99" spans="1:27" x14ac:dyDescent="0.25">
      <c r="A99" s="55" t="s">
        <v>183</v>
      </c>
      <c r="B99" s="84"/>
      <c r="C99" s="625" t="s">
        <v>184</v>
      </c>
      <c r="D99" s="626"/>
      <c r="E99" s="627"/>
      <c r="F99" s="78">
        <v>0</v>
      </c>
      <c r="G99" s="78">
        <v>0</v>
      </c>
      <c r="H99" s="78">
        <v>0</v>
      </c>
      <c r="I99" s="78">
        <v>0</v>
      </c>
      <c r="J99" s="78">
        <v>0</v>
      </c>
      <c r="K99" s="130">
        <v>0</v>
      </c>
      <c r="L99" s="107">
        <v>0</v>
      </c>
      <c r="M99" s="107">
        <v>0</v>
      </c>
      <c r="N99" s="107">
        <v>0</v>
      </c>
      <c r="O99" s="130">
        <v>0</v>
      </c>
      <c r="P99" s="107">
        <v>0</v>
      </c>
      <c r="Q99" s="107">
        <v>0</v>
      </c>
      <c r="R99" s="107">
        <v>0</v>
      </c>
      <c r="S99" s="107">
        <v>0</v>
      </c>
      <c r="T99" s="130">
        <v>0</v>
      </c>
      <c r="U99" s="107">
        <v>0</v>
      </c>
      <c r="V99" s="107">
        <v>0</v>
      </c>
      <c r="W99" s="107">
        <v>0</v>
      </c>
      <c r="X99" s="107">
        <v>0</v>
      </c>
      <c r="Y99" s="107">
        <v>0</v>
      </c>
      <c r="Z99" s="130">
        <v>0</v>
      </c>
      <c r="AA99" s="107">
        <v>0</v>
      </c>
    </row>
    <row r="100" spans="1:27" x14ac:dyDescent="0.25">
      <c r="A100" s="55" t="s">
        <v>185</v>
      </c>
      <c r="B100" s="84"/>
      <c r="C100" s="628" t="s">
        <v>186</v>
      </c>
      <c r="D100" s="629"/>
      <c r="E100" s="630"/>
      <c r="F100" s="78">
        <v>44</v>
      </c>
      <c r="G100" s="78">
        <v>126</v>
      </c>
      <c r="H100" s="78">
        <v>112</v>
      </c>
      <c r="I100" s="78">
        <v>13</v>
      </c>
      <c r="J100" s="78">
        <v>1</v>
      </c>
      <c r="K100" s="130">
        <v>104</v>
      </c>
      <c r="L100" s="107">
        <v>79</v>
      </c>
      <c r="M100" s="107">
        <v>3</v>
      </c>
      <c r="N100" s="107">
        <v>11</v>
      </c>
      <c r="O100" s="130">
        <v>11</v>
      </c>
      <c r="P100" s="107">
        <v>9</v>
      </c>
      <c r="Q100" s="107">
        <v>2</v>
      </c>
      <c r="R100" s="107">
        <v>0</v>
      </c>
      <c r="S100" s="107">
        <v>0</v>
      </c>
      <c r="T100" s="130">
        <v>104</v>
      </c>
      <c r="U100" s="107">
        <v>1</v>
      </c>
      <c r="V100" s="107">
        <v>94</v>
      </c>
      <c r="W100" s="107">
        <v>8</v>
      </c>
      <c r="X100" s="107">
        <v>0</v>
      </c>
      <c r="Y100" s="107">
        <v>0</v>
      </c>
      <c r="Z100" s="130">
        <v>51</v>
      </c>
      <c r="AA100" s="107">
        <v>0</v>
      </c>
    </row>
    <row r="101" spans="1:27" x14ac:dyDescent="0.25">
      <c r="A101" s="55" t="s">
        <v>187</v>
      </c>
      <c r="B101" s="84"/>
      <c r="C101" s="625" t="s">
        <v>188</v>
      </c>
      <c r="D101" s="626"/>
      <c r="E101" s="627"/>
      <c r="F101" s="78">
        <v>1</v>
      </c>
      <c r="G101" s="78">
        <v>10</v>
      </c>
      <c r="H101" s="78">
        <v>8</v>
      </c>
      <c r="I101" s="78">
        <v>1</v>
      </c>
      <c r="J101" s="78">
        <v>1</v>
      </c>
      <c r="K101" s="130">
        <v>4</v>
      </c>
      <c r="L101" s="107">
        <v>4</v>
      </c>
      <c r="M101" s="107">
        <v>0</v>
      </c>
      <c r="N101" s="107">
        <v>0</v>
      </c>
      <c r="O101" s="130">
        <v>0</v>
      </c>
      <c r="P101" s="107">
        <v>0</v>
      </c>
      <c r="Q101" s="107">
        <v>0</v>
      </c>
      <c r="R101" s="107">
        <v>0</v>
      </c>
      <c r="S101" s="107">
        <v>0</v>
      </c>
      <c r="T101" s="130">
        <v>4</v>
      </c>
      <c r="U101" s="107">
        <v>0</v>
      </c>
      <c r="V101" s="107">
        <v>4</v>
      </c>
      <c r="W101" s="107">
        <v>0</v>
      </c>
      <c r="X101" s="107">
        <v>0</v>
      </c>
      <c r="Y101" s="107">
        <v>0</v>
      </c>
      <c r="Z101" s="130">
        <v>5</v>
      </c>
      <c r="AA101" s="107">
        <v>0</v>
      </c>
    </row>
    <row r="102" spans="1:27" x14ac:dyDescent="0.25">
      <c r="A102" s="55" t="s">
        <v>189</v>
      </c>
      <c r="B102" s="84"/>
      <c r="C102" s="625" t="s">
        <v>190</v>
      </c>
      <c r="D102" s="626"/>
      <c r="E102" s="627"/>
      <c r="F102" s="78">
        <v>0</v>
      </c>
      <c r="G102" s="78">
        <v>0</v>
      </c>
      <c r="H102" s="78">
        <v>0</v>
      </c>
      <c r="I102" s="78">
        <v>0</v>
      </c>
      <c r="J102" s="78">
        <v>0</v>
      </c>
      <c r="K102" s="130">
        <v>0</v>
      </c>
      <c r="L102" s="107">
        <v>0</v>
      </c>
      <c r="M102" s="107">
        <v>0</v>
      </c>
      <c r="N102" s="107">
        <v>0</v>
      </c>
      <c r="O102" s="130">
        <v>0</v>
      </c>
      <c r="P102" s="107">
        <v>0</v>
      </c>
      <c r="Q102" s="107">
        <v>0</v>
      </c>
      <c r="R102" s="107">
        <v>0</v>
      </c>
      <c r="S102" s="107">
        <v>0</v>
      </c>
      <c r="T102" s="130">
        <v>0</v>
      </c>
      <c r="U102" s="107">
        <v>0</v>
      </c>
      <c r="V102" s="107">
        <v>0</v>
      </c>
      <c r="W102" s="107">
        <v>0</v>
      </c>
      <c r="X102" s="107">
        <v>0</v>
      </c>
      <c r="Y102" s="107">
        <v>0</v>
      </c>
      <c r="Z102" s="130">
        <v>0</v>
      </c>
      <c r="AA102" s="107">
        <v>0</v>
      </c>
    </row>
    <row r="103" spans="1:27" x14ac:dyDescent="0.25">
      <c r="A103" s="55" t="s">
        <v>191</v>
      </c>
      <c r="B103" s="84"/>
      <c r="C103" s="625" t="s">
        <v>192</v>
      </c>
      <c r="D103" s="626"/>
      <c r="E103" s="627"/>
      <c r="F103" s="78">
        <v>0</v>
      </c>
      <c r="G103" s="78">
        <v>5</v>
      </c>
      <c r="H103" s="78">
        <v>5</v>
      </c>
      <c r="I103" s="78">
        <v>0</v>
      </c>
      <c r="J103" s="78">
        <v>0</v>
      </c>
      <c r="K103" s="130">
        <v>2</v>
      </c>
      <c r="L103" s="107">
        <v>1</v>
      </c>
      <c r="M103" s="107">
        <v>0</v>
      </c>
      <c r="N103" s="107">
        <v>1</v>
      </c>
      <c r="O103" s="130">
        <v>0</v>
      </c>
      <c r="P103" s="107">
        <v>0</v>
      </c>
      <c r="Q103" s="107">
        <v>0</v>
      </c>
      <c r="R103" s="107">
        <v>0</v>
      </c>
      <c r="S103" s="107">
        <v>0</v>
      </c>
      <c r="T103" s="130">
        <v>2</v>
      </c>
      <c r="U103" s="107">
        <v>1</v>
      </c>
      <c r="V103" s="107">
        <v>2</v>
      </c>
      <c r="W103" s="107">
        <v>0</v>
      </c>
      <c r="X103" s="107">
        <v>0</v>
      </c>
      <c r="Y103" s="107">
        <v>0</v>
      </c>
      <c r="Z103" s="130">
        <v>2</v>
      </c>
      <c r="AA103" s="107">
        <v>0</v>
      </c>
    </row>
    <row r="104" spans="1:27" x14ac:dyDescent="0.25">
      <c r="A104" s="55" t="s">
        <v>193</v>
      </c>
      <c r="B104" s="84"/>
      <c r="C104" s="625" t="s">
        <v>194</v>
      </c>
      <c r="D104" s="626"/>
      <c r="E104" s="627"/>
      <c r="F104" s="78">
        <v>0</v>
      </c>
      <c r="G104" s="78">
        <v>0</v>
      </c>
      <c r="H104" s="78">
        <v>0</v>
      </c>
      <c r="I104" s="78">
        <v>0</v>
      </c>
      <c r="J104" s="78">
        <v>0</v>
      </c>
      <c r="K104" s="130">
        <v>0</v>
      </c>
      <c r="L104" s="107">
        <v>0</v>
      </c>
      <c r="M104" s="107">
        <v>0</v>
      </c>
      <c r="N104" s="107">
        <v>0</v>
      </c>
      <c r="O104" s="130">
        <v>0</v>
      </c>
      <c r="P104" s="107">
        <v>0</v>
      </c>
      <c r="Q104" s="107">
        <v>0</v>
      </c>
      <c r="R104" s="107">
        <v>0</v>
      </c>
      <c r="S104" s="107">
        <v>0</v>
      </c>
      <c r="T104" s="130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30">
        <v>0</v>
      </c>
      <c r="AA104" s="107">
        <v>0</v>
      </c>
    </row>
    <row r="105" spans="1:27" x14ac:dyDescent="0.25">
      <c r="A105" s="55" t="s">
        <v>195</v>
      </c>
      <c r="B105" s="84"/>
      <c r="C105" s="625" t="s">
        <v>196</v>
      </c>
      <c r="D105" s="626"/>
      <c r="E105" s="627"/>
      <c r="F105" s="78">
        <v>1</v>
      </c>
      <c r="G105" s="78">
        <v>8</v>
      </c>
      <c r="H105" s="78">
        <v>8</v>
      </c>
      <c r="I105" s="78">
        <v>0</v>
      </c>
      <c r="J105" s="78">
        <v>0</v>
      </c>
      <c r="K105" s="130">
        <v>5</v>
      </c>
      <c r="L105" s="107">
        <v>5</v>
      </c>
      <c r="M105" s="107">
        <v>0</v>
      </c>
      <c r="N105" s="107">
        <v>0</v>
      </c>
      <c r="O105" s="130">
        <v>0</v>
      </c>
      <c r="P105" s="107">
        <v>0</v>
      </c>
      <c r="Q105" s="107">
        <v>0</v>
      </c>
      <c r="R105" s="107">
        <v>0</v>
      </c>
      <c r="S105" s="107">
        <v>0</v>
      </c>
      <c r="T105" s="130">
        <v>5</v>
      </c>
      <c r="U105" s="107">
        <v>0</v>
      </c>
      <c r="V105" s="107">
        <v>5</v>
      </c>
      <c r="W105" s="107">
        <v>0</v>
      </c>
      <c r="X105" s="107">
        <v>0</v>
      </c>
      <c r="Y105" s="107">
        <v>0</v>
      </c>
      <c r="Z105" s="130">
        <v>4</v>
      </c>
      <c r="AA105" s="107">
        <v>0</v>
      </c>
    </row>
    <row r="106" spans="1:27" x14ac:dyDescent="0.25">
      <c r="A106" s="55" t="s">
        <v>197</v>
      </c>
      <c r="B106" s="84"/>
      <c r="C106" s="625" t="s">
        <v>198</v>
      </c>
      <c r="D106" s="626"/>
      <c r="E106" s="627"/>
      <c r="F106" s="78">
        <v>0</v>
      </c>
      <c r="G106" s="78">
        <v>0</v>
      </c>
      <c r="H106" s="78">
        <v>0</v>
      </c>
      <c r="I106" s="78">
        <v>0</v>
      </c>
      <c r="J106" s="78">
        <v>0</v>
      </c>
      <c r="K106" s="130">
        <v>0</v>
      </c>
      <c r="L106" s="107">
        <v>0</v>
      </c>
      <c r="M106" s="107">
        <v>0</v>
      </c>
      <c r="N106" s="107">
        <v>0</v>
      </c>
      <c r="O106" s="130">
        <v>0</v>
      </c>
      <c r="P106" s="107">
        <v>0</v>
      </c>
      <c r="Q106" s="107">
        <v>0</v>
      </c>
      <c r="R106" s="107">
        <v>0</v>
      </c>
      <c r="S106" s="107">
        <v>0</v>
      </c>
      <c r="T106" s="130">
        <v>0</v>
      </c>
      <c r="U106" s="107">
        <v>0</v>
      </c>
      <c r="V106" s="107">
        <v>0</v>
      </c>
      <c r="W106" s="107">
        <v>0</v>
      </c>
      <c r="X106" s="107">
        <v>0</v>
      </c>
      <c r="Y106" s="107">
        <v>0</v>
      </c>
      <c r="Z106" s="130">
        <v>0</v>
      </c>
      <c r="AA106" s="107">
        <v>0</v>
      </c>
    </row>
    <row r="107" spans="1:27" x14ac:dyDescent="0.25">
      <c r="A107" s="55" t="s">
        <v>199</v>
      </c>
      <c r="B107" s="84"/>
      <c r="C107" s="625" t="s">
        <v>200</v>
      </c>
      <c r="D107" s="626"/>
      <c r="E107" s="627"/>
      <c r="F107" s="78">
        <v>1</v>
      </c>
      <c r="G107" s="78">
        <v>8</v>
      </c>
      <c r="H107" s="78">
        <v>4</v>
      </c>
      <c r="I107" s="78">
        <v>4</v>
      </c>
      <c r="J107" s="78">
        <v>0</v>
      </c>
      <c r="K107" s="130">
        <v>3</v>
      </c>
      <c r="L107" s="107">
        <v>2</v>
      </c>
      <c r="M107" s="107">
        <v>0</v>
      </c>
      <c r="N107" s="107">
        <v>1</v>
      </c>
      <c r="O107" s="130">
        <v>0</v>
      </c>
      <c r="P107" s="107">
        <v>0</v>
      </c>
      <c r="Q107" s="107">
        <v>0</v>
      </c>
      <c r="R107" s="107">
        <v>0</v>
      </c>
      <c r="S107" s="107">
        <v>0</v>
      </c>
      <c r="T107" s="130">
        <v>3</v>
      </c>
      <c r="U107" s="107">
        <v>0</v>
      </c>
      <c r="V107" s="107">
        <v>3</v>
      </c>
      <c r="W107" s="107">
        <v>0</v>
      </c>
      <c r="X107" s="107">
        <v>0</v>
      </c>
      <c r="Y107" s="107">
        <v>0</v>
      </c>
      <c r="Z107" s="130">
        <v>2</v>
      </c>
      <c r="AA107" s="107">
        <v>0</v>
      </c>
    </row>
    <row r="108" spans="1:27" x14ac:dyDescent="0.25">
      <c r="A108" s="55" t="s">
        <v>201</v>
      </c>
      <c r="B108" s="84"/>
      <c r="C108" s="625" t="s">
        <v>202</v>
      </c>
      <c r="D108" s="626"/>
      <c r="E108" s="627"/>
      <c r="F108" s="78">
        <v>0</v>
      </c>
      <c r="G108" s="78">
        <v>2</v>
      </c>
      <c r="H108" s="78">
        <v>2</v>
      </c>
      <c r="I108" s="78">
        <v>0</v>
      </c>
      <c r="J108" s="78">
        <v>0</v>
      </c>
      <c r="K108" s="130">
        <v>0</v>
      </c>
      <c r="L108" s="107">
        <v>0</v>
      </c>
      <c r="M108" s="107">
        <v>0</v>
      </c>
      <c r="N108" s="107">
        <v>0</v>
      </c>
      <c r="O108" s="130">
        <v>0</v>
      </c>
      <c r="P108" s="107">
        <v>0</v>
      </c>
      <c r="Q108" s="107">
        <v>0</v>
      </c>
      <c r="R108" s="107">
        <v>0</v>
      </c>
      <c r="S108" s="107">
        <v>0</v>
      </c>
      <c r="T108" s="130">
        <v>0</v>
      </c>
      <c r="U108" s="107">
        <v>0</v>
      </c>
      <c r="V108" s="107">
        <v>0</v>
      </c>
      <c r="W108" s="107">
        <v>0</v>
      </c>
      <c r="X108" s="107">
        <v>0</v>
      </c>
      <c r="Y108" s="107">
        <v>0</v>
      </c>
      <c r="Z108" s="130">
        <v>2</v>
      </c>
      <c r="AA108" s="107">
        <v>0</v>
      </c>
    </row>
    <row r="109" spans="1:27" x14ac:dyDescent="0.25">
      <c r="A109" s="55" t="s">
        <v>203</v>
      </c>
      <c r="B109" s="84"/>
      <c r="C109" s="625" t="s">
        <v>204</v>
      </c>
      <c r="D109" s="626"/>
      <c r="E109" s="627"/>
      <c r="F109" s="78">
        <v>0</v>
      </c>
      <c r="G109" s="78">
        <v>0</v>
      </c>
      <c r="H109" s="78">
        <v>0</v>
      </c>
      <c r="I109" s="78">
        <v>0</v>
      </c>
      <c r="J109" s="78">
        <v>0</v>
      </c>
      <c r="K109" s="130">
        <v>0</v>
      </c>
      <c r="L109" s="107">
        <v>0</v>
      </c>
      <c r="M109" s="107">
        <v>0</v>
      </c>
      <c r="N109" s="107">
        <v>0</v>
      </c>
      <c r="O109" s="130">
        <v>0</v>
      </c>
      <c r="P109" s="107">
        <v>0</v>
      </c>
      <c r="Q109" s="107">
        <v>0</v>
      </c>
      <c r="R109" s="107">
        <v>0</v>
      </c>
      <c r="S109" s="107">
        <v>0</v>
      </c>
      <c r="T109" s="130">
        <v>0</v>
      </c>
      <c r="U109" s="107">
        <v>0</v>
      </c>
      <c r="V109" s="107">
        <v>0</v>
      </c>
      <c r="W109" s="107">
        <v>0</v>
      </c>
      <c r="X109" s="107">
        <v>0</v>
      </c>
      <c r="Y109" s="107">
        <v>0</v>
      </c>
      <c r="Z109" s="130">
        <v>0</v>
      </c>
      <c r="AA109" s="107">
        <v>0</v>
      </c>
    </row>
    <row r="110" spans="1:27" x14ac:dyDescent="0.25">
      <c r="A110" s="88" t="s">
        <v>205</v>
      </c>
      <c r="B110" s="97" t="s">
        <v>206</v>
      </c>
      <c r="C110" s="653" t="s">
        <v>207</v>
      </c>
      <c r="D110" s="654"/>
      <c r="E110" s="654"/>
      <c r="F110" s="115">
        <v>0</v>
      </c>
      <c r="G110" s="115">
        <v>4</v>
      </c>
      <c r="H110" s="115">
        <v>3</v>
      </c>
      <c r="I110" s="115">
        <v>1</v>
      </c>
      <c r="J110" s="115">
        <v>0</v>
      </c>
      <c r="K110" s="134">
        <v>0</v>
      </c>
      <c r="L110" s="115">
        <v>0</v>
      </c>
      <c r="M110" s="107">
        <v>0</v>
      </c>
      <c r="N110" s="107">
        <v>0</v>
      </c>
      <c r="O110" s="130">
        <v>0</v>
      </c>
      <c r="P110" s="107">
        <v>0</v>
      </c>
      <c r="Q110" s="107">
        <v>0</v>
      </c>
      <c r="R110" s="107">
        <v>0</v>
      </c>
      <c r="S110" s="107">
        <v>0</v>
      </c>
      <c r="T110" s="134">
        <v>0</v>
      </c>
      <c r="U110" s="107">
        <v>1</v>
      </c>
      <c r="V110" s="107">
        <v>0</v>
      </c>
      <c r="W110" s="107">
        <v>0</v>
      </c>
      <c r="X110" s="107">
        <v>0</v>
      </c>
      <c r="Y110" s="107">
        <v>0</v>
      </c>
      <c r="Z110" s="130">
        <v>2</v>
      </c>
      <c r="AA110" s="107">
        <v>0</v>
      </c>
    </row>
    <row r="111" spans="1:27" x14ac:dyDescent="0.25">
      <c r="A111" s="55" t="s">
        <v>208</v>
      </c>
      <c r="B111" s="84"/>
      <c r="C111" s="628" t="s">
        <v>209</v>
      </c>
      <c r="D111" s="629"/>
      <c r="E111" s="630"/>
      <c r="F111" s="78">
        <v>0</v>
      </c>
      <c r="G111" s="78">
        <v>0</v>
      </c>
      <c r="H111" s="78">
        <v>0</v>
      </c>
      <c r="I111" s="78">
        <v>0</v>
      </c>
      <c r="J111" s="78">
        <v>0</v>
      </c>
      <c r="K111" s="130">
        <v>0</v>
      </c>
      <c r="L111" s="107">
        <v>0</v>
      </c>
      <c r="M111" s="107">
        <v>0</v>
      </c>
      <c r="N111" s="107">
        <v>0</v>
      </c>
      <c r="O111" s="130">
        <v>0</v>
      </c>
      <c r="P111" s="107">
        <v>0</v>
      </c>
      <c r="Q111" s="107">
        <v>0</v>
      </c>
      <c r="R111" s="107">
        <v>0</v>
      </c>
      <c r="S111" s="107">
        <v>0</v>
      </c>
      <c r="T111" s="130">
        <v>0</v>
      </c>
      <c r="U111" s="107">
        <v>0</v>
      </c>
      <c r="V111" s="107">
        <v>0</v>
      </c>
      <c r="W111" s="107">
        <v>0</v>
      </c>
      <c r="X111" s="107">
        <v>0</v>
      </c>
      <c r="Y111" s="107">
        <v>0</v>
      </c>
      <c r="Z111" s="130">
        <v>0</v>
      </c>
      <c r="AA111" s="107">
        <v>0</v>
      </c>
    </row>
    <row r="112" spans="1:27" ht="38.25" x14ac:dyDescent="0.25">
      <c r="A112" s="83" t="s">
        <v>210</v>
      </c>
      <c r="B112" s="96" t="s">
        <v>37</v>
      </c>
      <c r="C112" s="635" t="s">
        <v>211</v>
      </c>
      <c r="D112" s="636"/>
      <c r="E112" s="637"/>
      <c r="F112" s="78">
        <v>0</v>
      </c>
      <c r="G112" s="78">
        <v>0</v>
      </c>
      <c r="H112" s="78">
        <v>0</v>
      </c>
      <c r="I112" s="78">
        <v>0</v>
      </c>
      <c r="J112" s="78">
        <v>0</v>
      </c>
      <c r="K112" s="130">
        <v>0</v>
      </c>
      <c r="L112" s="107">
        <v>0</v>
      </c>
      <c r="M112" s="107">
        <v>0</v>
      </c>
      <c r="N112" s="107">
        <v>0</v>
      </c>
      <c r="O112" s="130">
        <v>0</v>
      </c>
      <c r="P112" s="107">
        <v>0</v>
      </c>
      <c r="Q112" s="107">
        <v>0</v>
      </c>
      <c r="R112" s="107">
        <v>0</v>
      </c>
      <c r="S112" s="107">
        <v>0</v>
      </c>
      <c r="T112" s="130">
        <v>0</v>
      </c>
      <c r="U112" s="107">
        <v>0</v>
      </c>
      <c r="V112" s="107">
        <v>0</v>
      </c>
      <c r="W112" s="107">
        <v>0</v>
      </c>
      <c r="X112" s="107">
        <v>0</v>
      </c>
      <c r="Y112" s="107">
        <v>0</v>
      </c>
      <c r="Z112" s="130">
        <v>0</v>
      </c>
      <c r="AA112" s="107">
        <v>0</v>
      </c>
    </row>
    <row r="113" spans="1:27" x14ac:dyDescent="0.25">
      <c r="A113" s="55" t="s">
        <v>212</v>
      </c>
      <c r="B113" s="84"/>
      <c r="C113" s="625" t="s">
        <v>70</v>
      </c>
      <c r="D113" s="626"/>
      <c r="E113" s="627"/>
      <c r="F113" s="78">
        <v>0</v>
      </c>
      <c r="G113" s="78">
        <v>0</v>
      </c>
      <c r="H113" s="78">
        <v>0</v>
      </c>
      <c r="I113" s="78">
        <v>0</v>
      </c>
      <c r="J113" s="78">
        <v>0</v>
      </c>
      <c r="K113" s="130">
        <v>0</v>
      </c>
      <c r="L113" s="107">
        <v>0</v>
      </c>
      <c r="M113" s="107">
        <v>0</v>
      </c>
      <c r="N113" s="107">
        <v>0</v>
      </c>
      <c r="O113" s="130">
        <v>0</v>
      </c>
      <c r="P113" s="107">
        <v>0</v>
      </c>
      <c r="Q113" s="107">
        <v>0</v>
      </c>
      <c r="R113" s="107">
        <v>0</v>
      </c>
      <c r="S113" s="107">
        <v>0</v>
      </c>
      <c r="T113" s="130">
        <v>0</v>
      </c>
      <c r="U113" s="107">
        <v>0</v>
      </c>
      <c r="V113" s="107">
        <v>0</v>
      </c>
      <c r="W113" s="107">
        <v>0</v>
      </c>
      <c r="X113" s="107">
        <v>0</v>
      </c>
      <c r="Y113" s="107">
        <v>0</v>
      </c>
      <c r="Z113" s="130">
        <v>0</v>
      </c>
      <c r="AA113" s="107">
        <v>0</v>
      </c>
    </row>
    <row r="114" spans="1:27" s="70" customFormat="1" ht="30.75" customHeight="1" x14ac:dyDescent="0.25">
      <c r="A114" s="67" t="s">
        <v>213</v>
      </c>
      <c r="B114" s="142"/>
      <c r="C114" s="642" t="s">
        <v>214</v>
      </c>
      <c r="D114" s="643"/>
      <c r="E114" s="644"/>
      <c r="F114" s="68">
        <v>0</v>
      </c>
      <c r="G114" s="68">
        <v>1</v>
      </c>
      <c r="H114" s="68">
        <v>0</v>
      </c>
      <c r="I114" s="68">
        <v>1</v>
      </c>
      <c r="J114" s="68">
        <v>0</v>
      </c>
      <c r="K114" s="69">
        <v>0</v>
      </c>
      <c r="L114" s="69">
        <v>0</v>
      </c>
      <c r="M114" s="69">
        <v>0</v>
      </c>
      <c r="N114" s="69">
        <v>0</v>
      </c>
      <c r="O114" s="69">
        <v>0</v>
      </c>
      <c r="P114" s="69">
        <v>0</v>
      </c>
      <c r="Q114" s="69">
        <v>0</v>
      </c>
      <c r="R114" s="69">
        <v>0</v>
      </c>
      <c r="S114" s="69">
        <v>0</v>
      </c>
      <c r="T114" s="69">
        <v>0</v>
      </c>
      <c r="U114" s="69">
        <v>0</v>
      </c>
      <c r="V114" s="69">
        <v>0</v>
      </c>
      <c r="W114" s="69">
        <v>0</v>
      </c>
      <c r="X114" s="69">
        <v>0</v>
      </c>
      <c r="Y114" s="69">
        <v>0</v>
      </c>
      <c r="Z114" s="69">
        <v>0</v>
      </c>
      <c r="AA114" s="69">
        <v>0</v>
      </c>
    </row>
    <row r="115" spans="1:27" x14ac:dyDescent="0.25">
      <c r="A115" s="55" t="s">
        <v>215</v>
      </c>
      <c r="B115" s="84"/>
      <c r="C115" s="628" t="s">
        <v>216</v>
      </c>
      <c r="D115" s="629"/>
      <c r="E115" s="630"/>
      <c r="F115" s="78">
        <v>0</v>
      </c>
      <c r="G115" s="78">
        <v>1</v>
      </c>
      <c r="H115" s="78">
        <v>0</v>
      </c>
      <c r="I115" s="78">
        <v>1</v>
      </c>
      <c r="J115" s="78">
        <v>0</v>
      </c>
      <c r="K115" s="130">
        <v>0</v>
      </c>
      <c r="L115" s="107">
        <v>0</v>
      </c>
      <c r="M115" s="107">
        <v>0</v>
      </c>
      <c r="N115" s="107">
        <v>0</v>
      </c>
      <c r="O115" s="130">
        <v>0</v>
      </c>
      <c r="P115" s="107">
        <v>0</v>
      </c>
      <c r="Q115" s="107">
        <v>0</v>
      </c>
      <c r="R115" s="107">
        <v>0</v>
      </c>
      <c r="S115" s="107">
        <v>0</v>
      </c>
      <c r="T115" s="130">
        <v>0</v>
      </c>
      <c r="U115" s="107">
        <v>0</v>
      </c>
      <c r="V115" s="107">
        <v>0</v>
      </c>
      <c r="W115" s="107">
        <v>0</v>
      </c>
      <c r="X115" s="107">
        <v>0</v>
      </c>
      <c r="Y115" s="107">
        <v>0</v>
      </c>
      <c r="Z115" s="130">
        <v>0</v>
      </c>
      <c r="AA115" s="107">
        <v>0</v>
      </c>
    </row>
    <row r="116" spans="1:27" x14ac:dyDescent="0.25">
      <c r="A116" s="55" t="s">
        <v>217</v>
      </c>
      <c r="B116" s="84"/>
      <c r="C116" s="628" t="s">
        <v>218</v>
      </c>
      <c r="D116" s="629"/>
      <c r="E116" s="630"/>
      <c r="F116" s="78">
        <v>0</v>
      </c>
      <c r="G116" s="78">
        <v>0</v>
      </c>
      <c r="H116" s="78">
        <v>0</v>
      </c>
      <c r="I116" s="78">
        <v>0</v>
      </c>
      <c r="J116" s="78">
        <v>0</v>
      </c>
      <c r="K116" s="130">
        <v>0</v>
      </c>
      <c r="L116" s="107">
        <v>0</v>
      </c>
      <c r="M116" s="107">
        <v>0</v>
      </c>
      <c r="N116" s="107">
        <v>0</v>
      </c>
      <c r="O116" s="130">
        <v>0</v>
      </c>
      <c r="P116" s="107">
        <v>0</v>
      </c>
      <c r="Q116" s="107">
        <v>0</v>
      </c>
      <c r="R116" s="107">
        <v>0</v>
      </c>
      <c r="S116" s="107">
        <v>0</v>
      </c>
      <c r="T116" s="130">
        <v>0</v>
      </c>
      <c r="U116" s="107">
        <v>0</v>
      </c>
      <c r="V116" s="107">
        <v>0</v>
      </c>
      <c r="W116" s="107">
        <v>0</v>
      </c>
      <c r="X116" s="107">
        <v>0</v>
      </c>
      <c r="Y116" s="107">
        <v>0</v>
      </c>
      <c r="Z116" s="130">
        <v>0</v>
      </c>
      <c r="AA116" s="107">
        <v>0</v>
      </c>
    </row>
    <row r="117" spans="1:27" x14ac:dyDescent="0.25">
      <c r="A117" s="55" t="s">
        <v>219</v>
      </c>
      <c r="B117" s="84"/>
      <c r="C117" s="625" t="s">
        <v>70</v>
      </c>
      <c r="D117" s="626"/>
      <c r="E117" s="627"/>
      <c r="F117" s="78">
        <v>0</v>
      </c>
      <c r="G117" s="78">
        <v>0</v>
      </c>
      <c r="H117" s="78">
        <v>0</v>
      </c>
      <c r="I117" s="78">
        <v>0</v>
      </c>
      <c r="J117" s="78">
        <v>0</v>
      </c>
      <c r="K117" s="130">
        <v>0</v>
      </c>
      <c r="L117" s="107">
        <v>0</v>
      </c>
      <c r="M117" s="107">
        <v>0</v>
      </c>
      <c r="N117" s="107">
        <v>0</v>
      </c>
      <c r="O117" s="130">
        <v>0</v>
      </c>
      <c r="P117" s="107">
        <v>0</v>
      </c>
      <c r="Q117" s="107">
        <v>0</v>
      </c>
      <c r="R117" s="107">
        <v>0</v>
      </c>
      <c r="S117" s="107">
        <v>0</v>
      </c>
      <c r="T117" s="130">
        <v>0</v>
      </c>
      <c r="U117" s="107">
        <v>0</v>
      </c>
      <c r="V117" s="107">
        <v>0</v>
      </c>
      <c r="W117" s="107">
        <v>0</v>
      </c>
      <c r="X117" s="107">
        <v>0</v>
      </c>
      <c r="Y117" s="107">
        <v>0</v>
      </c>
      <c r="Z117" s="130">
        <v>0</v>
      </c>
      <c r="AA117" s="107">
        <v>0</v>
      </c>
    </row>
    <row r="118" spans="1:27" s="70" customFormat="1" ht="31.5" customHeight="1" x14ac:dyDescent="0.25">
      <c r="A118" s="67" t="s">
        <v>220</v>
      </c>
      <c r="B118" s="142"/>
      <c r="C118" s="642" t="s">
        <v>221</v>
      </c>
      <c r="D118" s="643"/>
      <c r="E118" s="644"/>
      <c r="F118" s="68">
        <v>0</v>
      </c>
      <c r="G118" s="68">
        <v>0</v>
      </c>
      <c r="H118" s="68">
        <v>0</v>
      </c>
      <c r="I118" s="68">
        <v>0</v>
      </c>
      <c r="J118" s="68">
        <v>0</v>
      </c>
      <c r="K118" s="69">
        <v>0</v>
      </c>
      <c r="L118" s="69">
        <v>0</v>
      </c>
      <c r="M118" s="69">
        <v>0</v>
      </c>
      <c r="N118" s="69">
        <v>0</v>
      </c>
      <c r="O118" s="69">
        <v>0</v>
      </c>
      <c r="P118" s="69">
        <v>0</v>
      </c>
      <c r="Q118" s="69">
        <v>0</v>
      </c>
      <c r="R118" s="69">
        <v>0</v>
      </c>
      <c r="S118" s="69">
        <v>0</v>
      </c>
      <c r="T118" s="69">
        <v>0</v>
      </c>
      <c r="U118" s="69">
        <v>0</v>
      </c>
      <c r="V118" s="69">
        <v>0</v>
      </c>
      <c r="W118" s="69">
        <v>0</v>
      </c>
      <c r="X118" s="69">
        <v>0</v>
      </c>
      <c r="Y118" s="69">
        <v>0</v>
      </c>
      <c r="Z118" s="69">
        <v>0</v>
      </c>
      <c r="AA118" s="69">
        <v>0</v>
      </c>
    </row>
    <row r="119" spans="1:27" x14ac:dyDescent="0.25">
      <c r="A119" s="83" t="s">
        <v>222</v>
      </c>
      <c r="B119" s="650" t="s">
        <v>37</v>
      </c>
      <c r="C119" s="635" t="s">
        <v>223</v>
      </c>
      <c r="D119" s="636"/>
      <c r="E119" s="637"/>
      <c r="F119" s="73">
        <v>0</v>
      </c>
      <c r="G119" s="73">
        <v>0</v>
      </c>
      <c r="H119" s="73">
        <v>0</v>
      </c>
      <c r="I119" s="73">
        <v>0</v>
      </c>
      <c r="J119" s="73">
        <v>0</v>
      </c>
      <c r="K119" s="130">
        <v>0</v>
      </c>
      <c r="L119" s="109">
        <v>0</v>
      </c>
      <c r="M119" s="109">
        <v>0</v>
      </c>
      <c r="N119" s="109">
        <v>0</v>
      </c>
      <c r="O119" s="130">
        <v>0</v>
      </c>
      <c r="P119" s="109">
        <v>0</v>
      </c>
      <c r="Q119" s="109">
        <v>0</v>
      </c>
      <c r="R119" s="109">
        <v>0</v>
      </c>
      <c r="S119" s="109">
        <v>0</v>
      </c>
      <c r="T119" s="130">
        <v>0</v>
      </c>
      <c r="U119" s="109">
        <v>0</v>
      </c>
      <c r="V119" s="109">
        <v>0</v>
      </c>
      <c r="W119" s="109">
        <v>0</v>
      </c>
      <c r="X119" s="109">
        <v>0</v>
      </c>
      <c r="Y119" s="109">
        <v>0</v>
      </c>
      <c r="Z119" s="130">
        <v>0</v>
      </c>
      <c r="AA119" s="109">
        <v>0</v>
      </c>
    </row>
    <row r="120" spans="1:27" x14ac:dyDescent="0.25">
      <c r="A120" s="83" t="s">
        <v>224</v>
      </c>
      <c r="B120" s="651"/>
      <c r="C120" s="635" t="s">
        <v>225</v>
      </c>
      <c r="D120" s="636"/>
      <c r="E120" s="637"/>
      <c r="F120" s="73">
        <v>0</v>
      </c>
      <c r="G120" s="73">
        <v>0</v>
      </c>
      <c r="H120" s="73">
        <v>0</v>
      </c>
      <c r="I120" s="73">
        <v>0</v>
      </c>
      <c r="J120" s="73">
        <v>0</v>
      </c>
      <c r="K120" s="130">
        <v>0</v>
      </c>
      <c r="L120" s="109">
        <v>0</v>
      </c>
      <c r="M120" s="109">
        <v>0</v>
      </c>
      <c r="N120" s="109">
        <v>0</v>
      </c>
      <c r="O120" s="130">
        <v>0</v>
      </c>
      <c r="P120" s="109">
        <v>0</v>
      </c>
      <c r="Q120" s="109">
        <v>0</v>
      </c>
      <c r="R120" s="109">
        <v>0</v>
      </c>
      <c r="S120" s="109">
        <v>0</v>
      </c>
      <c r="T120" s="130">
        <v>0</v>
      </c>
      <c r="U120" s="109">
        <v>0</v>
      </c>
      <c r="V120" s="109">
        <v>0</v>
      </c>
      <c r="W120" s="109">
        <v>0</v>
      </c>
      <c r="X120" s="109">
        <v>0</v>
      </c>
      <c r="Y120" s="109">
        <v>0</v>
      </c>
      <c r="Z120" s="130">
        <v>0</v>
      </c>
      <c r="AA120" s="109">
        <v>0</v>
      </c>
    </row>
    <row r="121" spans="1:27" x14ac:dyDescent="0.25">
      <c r="A121" s="83" t="s">
        <v>226</v>
      </c>
      <c r="B121" s="651"/>
      <c r="C121" s="635" t="s">
        <v>227</v>
      </c>
      <c r="D121" s="636"/>
      <c r="E121" s="637"/>
      <c r="F121" s="73">
        <v>0</v>
      </c>
      <c r="G121" s="73">
        <v>0</v>
      </c>
      <c r="H121" s="73">
        <v>0</v>
      </c>
      <c r="I121" s="73">
        <v>0</v>
      </c>
      <c r="J121" s="73">
        <v>0</v>
      </c>
      <c r="K121" s="130">
        <v>0</v>
      </c>
      <c r="L121" s="109">
        <v>0</v>
      </c>
      <c r="M121" s="109">
        <v>0</v>
      </c>
      <c r="N121" s="109">
        <v>0</v>
      </c>
      <c r="O121" s="130">
        <v>0</v>
      </c>
      <c r="P121" s="109">
        <v>0</v>
      </c>
      <c r="Q121" s="109">
        <v>0</v>
      </c>
      <c r="R121" s="109">
        <v>0</v>
      </c>
      <c r="S121" s="109">
        <v>0</v>
      </c>
      <c r="T121" s="130">
        <v>0</v>
      </c>
      <c r="U121" s="109">
        <v>0</v>
      </c>
      <c r="V121" s="109">
        <v>0</v>
      </c>
      <c r="W121" s="109">
        <v>0</v>
      </c>
      <c r="X121" s="109">
        <v>0</v>
      </c>
      <c r="Y121" s="109">
        <v>0</v>
      </c>
      <c r="Z121" s="130">
        <v>0</v>
      </c>
      <c r="AA121" s="109">
        <v>0</v>
      </c>
    </row>
    <row r="122" spans="1:27" x14ac:dyDescent="0.25">
      <c r="A122" s="83" t="s">
        <v>228</v>
      </c>
      <c r="B122" s="651"/>
      <c r="C122" s="635" t="s">
        <v>229</v>
      </c>
      <c r="D122" s="636"/>
      <c r="E122" s="637"/>
      <c r="F122" s="73">
        <v>0</v>
      </c>
      <c r="G122" s="73">
        <v>0</v>
      </c>
      <c r="H122" s="73">
        <v>0</v>
      </c>
      <c r="I122" s="73">
        <v>0</v>
      </c>
      <c r="J122" s="73">
        <v>0</v>
      </c>
      <c r="K122" s="130">
        <v>0</v>
      </c>
      <c r="L122" s="109">
        <v>0</v>
      </c>
      <c r="M122" s="109">
        <v>0</v>
      </c>
      <c r="N122" s="109">
        <v>0</v>
      </c>
      <c r="O122" s="130">
        <v>0</v>
      </c>
      <c r="P122" s="109">
        <v>0</v>
      </c>
      <c r="Q122" s="109">
        <v>0</v>
      </c>
      <c r="R122" s="109">
        <v>0</v>
      </c>
      <c r="S122" s="109">
        <v>0</v>
      </c>
      <c r="T122" s="130">
        <v>0</v>
      </c>
      <c r="U122" s="109">
        <v>0</v>
      </c>
      <c r="V122" s="109">
        <v>0</v>
      </c>
      <c r="W122" s="109">
        <v>0</v>
      </c>
      <c r="X122" s="109">
        <v>0</v>
      </c>
      <c r="Y122" s="109">
        <v>0</v>
      </c>
      <c r="Z122" s="130">
        <v>0</v>
      </c>
      <c r="AA122" s="109">
        <v>0</v>
      </c>
    </row>
    <row r="123" spans="1:27" x14ac:dyDescent="0.25">
      <c r="A123" s="83" t="s">
        <v>230</v>
      </c>
      <c r="B123" s="651"/>
      <c r="C123" s="635" t="s">
        <v>231</v>
      </c>
      <c r="D123" s="636"/>
      <c r="E123" s="637"/>
      <c r="F123" s="73">
        <v>0</v>
      </c>
      <c r="G123" s="73">
        <v>0</v>
      </c>
      <c r="H123" s="73">
        <v>0</v>
      </c>
      <c r="I123" s="73">
        <v>0</v>
      </c>
      <c r="J123" s="73">
        <v>0</v>
      </c>
      <c r="K123" s="130">
        <v>0</v>
      </c>
      <c r="L123" s="109">
        <v>0</v>
      </c>
      <c r="M123" s="109">
        <v>0</v>
      </c>
      <c r="N123" s="109">
        <v>0</v>
      </c>
      <c r="O123" s="130">
        <v>0</v>
      </c>
      <c r="P123" s="109">
        <v>0</v>
      </c>
      <c r="Q123" s="109">
        <v>0</v>
      </c>
      <c r="R123" s="109">
        <v>0</v>
      </c>
      <c r="S123" s="109">
        <v>0</v>
      </c>
      <c r="T123" s="130">
        <v>0</v>
      </c>
      <c r="U123" s="109">
        <v>0</v>
      </c>
      <c r="V123" s="109">
        <v>0</v>
      </c>
      <c r="W123" s="109">
        <v>0</v>
      </c>
      <c r="X123" s="109">
        <v>0</v>
      </c>
      <c r="Y123" s="109">
        <v>0</v>
      </c>
      <c r="Z123" s="130">
        <v>0</v>
      </c>
      <c r="AA123" s="109">
        <v>0</v>
      </c>
    </row>
    <row r="124" spans="1:27" x14ac:dyDescent="0.25">
      <c r="A124" s="83" t="s">
        <v>232</v>
      </c>
      <c r="B124" s="652"/>
      <c r="C124" s="655" t="s">
        <v>70</v>
      </c>
      <c r="D124" s="656"/>
      <c r="E124" s="657"/>
      <c r="F124" s="73">
        <v>0</v>
      </c>
      <c r="G124" s="73">
        <v>0</v>
      </c>
      <c r="H124" s="73">
        <v>0</v>
      </c>
      <c r="I124" s="73">
        <v>0</v>
      </c>
      <c r="J124" s="73">
        <v>0</v>
      </c>
      <c r="K124" s="130">
        <v>0</v>
      </c>
      <c r="L124" s="109">
        <v>0</v>
      </c>
      <c r="M124" s="109">
        <v>0</v>
      </c>
      <c r="N124" s="109">
        <v>0</v>
      </c>
      <c r="O124" s="130">
        <v>0</v>
      </c>
      <c r="P124" s="109">
        <v>0</v>
      </c>
      <c r="Q124" s="109">
        <v>0</v>
      </c>
      <c r="R124" s="109">
        <v>0</v>
      </c>
      <c r="S124" s="109">
        <v>0</v>
      </c>
      <c r="T124" s="130">
        <v>0</v>
      </c>
      <c r="U124" s="109">
        <v>0</v>
      </c>
      <c r="V124" s="109">
        <v>0</v>
      </c>
      <c r="W124" s="109">
        <v>0</v>
      </c>
      <c r="X124" s="109">
        <v>0</v>
      </c>
      <c r="Y124" s="109">
        <v>0</v>
      </c>
      <c r="Z124" s="130">
        <v>0</v>
      </c>
      <c r="AA124" s="109">
        <v>0</v>
      </c>
    </row>
    <row r="125" spans="1:27" s="70" customFormat="1" ht="36.75" customHeight="1" x14ac:dyDescent="0.25">
      <c r="A125" s="127" t="s">
        <v>265</v>
      </c>
      <c r="B125" s="128"/>
      <c r="C125" s="642" t="s">
        <v>234</v>
      </c>
      <c r="D125" s="643"/>
      <c r="E125" s="644"/>
      <c r="F125" s="129">
        <v>1151</v>
      </c>
      <c r="G125" s="129">
        <v>1449</v>
      </c>
      <c r="H125" s="129">
        <v>1324</v>
      </c>
      <c r="I125" s="129">
        <v>116</v>
      </c>
      <c r="J125" s="129">
        <v>9</v>
      </c>
      <c r="K125" s="116">
        <v>1218</v>
      </c>
      <c r="L125" s="116">
        <v>776</v>
      </c>
      <c r="M125" s="116">
        <v>84</v>
      </c>
      <c r="N125" s="116">
        <v>58</v>
      </c>
      <c r="O125" s="116">
        <v>300</v>
      </c>
      <c r="P125" s="116">
        <v>243</v>
      </c>
      <c r="Q125" s="116">
        <v>57</v>
      </c>
      <c r="R125" s="116">
        <v>0</v>
      </c>
      <c r="S125" s="116">
        <v>0</v>
      </c>
      <c r="T125" s="116">
        <v>1218</v>
      </c>
      <c r="U125" s="116">
        <v>46</v>
      </c>
      <c r="V125" s="116">
        <v>1094</v>
      </c>
      <c r="W125" s="116">
        <v>123</v>
      </c>
      <c r="X125" s="116">
        <v>0</v>
      </c>
      <c r="Y125" s="116">
        <v>0</v>
      </c>
      <c r="Z125" s="116">
        <v>1211</v>
      </c>
      <c r="AA125" s="116">
        <v>64</v>
      </c>
    </row>
    <row r="126" spans="1:27" ht="22.5" customHeight="1" x14ac:dyDescent="0.25">
      <c r="A126" s="98" t="s">
        <v>235</v>
      </c>
      <c r="B126" s="99"/>
      <c r="C126" s="658" t="s">
        <v>236</v>
      </c>
      <c r="D126" s="659"/>
      <c r="E126" s="660"/>
      <c r="F126" s="117">
        <v>1123</v>
      </c>
      <c r="G126" s="117">
        <v>1386</v>
      </c>
      <c r="H126" s="117">
        <v>1279</v>
      </c>
      <c r="I126" s="117">
        <v>99</v>
      </c>
      <c r="J126" s="117">
        <v>8</v>
      </c>
      <c r="K126" s="135">
        <v>1187</v>
      </c>
      <c r="L126" s="126">
        <v>770</v>
      </c>
      <c r="M126" s="126">
        <v>73</v>
      </c>
      <c r="N126" s="126">
        <v>53</v>
      </c>
      <c r="O126" s="135">
        <v>291</v>
      </c>
      <c r="P126" s="118">
        <v>237</v>
      </c>
      <c r="Q126" s="118">
        <v>54</v>
      </c>
      <c r="R126" s="118">
        <v>0</v>
      </c>
      <c r="S126" s="118">
        <v>0</v>
      </c>
      <c r="T126" s="135">
        <v>1187</v>
      </c>
      <c r="U126" s="118">
        <v>42</v>
      </c>
      <c r="V126" s="118">
        <v>1077</v>
      </c>
      <c r="W126" s="118">
        <v>109</v>
      </c>
      <c r="X126" s="118">
        <v>0</v>
      </c>
      <c r="Y126" s="118">
        <v>0</v>
      </c>
      <c r="Z126" s="135">
        <v>1173</v>
      </c>
      <c r="AA126" s="118">
        <v>64</v>
      </c>
    </row>
    <row r="127" spans="1:27" ht="22.5" customHeight="1" x14ac:dyDescent="0.25">
      <c r="A127" s="98" t="s">
        <v>237</v>
      </c>
      <c r="B127" s="99"/>
      <c r="C127" s="658" t="s">
        <v>238</v>
      </c>
      <c r="D127" s="659"/>
      <c r="E127" s="660"/>
      <c r="F127" s="117">
        <v>0</v>
      </c>
      <c r="G127" s="117">
        <v>1</v>
      </c>
      <c r="H127" s="117">
        <v>1</v>
      </c>
      <c r="I127" s="117">
        <v>0</v>
      </c>
      <c r="J127" s="117">
        <v>0</v>
      </c>
      <c r="K127" s="135">
        <v>1</v>
      </c>
      <c r="L127" s="118">
        <v>1</v>
      </c>
      <c r="M127" s="118">
        <v>0</v>
      </c>
      <c r="N127" s="118">
        <v>0</v>
      </c>
      <c r="O127" s="135">
        <v>0</v>
      </c>
      <c r="P127" s="118">
        <v>0</v>
      </c>
      <c r="Q127" s="118">
        <v>0</v>
      </c>
      <c r="R127" s="118">
        <v>0</v>
      </c>
      <c r="S127" s="118">
        <v>0</v>
      </c>
      <c r="T127" s="135">
        <v>1</v>
      </c>
      <c r="U127" s="118">
        <v>0</v>
      </c>
      <c r="V127" s="118">
        <v>1</v>
      </c>
      <c r="W127" s="118">
        <v>0</v>
      </c>
      <c r="X127" s="118">
        <v>0</v>
      </c>
      <c r="Y127" s="118">
        <v>0</v>
      </c>
      <c r="Z127" s="135">
        <v>0</v>
      </c>
      <c r="AA127" s="118">
        <v>0</v>
      </c>
    </row>
    <row r="128" spans="1:27" x14ac:dyDescent="0.25">
      <c r="A128" s="98" t="s">
        <v>239</v>
      </c>
      <c r="B128" s="99"/>
      <c r="C128" s="658" t="s">
        <v>240</v>
      </c>
      <c r="D128" s="661"/>
      <c r="E128" s="662"/>
      <c r="F128" s="117">
        <v>23</v>
      </c>
      <c r="G128" s="117">
        <v>57</v>
      </c>
      <c r="H128" s="117">
        <v>43</v>
      </c>
      <c r="I128" s="117">
        <v>14</v>
      </c>
      <c r="J128" s="117">
        <v>0</v>
      </c>
      <c r="K128" s="135">
        <v>30</v>
      </c>
      <c r="L128" s="118">
        <v>5</v>
      </c>
      <c r="M128" s="118">
        <v>11</v>
      </c>
      <c r="N128" s="118">
        <v>5</v>
      </c>
      <c r="O128" s="135">
        <v>9</v>
      </c>
      <c r="P128" s="118">
        <v>6</v>
      </c>
      <c r="Q128" s="118">
        <v>3</v>
      </c>
      <c r="R128" s="118">
        <v>0</v>
      </c>
      <c r="S128" s="118">
        <v>0</v>
      </c>
      <c r="T128" s="135">
        <v>30</v>
      </c>
      <c r="U128" s="118">
        <v>4</v>
      </c>
      <c r="V128" s="118">
        <v>16</v>
      </c>
      <c r="W128" s="118">
        <v>14</v>
      </c>
      <c r="X128" s="118">
        <v>0</v>
      </c>
      <c r="Y128" s="118">
        <v>0</v>
      </c>
      <c r="Z128" s="135">
        <v>32</v>
      </c>
      <c r="AA128" s="118">
        <v>0</v>
      </c>
    </row>
    <row r="129" spans="1:27" x14ac:dyDescent="0.25">
      <c r="A129" s="98" t="s">
        <v>241</v>
      </c>
      <c r="B129" s="99"/>
      <c r="C129" s="658" t="s">
        <v>242</v>
      </c>
      <c r="D129" s="661"/>
      <c r="E129" s="662"/>
      <c r="F129" s="117">
        <v>3</v>
      </c>
      <c r="G129" s="117">
        <v>0</v>
      </c>
      <c r="H129" s="117">
        <v>0</v>
      </c>
      <c r="I129" s="117">
        <v>0</v>
      </c>
      <c r="J129" s="117">
        <v>0</v>
      </c>
      <c r="K129" s="135">
        <v>0</v>
      </c>
      <c r="L129" s="118">
        <v>0</v>
      </c>
      <c r="M129" s="118">
        <v>0</v>
      </c>
      <c r="N129" s="118">
        <v>0</v>
      </c>
      <c r="O129" s="135">
        <v>0</v>
      </c>
      <c r="P129" s="118">
        <v>0</v>
      </c>
      <c r="Q129" s="118">
        <v>0</v>
      </c>
      <c r="R129" s="118">
        <v>0</v>
      </c>
      <c r="S129" s="118">
        <v>0</v>
      </c>
      <c r="T129" s="135">
        <v>0</v>
      </c>
      <c r="U129" s="118">
        <v>0</v>
      </c>
      <c r="V129" s="118">
        <v>0</v>
      </c>
      <c r="W129" s="118">
        <v>0</v>
      </c>
      <c r="X129" s="118">
        <v>0</v>
      </c>
      <c r="Y129" s="118">
        <v>0</v>
      </c>
      <c r="Z129" s="135">
        <v>3</v>
      </c>
      <c r="AA129" s="118">
        <v>0</v>
      </c>
    </row>
    <row r="130" spans="1:27" x14ac:dyDescent="0.25">
      <c r="A130" s="98" t="s">
        <v>243</v>
      </c>
      <c r="B130" s="99"/>
      <c r="C130" s="658" t="s">
        <v>244</v>
      </c>
      <c r="D130" s="659"/>
      <c r="E130" s="660"/>
      <c r="F130" s="117">
        <v>0</v>
      </c>
      <c r="G130" s="117">
        <v>0</v>
      </c>
      <c r="H130" s="117">
        <v>0</v>
      </c>
      <c r="I130" s="117">
        <v>0</v>
      </c>
      <c r="J130" s="117">
        <v>0</v>
      </c>
      <c r="K130" s="135">
        <v>0</v>
      </c>
      <c r="L130" s="118">
        <v>0</v>
      </c>
      <c r="M130" s="118">
        <v>0</v>
      </c>
      <c r="N130" s="118">
        <v>0</v>
      </c>
      <c r="O130" s="135">
        <v>0</v>
      </c>
      <c r="P130" s="118">
        <v>0</v>
      </c>
      <c r="Q130" s="118">
        <v>0</v>
      </c>
      <c r="R130" s="118">
        <v>0</v>
      </c>
      <c r="S130" s="118">
        <v>0</v>
      </c>
      <c r="T130" s="135">
        <v>0</v>
      </c>
      <c r="U130" s="118">
        <v>0</v>
      </c>
      <c r="V130" s="118">
        <v>0</v>
      </c>
      <c r="W130" s="118">
        <v>0</v>
      </c>
      <c r="X130" s="118">
        <v>0</v>
      </c>
      <c r="Y130" s="118">
        <v>0</v>
      </c>
      <c r="Z130" s="135">
        <v>0</v>
      </c>
      <c r="AA130" s="118">
        <v>0</v>
      </c>
    </row>
    <row r="131" spans="1:27" x14ac:dyDescent="0.25">
      <c r="A131" s="98" t="s">
        <v>245</v>
      </c>
      <c r="B131" s="99"/>
      <c r="C131" s="658" t="s">
        <v>246</v>
      </c>
      <c r="D131" s="659"/>
      <c r="E131" s="660"/>
      <c r="F131" s="117">
        <v>0</v>
      </c>
      <c r="G131" s="117">
        <v>0</v>
      </c>
      <c r="H131" s="117">
        <v>0</v>
      </c>
      <c r="I131" s="117">
        <v>0</v>
      </c>
      <c r="J131" s="117">
        <v>0</v>
      </c>
      <c r="K131" s="135">
        <v>0</v>
      </c>
      <c r="L131" s="118">
        <v>0</v>
      </c>
      <c r="M131" s="118">
        <v>0</v>
      </c>
      <c r="N131" s="118">
        <v>0</v>
      </c>
      <c r="O131" s="135">
        <v>0</v>
      </c>
      <c r="P131" s="118">
        <v>0</v>
      </c>
      <c r="Q131" s="118">
        <v>0</v>
      </c>
      <c r="R131" s="118">
        <v>0</v>
      </c>
      <c r="S131" s="118">
        <v>0</v>
      </c>
      <c r="T131" s="135">
        <v>0</v>
      </c>
      <c r="U131" s="118">
        <v>0</v>
      </c>
      <c r="V131" s="118">
        <v>0</v>
      </c>
      <c r="W131" s="118">
        <v>0</v>
      </c>
      <c r="X131" s="118">
        <v>0</v>
      </c>
      <c r="Y131" s="118">
        <v>0</v>
      </c>
      <c r="Z131" s="135">
        <v>0</v>
      </c>
      <c r="AA131" s="118">
        <v>0</v>
      </c>
    </row>
    <row r="132" spans="1:27" x14ac:dyDescent="0.25">
      <c r="A132" s="98" t="s">
        <v>247</v>
      </c>
      <c r="B132" s="99"/>
      <c r="C132" s="658" t="s">
        <v>248</v>
      </c>
      <c r="D132" s="659"/>
      <c r="E132" s="660"/>
      <c r="F132" s="117">
        <v>0</v>
      </c>
      <c r="G132" s="117">
        <v>0</v>
      </c>
      <c r="H132" s="117">
        <v>0</v>
      </c>
      <c r="I132" s="117">
        <v>0</v>
      </c>
      <c r="J132" s="117">
        <v>0</v>
      </c>
      <c r="K132" s="135">
        <v>0</v>
      </c>
      <c r="L132" s="118">
        <v>0</v>
      </c>
      <c r="M132" s="118">
        <v>0</v>
      </c>
      <c r="N132" s="118">
        <v>0</v>
      </c>
      <c r="O132" s="135">
        <v>0</v>
      </c>
      <c r="P132" s="118">
        <v>0</v>
      </c>
      <c r="Q132" s="118">
        <v>0</v>
      </c>
      <c r="R132" s="118">
        <v>0</v>
      </c>
      <c r="S132" s="118">
        <v>0</v>
      </c>
      <c r="T132" s="135">
        <v>0</v>
      </c>
      <c r="U132" s="118">
        <v>0</v>
      </c>
      <c r="V132" s="118">
        <v>0</v>
      </c>
      <c r="W132" s="118">
        <v>0</v>
      </c>
      <c r="X132" s="118">
        <v>0</v>
      </c>
      <c r="Y132" s="118">
        <v>0</v>
      </c>
      <c r="Z132" s="135">
        <v>0</v>
      </c>
      <c r="AA132" s="118">
        <v>0</v>
      </c>
    </row>
    <row r="133" spans="1:27" x14ac:dyDescent="0.25">
      <c r="A133" s="98" t="s">
        <v>249</v>
      </c>
      <c r="B133" s="99"/>
      <c r="C133" s="663">
        <v>2</v>
      </c>
      <c r="D133" s="664"/>
      <c r="E133" s="665"/>
      <c r="F133" s="117">
        <v>2</v>
      </c>
      <c r="G133" s="117">
        <v>5</v>
      </c>
      <c r="H133" s="117">
        <v>1</v>
      </c>
      <c r="I133" s="117">
        <v>3</v>
      </c>
      <c r="J133" s="117">
        <v>1</v>
      </c>
      <c r="K133" s="135">
        <v>0</v>
      </c>
      <c r="L133" s="118">
        <v>0</v>
      </c>
      <c r="M133" s="118">
        <v>0</v>
      </c>
      <c r="N133" s="118">
        <v>0</v>
      </c>
      <c r="O133" s="135">
        <v>0</v>
      </c>
      <c r="P133" s="118">
        <v>0</v>
      </c>
      <c r="Q133" s="118">
        <v>0</v>
      </c>
      <c r="R133" s="118">
        <v>0</v>
      </c>
      <c r="S133" s="118">
        <v>0</v>
      </c>
      <c r="T133" s="135">
        <v>0</v>
      </c>
      <c r="U133" s="118">
        <v>0</v>
      </c>
      <c r="V133" s="118">
        <v>0</v>
      </c>
      <c r="W133" s="118">
        <v>0</v>
      </c>
      <c r="X133" s="118">
        <v>0</v>
      </c>
      <c r="Y133" s="118">
        <v>0</v>
      </c>
      <c r="Z133" s="135">
        <v>3</v>
      </c>
      <c r="AA133" s="118">
        <v>0</v>
      </c>
    </row>
    <row r="134" spans="1:27" s="70" customFormat="1" ht="33" customHeight="1" x14ac:dyDescent="0.25">
      <c r="A134" s="144" t="s">
        <v>250</v>
      </c>
      <c r="B134" s="145"/>
      <c r="C134" s="642" t="s">
        <v>251</v>
      </c>
      <c r="D134" s="669"/>
      <c r="E134" s="670"/>
      <c r="F134" s="129">
        <v>0</v>
      </c>
      <c r="G134" s="129">
        <v>14</v>
      </c>
      <c r="H134" s="129">
        <v>12</v>
      </c>
      <c r="I134" s="129">
        <v>2</v>
      </c>
      <c r="J134" s="129">
        <v>0</v>
      </c>
      <c r="K134" s="116">
        <v>3</v>
      </c>
      <c r="L134" s="116">
        <v>0</v>
      </c>
      <c r="M134" s="116">
        <v>0</v>
      </c>
      <c r="N134" s="116">
        <v>2</v>
      </c>
      <c r="O134" s="116">
        <v>1</v>
      </c>
      <c r="P134" s="116">
        <v>0</v>
      </c>
      <c r="Q134" s="116">
        <v>1</v>
      </c>
      <c r="R134" s="116">
        <v>0</v>
      </c>
      <c r="S134" s="116">
        <v>0</v>
      </c>
      <c r="T134" s="116">
        <v>3</v>
      </c>
      <c r="U134" s="116">
        <v>1</v>
      </c>
      <c r="V134" s="116">
        <v>2</v>
      </c>
      <c r="W134" s="116">
        <v>1</v>
      </c>
      <c r="X134" s="116">
        <v>0</v>
      </c>
      <c r="Y134" s="116">
        <v>0</v>
      </c>
      <c r="Z134" s="116">
        <v>8</v>
      </c>
      <c r="AA134" s="116">
        <v>0</v>
      </c>
    </row>
    <row r="135" spans="1:27" x14ac:dyDescent="0.25">
      <c r="A135" s="98" t="s">
        <v>252</v>
      </c>
      <c r="B135" s="99"/>
      <c r="C135" s="658" t="s">
        <v>253</v>
      </c>
      <c r="D135" s="661"/>
      <c r="E135" s="662"/>
      <c r="F135" s="117">
        <v>0</v>
      </c>
      <c r="G135" s="117">
        <v>13</v>
      </c>
      <c r="H135" s="117">
        <v>11</v>
      </c>
      <c r="I135" s="117">
        <v>2</v>
      </c>
      <c r="J135" s="117">
        <v>0</v>
      </c>
      <c r="K135" s="135">
        <v>2</v>
      </c>
      <c r="L135" s="118">
        <v>0</v>
      </c>
      <c r="M135" s="118">
        <v>0</v>
      </c>
      <c r="N135" s="118">
        <v>1</v>
      </c>
      <c r="O135" s="135">
        <v>1</v>
      </c>
      <c r="P135" s="118">
        <v>0</v>
      </c>
      <c r="Q135" s="118">
        <v>1</v>
      </c>
      <c r="R135" s="118">
        <v>0</v>
      </c>
      <c r="S135" s="118">
        <v>0</v>
      </c>
      <c r="T135" s="135">
        <v>2</v>
      </c>
      <c r="U135" s="118">
        <v>1</v>
      </c>
      <c r="V135" s="118">
        <v>1</v>
      </c>
      <c r="W135" s="118">
        <v>1</v>
      </c>
      <c r="X135" s="118">
        <v>0</v>
      </c>
      <c r="Y135" s="118">
        <v>0</v>
      </c>
      <c r="Z135" s="135">
        <v>8</v>
      </c>
      <c r="AA135" s="118">
        <v>0</v>
      </c>
    </row>
    <row r="136" spans="1:27" x14ac:dyDescent="0.25">
      <c r="A136" s="98" t="s">
        <v>254</v>
      </c>
      <c r="B136" s="99"/>
      <c r="C136" s="658" t="s">
        <v>255</v>
      </c>
      <c r="D136" s="659"/>
      <c r="E136" s="660"/>
      <c r="F136" s="117">
        <v>0</v>
      </c>
      <c r="G136" s="117">
        <v>0</v>
      </c>
      <c r="H136" s="117">
        <v>0</v>
      </c>
      <c r="I136" s="117">
        <v>0</v>
      </c>
      <c r="J136" s="117">
        <v>0</v>
      </c>
      <c r="K136" s="135">
        <v>0</v>
      </c>
      <c r="L136" s="118">
        <v>0</v>
      </c>
      <c r="M136" s="118">
        <v>0</v>
      </c>
      <c r="N136" s="118">
        <v>0</v>
      </c>
      <c r="O136" s="135">
        <v>0</v>
      </c>
      <c r="P136" s="118">
        <v>0</v>
      </c>
      <c r="Q136" s="118">
        <v>0</v>
      </c>
      <c r="R136" s="118">
        <v>0</v>
      </c>
      <c r="S136" s="118">
        <v>0</v>
      </c>
      <c r="T136" s="135">
        <v>0</v>
      </c>
      <c r="U136" s="118">
        <v>0</v>
      </c>
      <c r="V136" s="118" t="s">
        <v>264</v>
      </c>
      <c r="W136" s="118">
        <v>0</v>
      </c>
      <c r="X136" s="118">
        <v>0</v>
      </c>
      <c r="Y136" s="118">
        <v>0</v>
      </c>
      <c r="Z136" s="135">
        <v>0</v>
      </c>
      <c r="AA136" s="118">
        <v>0</v>
      </c>
    </row>
    <row r="137" spans="1:27" ht="23.25" customHeight="1" x14ac:dyDescent="0.25">
      <c r="A137" s="98" t="s">
        <v>256</v>
      </c>
      <c r="B137" s="99"/>
      <c r="C137" s="663" t="s">
        <v>70</v>
      </c>
      <c r="D137" s="664"/>
      <c r="E137" s="665"/>
      <c r="F137" s="117">
        <v>0</v>
      </c>
      <c r="G137" s="117">
        <v>1</v>
      </c>
      <c r="H137" s="117">
        <v>1</v>
      </c>
      <c r="I137" s="117">
        <v>0</v>
      </c>
      <c r="J137" s="117">
        <v>0</v>
      </c>
      <c r="K137" s="135">
        <v>1</v>
      </c>
      <c r="L137" s="118">
        <v>0</v>
      </c>
      <c r="M137" s="118">
        <v>0</v>
      </c>
      <c r="N137" s="118">
        <v>1</v>
      </c>
      <c r="O137" s="135">
        <v>0</v>
      </c>
      <c r="P137" s="118">
        <v>0</v>
      </c>
      <c r="Q137" s="118">
        <v>0</v>
      </c>
      <c r="R137" s="118">
        <v>0</v>
      </c>
      <c r="S137" s="118">
        <v>0</v>
      </c>
      <c r="T137" s="135">
        <v>1</v>
      </c>
      <c r="U137" s="118">
        <v>0</v>
      </c>
      <c r="V137" s="118">
        <v>1</v>
      </c>
      <c r="W137" s="118">
        <v>0</v>
      </c>
      <c r="X137" s="118">
        <v>0</v>
      </c>
      <c r="Y137" s="118">
        <v>0</v>
      </c>
      <c r="Z137" s="135">
        <v>0</v>
      </c>
      <c r="AA137" s="118">
        <v>0</v>
      </c>
    </row>
    <row r="138" spans="1:27" ht="36.75" customHeight="1" x14ac:dyDescent="0.25">
      <c r="A138" s="100" t="s">
        <v>257</v>
      </c>
      <c r="B138" s="101"/>
      <c r="C138" s="666" t="s">
        <v>70</v>
      </c>
      <c r="D138" s="667"/>
      <c r="E138" s="668"/>
      <c r="F138" s="102">
        <v>42</v>
      </c>
      <c r="G138" s="102">
        <v>51</v>
      </c>
      <c r="H138" s="102">
        <v>33</v>
      </c>
      <c r="I138" s="102">
        <v>16</v>
      </c>
      <c r="J138" s="102">
        <v>2</v>
      </c>
      <c r="K138" s="136">
        <v>11</v>
      </c>
      <c r="L138" s="103">
        <v>3</v>
      </c>
      <c r="M138" s="103">
        <v>2</v>
      </c>
      <c r="N138" s="103">
        <v>4</v>
      </c>
      <c r="O138" s="136">
        <v>2</v>
      </c>
      <c r="P138" s="103">
        <v>1</v>
      </c>
      <c r="Q138" s="103">
        <v>1</v>
      </c>
      <c r="R138" s="103">
        <v>0</v>
      </c>
      <c r="S138" s="103">
        <v>0</v>
      </c>
      <c r="T138" s="136">
        <v>11</v>
      </c>
      <c r="U138" s="103">
        <v>0</v>
      </c>
      <c r="V138" s="103">
        <v>9</v>
      </c>
      <c r="W138" s="103">
        <v>3</v>
      </c>
      <c r="X138" s="103">
        <v>0</v>
      </c>
      <c r="Y138" s="103">
        <v>0</v>
      </c>
      <c r="Z138" s="136">
        <v>64</v>
      </c>
      <c r="AA138" s="103">
        <v>1</v>
      </c>
    </row>
    <row r="139" spans="1:27" ht="50.25" customHeight="1" x14ac:dyDescent="0.25">
      <c r="A139" s="100" t="s">
        <v>258</v>
      </c>
      <c r="B139" s="101"/>
      <c r="C139" s="666" t="s">
        <v>12</v>
      </c>
      <c r="D139" s="667"/>
      <c r="E139" s="668"/>
      <c r="F139" s="102">
        <f>SUM(F20+F40+F52+F60+F74+F81+F88+F91+F114+F118+F125+F134+F138)</f>
        <v>1893</v>
      </c>
      <c r="G139" s="102">
        <f>SUM(G20+G40+G52+G60+G74+G81+G88+G91+G114+G118+G125+G134+G138)</f>
        <v>2646</v>
      </c>
      <c r="H139" s="102">
        <f>SUM(H20+H40+H52+H60+H74+H81+H88+H91+H114+H118+H125+H134+H138)</f>
        <v>2357</v>
      </c>
      <c r="I139" s="102">
        <f>SUM(I20+I40+I52+I60+I74+I81+I88+I91+I114+I118+I125+I134+I138)</f>
        <v>262</v>
      </c>
      <c r="J139" s="102">
        <f>SUM(J20+J40+J52+J60+J74+J81+J88++J91+J114+J118+J125+J134+J138)</f>
        <v>27</v>
      </c>
      <c r="K139" s="137">
        <f>SUM(K20+K40+K52+K60+K74+K81+K88+K91+K114+K118+K125+K134+K138)</f>
        <v>2108</v>
      </c>
      <c r="L139" s="102">
        <f>SUM(L20+L40+L52+L60+L74+L81+L88+L91+L114+L118+L125+L134+L138)</f>
        <v>1244</v>
      </c>
      <c r="M139" s="102">
        <f>SUM(M20+M40+M52+M60+M74+M81+M88+M91+M114+M118+M125+M134++M138)</f>
        <v>176</v>
      </c>
      <c r="N139" s="102">
        <f t="shared" ref="N139:AA139" si="0">SUM(N20+N40+N52+N60+N74+N81+N88+N91+N114+N118+N125+N134+N138)</f>
        <v>176</v>
      </c>
      <c r="O139" s="137">
        <f t="shared" si="0"/>
        <v>512</v>
      </c>
      <c r="P139" s="102">
        <f t="shared" si="0"/>
        <v>413</v>
      </c>
      <c r="Q139" s="102">
        <f t="shared" si="0"/>
        <v>97</v>
      </c>
      <c r="R139" s="102">
        <f t="shared" si="0"/>
        <v>2</v>
      </c>
      <c r="S139" s="102">
        <f t="shared" si="0"/>
        <v>1</v>
      </c>
      <c r="T139" s="137">
        <f t="shared" si="0"/>
        <v>2109</v>
      </c>
      <c r="U139" s="102">
        <f t="shared" si="0"/>
        <v>103</v>
      </c>
      <c r="V139" s="102">
        <f t="shared" si="0"/>
        <v>1762</v>
      </c>
      <c r="W139" s="102">
        <f t="shared" si="0"/>
        <v>307</v>
      </c>
      <c r="X139" s="102">
        <f t="shared" si="0"/>
        <v>0</v>
      </c>
      <c r="Y139" s="102">
        <f t="shared" si="0"/>
        <v>0</v>
      </c>
      <c r="Z139" s="137">
        <f t="shared" si="0"/>
        <v>2039</v>
      </c>
      <c r="AA139" s="102">
        <f t="shared" si="0"/>
        <v>123</v>
      </c>
    </row>
    <row r="140" spans="1:27" x14ac:dyDescent="0.25">
      <c r="A140" s="104"/>
      <c r="B140" s="105"/>
      <c r="C140" s="104"/>
      <c r="D140" s="104"/>
      <c r="E140" s="104"/>
      <c r="F140" s="104"/>
      <c r="G140" s="104"/>
      <c r="H140" s="104"/>
      <c r="I140" s="104"/>
      <c r="J140" s="104"/>
      <c r="K140" s="138"/>
      <c r="L140" s="104"/>
      <c r="M140" s="104"/>
      <c r="N140" s="104"/>
      <c r="O140" s="138"/>
      <c r="P140" s="104"/>
      <c r="Q140" s="104"/>
      <c r="R140" s="104"/>
      <c r="S140" s="104"/>
      <c r="T140" s="138"/>
      <c r="U140" s="104"/>
      <c r="V140" s="104"/>
      <c r="W140" s="104"/>
      <c r="X140" s="104"/>
      <c r="Y140" s="104"/>
      <c r="Z140" s="138"/>
      <c r="AA140" s="104"/>
    </row>
    <row r="143" spans="1:27" hidden="1" x14ac:dyDescent="0.25">
      <c r="F143" s="120"/>
      <c r="G143" s="120"/>
      <c r="H143" s="120"/>
      <c r="I143" s="120"/>
      <c r="J143" s="120"/>
      <c r="K143" s="137"/>
      <c r="L143" s="120"/>
      <c r="M143" s="120"/>
      <c r="N143" s="120"/>
      <c r="O143" s="137"/>
      <c r="P143" s="119"/>
      <c r="Q143" s="119"/>
      <c r="R143" s="119"/>
      <c r="S143" s="119"/>
      <c r="T143" s="137"/>
      <c r="U143" s="119"/>
      <c r="V143" s="119"/>
      <c r="W143" s="119"/>
      <c r="X143" s="119"/>
      <c r="Y143" s="119"/>
      <c r="Z143" s="137"/>
      <c r="AA143" s="119"/>
    </row>
  </sheetData>
  <mergeCells count="152">
    <mergeCell ref="C136:E136"/>
    <mergeCell ref="C137:E137"/>
    <mergeCell ref="C138:E138"/>
    <mergeCell ref="C139:E139"/>
    <mergeCell ref="C130:E130"/>
    <mergeCell ref="C131:E131"/>
    <mergeCell ref="C132:E132"/>
    <mergeCell ref="C133:E133"/>
    <mergeCell ref="C134:E134"/>
    <mergeCell ref="C135:E135"/>
    <mergeCell ref="C125:E125"/>
    <mergeCell ref="C126:E126"/>
    <mergeCell ref="C127:E127"/>
    <mergeCell ref="C128:E128"/>
    <mergeCell ref="C129:E129"/>
    <mergeCell ref="C115:E115"/>
    <mergeCell ref="C116:E116"/>
    <mergeCell ref="C117:E117"/>
    <mergeCell ref="C118:E118"/>
    <mergeCell ref="B119:B124"/>
    <mergeCell ref="C119:E119"/>
    <mergeCell ref="C120:E120"/>
    <mergeCell ref="C121:E121"/>
    <mergeCell ref="C122:E122"/>
    <mergeCell ref="C123:E123"/>
    <mergeCell ref="C109:E109"/>
    <mergeCell ref="C110:E110"/>
    <mergeCell ref="C111:E111"/>
    <mergeCell ref="C112:E112"/>
    <mergeCell ref="C113:E113"/>
    <mergeCell ref="C114:E114"/>
    <mergeCell ref="C124:E124"/>
    <mergeCell ref="C103:E103"/>
    <mergeCell ref="C104:E104"/>
    <mergeCell ref="C105:E105"/>
    <mergeCell ref="C106:E106"/>
    <mergeCell ref="C107:E107"/>
    <mergeCell ref="C108:E108"/>
    <mergeCell ref="C97:E97"/>
    <mergeCell ref="C98:E98"/>
    <mergeCell ref="C99:E99"/>
    <mergeCell ref="C100:E100"/>
    <mergeCell ref="C101:E101"/>
    <mergeCell ref="C102:E102"/>
    <mergeCell ref="C91:E91"/>
    <mergeCell ref="C92:E92"/>
    <mergeCell ref="C93:E93"/>
    <mergeCell ref="C94:E94"/>
    <mergeCell ref="C95:E95"/>
    <mergeCell ref="C96:E96"/>
    <mergeCell ref="C85:E85"/>
    <mergeCell ref="C86:E86"/>
    <mergeCell ref="C87:E87"/>
    <mergeCell ref="C88:E88"/>
    <mergeCell ref="C89:E89"/>
    <mergeCell ref="C90:E90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7:E67"/>
    <mergeCell ref="C68:E68"/>
    <mergeCell ref="C69:E69"/>
    <mergeCell ref="C70:E70"/>
    <mergeCell ref="C71:E71"/>
    <mergeCell ref="C72:E72"/>
    <mergeCell ref="C61:E61"/>
    <mergeCell ref="C62:E62"/>
    <mergeCell ref="C63:E63"/>
    <mergeCell ref="C64:E64"/>
    <mergeCell ref="C65:E65"/>
    <mergeCell ref="C66:E66"/>
    <mergeCell ref="C55:E55"/>
    <mergeCell ref="C56:E56"/>
    <mergeCell ref="C57:E57"/>
    <mergeCell ref="C58:E58"/>
    <mergeCell ref="C59:E59"/>
    <mergeCell ref="C60:E60"/>
    <mergeCell ref="C49:E49"/>
    <mergeCell ref="C50:E50"/>
    <mergeCell ref="C51:E51"/>
    <mergeCell ref="C52:E52"/>
    <mergeCell ref="C53:E53"/>
    <mergeCell ref="C54:E54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A19:E19"/>
    <mergeCell ref="C20:E20"/>
    <mergeCell ref="C21:E21"/>
    <mergeCell ref="C22:E22"/>
    <mergeCell ref="C23:E23"/>
    <mergeCell ref="C24:E24"/>
    <mergeCell ref="O8:R10"/>
    <mergeCell ref="S8:S18"/>
    <mergeCell ref="T8:T18"/>
    <mergeCell ref="G8:G18"/>
    <mergeCell ref="H8:H18"/>
    <mergeCell ref="I8:I18"/>
    <mergeCell ref="J8:J18"/>
    <mergeCell ref="K8:K18"/>
    <mergeCell ref="L8:L18"/>
    <mergeCell ref="M8:M18"/>
    <mergeCell ref="N8:N18"/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W8:W18"/>
    <mergeCell ref="X8:X18"/>
    <mergeCell ref="Y8:Y18"/>
    <mergeCell ref="O11:O18"/>
    <mergeCell ref="P11:P18"/>
    <mergeCell ref="Q11:Q18"/>
    <mergeCell ref="R11:R18"/>
    <mergeCell ref="Z5:Z18"/>
    <mergeCell ref="AA5:AA1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A253"/>
  <sheetViews>
    <sheetView topLeftCell="A120" zoomScale="70" zoomScaleNormal="70" workbookViewId="0">
      <selection activeCell="Z139" sqref="Z139"/>
    </sheetView>
  </sheetViews>
  <sheetFormatPr defaultRowHeight="15" x14ac:dyDescent="0.25"/>
  <cols>
    <col min="11" max="11" width="9.140625" style="70"/>
    <col min="15" max="15" width="9.140625" style="70"/>
    <col min="20" max="20" width="9.140625" style="70"/>
    <col min="26" max="26" width="9.140625" style="70"/>
  </cols>
  <sheetData>
    <row r="1" spans="1:27" ht="18" x14ac:dyDescent="0.25">
      <c r="A1" s="592" t="s">
        <v>0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</row>
    <row r="2" spans="1:27" ht="15.75" x14ac:dyDescent="0.25">
      <c r="A2" s="671" t="s">
        <v>266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</row>
    <row r="3" spans="1:27" x14ac:dyDescent="0.25">
      <c r="A3" s="594" t="s">
        <v>263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  <c r="Z3" s="594"/>
      <c r="AA3" s="594"/>
    </row>
    <row r="4" spans="1:27" x14ac:dyDescent="0.25">
      <c r="A4" s="595"/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595"/>
      <c r="U4" s="595"/>
      <c r="V4" s="595"/>
      <c r="W4" s="595"/>
      <c r="X4" s="595"/>
      <c r="Y4" s="595"/>
      <c r="Z4" s="595"/>
      <c r="AA4" s="595"/>
    </row>
    <row r="5" spans="1:27" x14ac:dyDescent="0.25">
      <c r="A5" s="596" t="s">
        <v>3</v>
      </c>
      <c r="B5" s="596"/>
      <c r="C5" s="596"/>
      <c r="D5" s="596"/>
      <c r="E5" s="596"/>
      <c r="F5" s="597" t="s">
        <v>4</v>
      </c>
      <c r="G5" s="600" t="s">
        <v>5</v>
      </c>
      <c r="H5" s="601"/>
      <c r="I5" s="601"/>
      <c r="J5" s="601"/>
      <c r="K5" s="600" t="s">
        <v>6</v>
      </c>
      <c r="L5" s="601"/>
      <c r="M5" s="601"/>
      <c r="N5" s="601"/>
      <c r="O5" s="601"/>
      <c r="P5" s="601"/>
      <c r="Q5" s="601"/>
      <c r="R5" s="601"/>
      <c r="S5" s="601"/>
      <c r="T5" s="601"/>
      <c r="U5" s="606" t="s">
        <v>7</v>
      </c>
      <c r="V5" s="609" t="s">
        <v>8</v>
      </c>
      <c r="W5" s="599" t="s">
        <v>9</v>
      </c>
      <c r="X5" s="599"/>
      <c r="Y5" s="599"/>
      <c r="Z5" s="675" t="s">
        <v>10</v>
      </c>
      <c r="AA5" s="598" t="s">
        <v>11</v>
      </c>
    </row>
    <row r="6" spans="1:27" x14ac:dyDescent="0.25">
      <c r="A6" s="596"/>
      <c r="B6" s="596"/>
      <c r="C6" s="596"/>
      <c r="D6" s="596"/>
      <c r="E6" s="596"/>
      <c r="F6" s="598"/>
      <c r="G6" s="602"/>
      <c r="H6" s="603"/>
      <c r="I6" s="603"/>
      <c r="J6" s="603"/>
      <c r="K6" s="602"/>
      <c r="L6" s="603"/>
      <c r="M6" s="603"/>
      <c r="N6" s="603"/>
      <c r="O6" s="603"/>
      <c r="P6" s="603"/>
      <c r="Q6" s="603"/>
      <c r="R6" s="603"/>
      <c r="S6" s="603"/>
      <c r="T6" s="603"/>
      <c r="U6" s="607"/>
      <c r="V6" s="610"/>
      <c r="W6" s="599"/>
      <c r="X6" s="599"/>
      <c r="Y6" s="599"/>
      <c r="Z6" s="675"/>
      <c r="AA6" s="598"/>
    </row>
    <row r="7" spans="1:27" x14ac:dyDescent="0.25">
      <c r="A7" s="596"/>
      <c r="B7" s="596"/>
      <c r="C7" s="596"/>
      <c r="D7" s="596"/>
      <c r="E7" s="596"/>
      <c r="F7" s="598"/>
      <c r="G7" s="604"/>
      <c r="H7" s="605"/>
      <c r="I7" s="605"/>
      <c r="J7" s="605"/>
      <c r="K7" s="604"/>
      <c r="L7" s="605"/>
      <c r="M7" s="605"/>
      <c r="N7" s="605"/>
      <c r="O7" s="605"/>
      <c r="P7" s="605"/>
      <c r="Q7" s="605"/>
      <c r="R7" s="605"/>
      <c r="S7" s="605"/>
      <c r="T7" s="605"/>
      <c r="U7" s="607"/>
      <c r="V7" s="610"/>
      <c r="W7" s="599"/>
      <c r="X7" s="599"/>
      <c r="Y7" s="599"/>
      <c r="Z7" s="675"/>
      <c r="AA7" s="598"/>
    </row>
    <row r="8" spans="1:27" x14ac:dyDescent="0.25">
      <c r="A8" s="596"/>
      <c r="B8" s="596"/>
      <c r="C8" s="596"/>
      <c r="D8" s="596"/>
      <c r="E8" s="596"/>
      <c r="F8" s="598"/>
      <c r="G8" s="606" t="s">
        <v>12</v>
      </c>
      <c r="H8" s="606" t="s">
        <v>13</v>
      </c>
      <c r="I8" s="606" t="s">
        <v>14</v>
      </c>
      <c r="J8" s="606" t="s">
        <v>15</v>
      </c>
      <c r="K8" s="672" t="s">
        <v>16</v>
      </c>
      <c r="L8" s="606" t="s">
        <v>17</v>
      </c>
      <c r="M8" s="606" t="s">
        <v>18</v>
      </c>
      <c r="N8" s="606" t="s">
        <v>19</v>
      </c>
      <c r="O8" s="599" t="s">
        <v>20</v>
      </c>
      <c r="P8" s="599"/>
      <c r="Q8" s="599"/>
      <c r="R8" s="599"/>
      <c r="S8" s="606" t="s">
        <v>21</v>
      </c>
      <c r="T8" s="679" t="s">
        <v>22</v>
      </c>
      <c r="U8" s="607"/>
      <c r="V8" s="610"/>
      <c r="W8" s="607" t="s">
        <v>23</v>
      </c>
      <c r="X8" s="607" t="s">
        <v>24</v>
      </c>
      <c r="Y8" s="607" t="s">
        <v>25</v>
      </c>
      <c r="Z8" s="675"/>
      <c r="AA8" s="598"/>
    </row>
    <row r="9" spans="1:27" x14ac:dyDescent="0.25">
      <c r="A9" s="596"/>
      <c r="B9" s="596"/>
      <c r="C9" s="596"/>
      <c r="D9" s="596"/>
      <c r="E9" s="596"/>
      <c r="F9" s="598"/>
      <c r="G9" s="607"/>
      <c r="H9" s="607"/>
      <c r="I9" s="607"/>
      <c r="J9" s="607"/>
      <c r="K9" s="673"/>
      <c r="L9" s="607"/>
      <c r="M9" s="607"/>
      <c r="N9" s="607"/>
      <c r="O9" s="599"/>
      <c r="P9" s="599"/>
      <c r="Q9" s="599"/>
      <c r="R9" s="599"/>
      <c r="S9" s="607"/>
      <c r="T9" s="680"/>
      <c r="U9" s="607"/>
      <c r="V9" s="610"/>
      <c r="W9" s="607"/>
      <c r="X9" s="607"/>
      <c r="Y9" s="607"/>
      <c r="Z9" s="675"/>
      <c r="AA9" s="598"/>
    </row>
    <row r="10" spans="1:27" x14ac:dyDescent="0.25">
      <c r="A10" s="596"/>
      <c r="B10" s="596"/>
      <c r="C10" s="596"/>
      <c r="D10" s="596"/>
      <c r="E10" s="596"/>
      <c r="F10" s="598"/>
      <c r="G10" s="607"/>
      <c r="H10" s="607"/>
      <c r="I10" s="607"/>
      <c r="J10" s="607"/>
      <c r="K10" s="673"/>
      <c r="L10" s="607"/>
      <c r="M10" s="607"/>
      <c r="N10" s="607"/>
      <c r="O10" s="599"/>
      <c r="P10" s="599"/>
      <c r="Q10" s="599"/>
      <c r="R10" s="599"/>
      <c r="S10" s="607"/>
      <c r="T10" s="680"/>
      <c r="U10" s="607"/>
      <c r="V10" s="610"/>
      <c r="W10" s="607"/>
      <c r="X10" s="607"/>
      <c r="Y10" s="607"/>
      <c r="Z10" s="675"/>
      <c r="AA10" s="598"/>
    </row>
    <row r="11" spans="1:27" x14ac:dyDescent="0.25">
      <c r="A11" s="596"/>
      <c r="B11" s="596"/>
      <c r="C11" s="596"/>
      <c r="D11" s="596"/>
      <c r="E11" s="596"/>
      <c r="F11" s="599"/>
      <c r="G11" s="607"/>
      <c r="H11" s="607"/>
      <c r="I11" s="607"/>
      <c r="J11" s="607"/>
      <c r="K11" s="673"/>
      <c r="L11" s="607"/>
      <c r="M11" s="607"/>
      <c r="N11" s="607"/>
      <c r="O11" s="672" t="s">
        <v>26</v>
      </c>
      <c r="P11" s="606" t="s">
        <v>27</v>
      </c>
      <c r="Q11" s="606" t="s">
        <v>28</v>
      </c>
      <c r="R11" s="606" t="s">
        <v>29</v>
      </c>
      <c r="S11" s="607"/>
      <c r="T11" s="680"/>
      <c r="U11" s="607"/>
      <c r="V11" s="610"/>
      <c r="W11" s="607"/>
      <c r="X11" s="607"/>
      <c r="Y11" s="607"/>
      <c r="Z11" s="675"/>
      <c r="AA11" s="598"/>
    </row>
    <row r="12" spans="1:27" x14ac:dyDescent="0.25">
      <c r="A12" s="596"/>
      <c r="B12" s="596"/>
      <c r="C12" s="596"/>
      <c r="D12" s="596"/>
      <c r="E12" s="596"/>
      <c r="F12" s="599"/>
      <c r="G12" s="607"/>
      <c r="H12" s="607"/>
      <c r="I12" s="607"/>
      <c r="J12" s="607"/>
      <c r="K12" s="673"/>
      <c r="L12" s="607"/>
      <c r="M12" s="607"/>
      <c r="N12" s="607"/>
      <c r="O12" s="673"/>
      <c r="P12" s="607"/>
      <c r="Q12" s="607"/>
      <c r="R12" s="607"/>
      <c r="S12" s="607"/>
      <c r="T12" s="680"/>
      <c r="U12" s="607"/>
      <c r="V12" s="610"/>
      <c r="W12" s="607"/>
      <c r="X12" s="607"/>
      <c r="Y12" s="607"/>
      <c r="Z12" s="675"/>
      <c r="AA12" s="598"/>
    </row>
    <row r="13" spans="1:27" x14ac:dyDescent="0.25">
      <c r="A13" s="596"/>
      <c r="B13" s="596"/>
      <c r="C13" s="596"/>
      <c r="D13" s="596"/>
      <c r="E13" s="596"/>
      <c r="F13" s="599"/>
      <c r="G13" s="607"/>
      <c r="H13" s="607"/>
      <c r="I13" s="607"/>
      <c r="J13" s="607"/>
      <c r="K13" s="673"/>
      <c r="L13" s="607"/>
      <c r="M13" s="607"/>
      <c r="N13" s="607"/>
      <c r="O13" s="673"/>
      <c r="P13" s="607"/>
      <c r="Q13" s="607"/>
      <c r="R13" s="607"/>
      <c r="S13" s="607"/>
      <c r="T13" s="680"/>
      <c r="U13" s="607"/>
      <c r="V13" s="610"/>
      <c r="W13" s="607"/>
      <c r="X13" s="607"/>
      <c r="Y13" s="607"/>
      <c r="Z13" s="675"/>
      <c r="AA13" s="598"/>
    </row>
    <row r="14" spans="1:27" x14ac:dyDescent="0.25">
      <c r="A14" s="596"/>
      <c r="B14" s="596"/>
      <c r="C14" s="596"/>
      <c r="D14" s="596"/>
      <c r="E14" s="596"/>
      <c r="F14" s="599"/>
      <c r="G14" s="607"/>
      <c r="H14" s="607"/>
      <c r="I14" s="607"/>
      <c r="J14" s="607"/>
      <c r="K14" s="673"/>
      <c r="L14" s="607"/>
      <c r="M14" s="607"/>
      <c r="N14" s="607"/>
      <c r="O14" s="673"/>
      <c r="P14" s="607"/>
      <c r="Q14" s="607"/>
      <c r="R14" s="607"/>
      <c r="S14" s="607"/>
      <c r="T14" s="680"/>
      <c r="U14" s="607"/>
      <c r="V14" s="610"/>
      <c r="W14" s="607"/>
      <c r="X14" s="607"/>
      <c r="Y14" s="607"/>
      <c r="Z14" s="675"/>
      <c r="AA14" s="598"/>
    </row>
    <row r="15" spans="1:27" x14ac:dyDescent="0.25">
      <c r="A15" s="596"/>
      <c r="B15" s="596"/>
      <c r="C15" s="596"/>
      <c r="D15" s="596"/>
      <c r="E15" s="596"/>
      <c r="F15" s="599"/>
      <c r="G15" s="607"/>
      <c r="H15" s="607"/>
      <c r="I15" s="607"/>
      <c r="J15" s="607"/>
      <c r="K15" s="673"/>
      <c r="L15" s="607"/>
      <c r="M15" s="607"/>
      <c r="N15" s="607"/>
      <c r="O15" s="673"/>
      <c r="P15" s="607"/>
      <c r="Q15" s="607"/>
      <c r="R15" s="607"/>
      <c r="S15" s="607"/>
      <c r="T15" s="680"/>
      <c r="U15" s="607"/>
      <c r="V15" s="610"/>
      <c r="W15" s="607"/>
      <c r="X15" s="607"/>
      <c r="Y15" s="607"/>
      <c r="Z15" s="675"/>
      <c r="AA15" s="598"/>
    </row>
    <row r="16" spans="1:27" x14ac:dyDescent="0.25">
      <c r="A16" s="596"/>
      <c r="B16" s="596"/>
      <c r="C16" s="596"/>
      <c r="D16" s="596"/>
      <c r="E16" s="596"/>
      <c r="F16" s="599"/>
      <c r="G16" s="607"/>
      <c r="H16" s="607"/>
      <c r="I16" s="607"/>
      <c r="J16" s="607"/>
      <c r="K16" s="673"/>
      <c r="L16" s="607"/>
      <c r="M16" s="607"/>
      <c r="N16" s="607"/>
      <c r="O16" s="673"/>
      <c r="P16" s="607"/>
      <c r="Q16" s="607"/>
      <c r="R16" s="607"/>
      <c r="S16" s="607"/>
      <c r="T16" s="680"/>
      <c r="U16" s="607"/>
      <c r="V16" s="610"/>
      <c r="W16" s="607"/>
      <c r="X16" s="607"/>
      <c r="Y16" s="607"/>
      <c r="Z16" s="675"/>
      <c r="AA16" s="598"/>
    </row>
    <row r="17" spans="1:27" x14ac:dyDescent="0.25">
      <c r="A17" s="596"/>
      <c r="B17" s="596"/>
      <c r="C17" s="596"/>
      <c r="D17" s="596"/>
      <c r="E17" s="596"/>
      <c r="F17" s="599"/>
      <c r="G17" s="607"/>
      <c r="H17" s="607"/>
      <c r="I17" s="607"/>
      <c r="J17" s="607"/>
      <c r="K17" s="673"/>
      <c r="L17" s="607"/>
      <c r="M17" s="607"/>
      <c r="N17" s="607"/>
      <c r="O17" s="673"/>
      <c r="P17" s="607"/>
      <c r="Q17" s="607"/>
      <c r="R17" s="607"/>
      <c r="S17" s="607"/>
      <c r="T17" s="680"/>
      <c r="U17" s="607"/>
      <c r="V17" s="610"/>
      <c r="W17" s="607"/>
      <c r="X17" s="607"/>
      <c r="Y17" s="607"/>
      <c r="Z17" s="675"/>
      <c r="AA17" s="598"/>
    </row>
    <row r="18" spans="1:27" x14ac:dyDescent="0.25">
      <c r="A18" s="596"/>
      <c r="B18" s="596"/>
      <c r="C18" s="596"/>
      <c r="D18" s="596"/>
      <c r="E18" s="596"/>
      <c r="F18" s="599"/>
      <c r="G18" s="608"/>
      <c r="H18" s="608"/>
      <c r="I18" s="608"/>
      <c r="J18" s="608"/>
      <c r="K18" s="674"/>
      <c r="L18" s="608"/>
      <c r="M18" s="608"/>
      <c r="N18" s="608"/>
      <c r="O18" s="674"/>
      <c r="P18" s="608"/>
      <c r="Q18" s="608"/>
      <c r="R18" s="608"/>
      <c r="S18" s="608"/>
      <c r="T18" s="681"/>
      <c r="U18" s="608"/>
      <c r="V18" s="611"/>
      <c r="W18" s="608"/>
      <c r="X18" s="608"/>
      <c r="Y18" s="608"/>
      <c r="Z18" s="675"/>
      <c r="AA18" s="598"/>
    </row>
    <row r="19" spans="1:27" x14ac:dyDescent="0.25">
      <c r="A19" s="616" t="s">
        <v>30</v>
      </c>
      <c r="B19" s="616"/>
      <c r="C19" s="617"/>
      <c r="D19" s="617"/>
      <c r="E19" s="617"/>
      <c r="F19" s="124">
        <v>1</v>
      </c>
      <c r="G19" s="124">
        <v>2</v>
      </c>
      <c r="H19" s="124">
        <v>3</v>
      </c>
      <c r="I19" s="124">
        <v>4</v>
      </c>
      <c r="J19" s="124">
        <v>5</v>
      </c>
      <c r="K19" s="69">
        <v>6</v>
      </c>
      <c r="L19" s="124">
        <v>7</v>
      </c>
      <c r="M19" s="124">
        <v>8</v>
      </c>
      <c r="N19" s="124">
        <v>9</v>
      </c>
      <c r="O19" s="69">
        <v>10</v>
      </c>
      <c r="P19" s="124">
        <v>11</v>
      </c>
      <c r="Q19" s="124">
        <v>12</v>
      </c>
      <c r="R19" s="124">
        <v>13</v>
      </c>
      <c r="S19" s="124">
        <v>14</v>
      </c>
      <c r="T19" s="69">
        <v>15</v>
      </c>
      <c r="U19" s="124">
        <v>16</v>
      </c>
      <c r="V19" s="124">
        <v>17</v>
      </c>
      <c r="W19" s="124">
        <v>18</v>
      </c>
      <c r="X19" s="124">
        <v>19</v>
      </c>
      <c r="Y19" s="124">
        <v>20</v>
      </c>
      <c r="Z19" s="69">
        <v>21</v>
      </c>
      <c r="AA19" s="124">
        <v>22</v>
      </c>
    </row>
    <row r="20" spans="1:27" s="168" customFormat="1" ht="33" customHeight="1" x14ac:dyDescent="0.25">
      <c r="A20" s="175" t="s">
        <v>31</v>
      </c>
      <c r="B20" s="176"/>
      <c r="C20" s="676" t="s">
        <v>32</v>
      </c>
      <c r="D20" s="676"/>
      <c r="E20" s="676"/>
      <c r="F20" s="167">
        <v>203</v>
      </c>
      <c r="G20" s="167">
        <v>266</v>
      </c>
      <c r="H20" s="167">
        <v>190</v>
      </c>
      <c r="I20" s="167">
        <v>71</v>
      </c>
      <c r="J20" s="167">
        <v>5</v>
      </c>
      <c r="K20" s="164">
        <v>184</v>
      </c>
      <c r="L20" s="164">
        <v>64</v>
      </c>
      <c r="M20" s="164">
        <v>4</v>
      </c>
      <c r="N20" s="164">
        <v>15</v>
      </c>
      <c r="O20" s="164">
        <v>101</v>
      </c>
      <c r="P20" s="164">
        <v>23</v>
      </c>
      <c r="Q20" s="164">
        <v>78</v>
      </c>
      <c r="R20" s="164">
        <v>0</v>
      </c>
      <c r="S20" s="164">
        <v>0</v>
      </c>
      <c r="T20" s="164">
        <v>184</v>
      </c>
      <c r="U20" s="164">
        <v>3</v>
      </c>
      <c r="V20" s="164">
        <v>109</v>
      </c>
      <c r="W20" s="164">
        <v>0</v>
      </c>
      <c r="X20" s="164">
        <v>0</v>
      </c>
      <c r="Y20" s="164">
        <v>0</v>
      </c>
      <c r="Z20" s="164">
        <v>203</v>
      </c>
      <c r="AA20" s="164">
        <v>92</v>
      </c>
    </row>
    <row r="21" spans="1:27" x14ac:dyDescent="0.25">
      <c r="A21" s="149">
        <v>1.1000000000000001</v>
      </c>
      <c r="B21" s="150"/>
      <c r="C21" s="619" t="s">
        <v>33</v>
      </c>
      <c r="D21" s="619"/>
      <c r="E21" s="619"/>
      <c r="F21" s="483">
        <v>8</v>
      </c>
      <c r="G21" s="483">
        <v>3</v>
      </c>
      <c r="H21" s="483">
        <v>2</v>
      </c>
      <c r="I21" s="483">
        <v>1</v>
      </c>
      <c r="J21" s="483">
        <v>0</v>
      </c>
      <c r="K21" s="106">
        <v>3</v>
      </c>
      <c r="L21" s="107">
        <v>0</v>
      </c>
      <c r="M21" s="107">
        <v>0</v>
      </c>
      <c r="N21" s="107">
        <v>0</v>
      </c>
      <c r="O21" s="106">
        <v>3</v>
      </c>
      <c r="P21" s="107">
        <v>1</v>
      </c>
      <c r="Q21" s="107">
        <v>2</v>
      </c>
      <c r="R21" s="107">
        <v>0</v>
      </c>
      <c r="S21" s="107">
        <v>0</v>
      </c>
      <c r="T21" s="106">
        <v>3</v>
      </c>
      <c r="U21" s="107">
        <v>0</v>
      </c>
      <c r="V21" s="107">
        <v>3</v>
      </c>
      <c r="W21" s="107">
        <v>0</v>
      </c>
      <c r="X21" s="107">
        <v>0</v>
      </c>
      <c r="Y21" s="107">
        <v>0</v>
      </c>
      <c r="Z21" s="106">
        <v>7</v>
      </c>
      <c r="AA21" s="107">
        <v>5</v>
      </c>
    </row>
    <row r="22" spans="1:27" ht="30" customHeight="1" x14ac:dyDescent="0.25">
      <c r="A22" s="151" t="s">
        <v>34</v>
      </c>
      <c r="B22" s="152"/>
      <c r="C22" s="677" t="s">
        <v>35</v>
      </c>
      <c r="D22" s="677"/>
      <c r="E22" s="677"/>
      <c r="F22" s="73">
        <v>8</v>
      </c>
      <c r="G22" s="73">
        <v>14</v>
      </c>
      <c r="H22" s="73">
        <v>14</v>
      </c>
      <c r="I22" s="73">
        <v>0</v>
      </c>
      <c r="J22" s="73">
        <v>0</v>
      </c>
      <c r="K22" s="106">
        <v>12</v>
      </c>
      <c r="L22" s="109">
        <v>4</v>
      </c>
      <c r="M22" s="109">
        <v>0</v>
      </c>
      <c r="N22" s="109">
        <v>5</v>
      </c>
      <c r="O22" s="106">
        <v>3</v>
      </c>
      <c r="P22" s="109">
        <v>0</v>
      </c>
      <c r="Q22" s="109">
        <v>3</v>
      </c>
      <c r="R22" s="109">
        <v>0</v>
      </c>
      <c r="S22" s="109">
        <v>0</v>
      </c>
      <c r="T22" s="106">
        <v>12</v>
      </c>
      <c r="U22" s="109">
        <v>1</v>
      </c>
      <c r="V22" s="109">
        <v>6</v>
      </c>
      <c r="W22" s="109">
        <v>0</v>
      </c>
      <c r="X22" s="109">
        <v>0</v>
      </c>
      <c r="Y22" s="109">
        <v>0</v>
      </c>
      <c r="Z22" s="106">
        <v>9</v>
      </c>
      <c r="AA22" s="109">
        <v>3</v>
      </c>
    </row>
    <row r="23" spans="1:27" ht="19.5" customHeight="1" x14ac:dyDescent="0.25">
      <c r="A23" s="153" t="s">
        <v>36</v>
      </c>
      <c r="B23" s="154" t="s">
        <v>37</v>
      </c>
      <c r="C23" s="678" t="s">
        <v>38</v>
      </c>
      <c r="D23" s="678"/>
      <c r="E23" s="678"/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106">
        <v>0</v>
      </c>
      <c r="L23" s="109">
        <v>0</v>
      </c>
      <c r="M23" s="109">
        <v>0</v>
      </c>
      <c r="N23" s="109">
        <v>0</v>
      </c>
      <c r="O23" s="106">
        <v>0</v>
      </c>
      <c r="P23" s="109">
        <v>0</v>
      </c>
      <c r="Q23" s="109">
        <v>0</v>
      </c>
      <c r="R23" s="109">
        <v>0</v>
      </c>
      <c r="S23" s="109">
        <v>0</v>
      </c>
      <c r="T23" s="106">
        <v>0</v>
      </c>
      <c r="U23" s="109">
        <v>0</v>
      </c>
      <c r="V23" s="109">
        <v>0</v>
      </c>
      <c r="W23" s="109">
        <v>0</v>
      </c>
      <c r="X23" s="109">
        <v>0</v>
      </c>
      <c r="Y23" s="109">
        <v>0</v>
      </c>
      <c r="Z23" s="106">
        <v>0</v>
      </c>
      <c r="AA23" s="109">
        <v>0</v>
      </c>
    </row>
    <row r="24" spans="1:27" ht="17.25" customHeight="1" x14ac:dyDescent="0.25">
      <c r="A24" s="155" t="s">
        <v>39</v>
      </c>
      <c r="B24" s="154" t="s">
        <v>37</v>
      </c>
      <c r="C24" s="678" t="s">
        <v>40</v>
      </c>
      <c r="D24" s="678"/>
      <c r="E24" s="678"/>
      <c r="F24" s="73">
        <v>22</v>
      </c>
      <c r="G24" s="73">
        <v>0</v>
      </c>
      <c r="H24" s="73">
        <v>0</v>
      </c>
      <c r="I24" s="73">
        <v>0</v>
      </c>
      <c r="J24" s="73">
        <v>0</v>
      </c>
      <c r="K24" s="106">
        <v>2</v>
      </c>
      <c r="L24" s="109">
        <v>0</v>
      </c>
      <c r="M24" s="109">
        <v>0</v>
      </c>
      <c r="N24" s="109">
        <v>0</v>
      </c>
      <c r="O24" s="106">
        <v>2</v>
      </c>
      <c r="P24" s="109">
        <v>0</v>
      </c>
      <c r="Q24" s="109">
        <v>2</v>
      </c>
      <c r="R24" s="109">
        <v>0</v>
      </c>
      <c r="S24" s="109">
        <v>0</v>
      </c>
      <c r="T24" s="106">
        <v>2</v>
      </c>
      <c r="U24" s="109">
        <v>0</v>
      </c>
      <c r="V24" s="109">
        <v>2</v>
      </c>
      <c r="W24" s="109">
        <v>0</v>
      </c>
      <c r="X24" s="109">
        <v>0</v>
      </c>
      <c r="Y24" s="109">
        <v>0</v>
      </c>
      <c r="Z24" s="106">
        <v>20</v>
      </c>
      <c r="AA24" s="109">
        <v>20</v>
      </c>
    </row>
    <row r="25" spans="1:27" x14ac:dyDescent="0.25">
      <c r="A25" s="149">
        <v>1.2</v>
      </c>
      <c r="B25" s="150"/>
      <c r="C25" s="619" t="s">
        <v>41</v>
      </c>
      <c r="D25" s="619"/>
      <c r="E25" s="619"/>
      <c r="F25" s="73">
        <v>3</v>
      </c>
      <c r="G25" s="73">
        <v>0</v>
      </c>
      <c r="H25" s="73">
        <v>0</v>
      </c>
      <c r="I25" s="73">
        <v>0</v>
      </c>
      <c r="J25" s="73">
        <v>0</v>
      </c>
      <c r="K25" s="106">
        <v>2</v>
      </c>
      <c r="L25" s="109">
        <v>0</v>
      </c>
      <c r="M25" s="109">
        <v>0</v>
      </c>
      <c r="N25" s="109">
        <v>2</v>
      </c>
      <c r="O25" s="106">
        <v>0</v>
      </c>
      <c r="P25" s="109">
        <v>0</v>
      </c>
      <c r="Q25" s="109">
        <v>0</v>
      </c>
      <c r="R25" s="109">
        <v>0</v>
      </c>
      <c r="S25" s="109">
        <v>0</v>
      </c>
      <c r="T25" s="106">
        <v>2</v>
      </c>
      <c r="U25" s="109">
        <v>0</v>
      </c>
      <c r="V25" s="109">
        <v>1</v>
      </c>
      <c r="W25" s="109">
        <v>0</v>
      </c>
      <c r="X25" s="109">
        <v>0</v>
      </c>
      <c r="Y25" s="109">
        <v>0</v>
      </c>
      <c r="Z25" s="106">
        <v>1</v>
      </c>
      <c r="AA25" s="109">
        <v>1</v>
      </c>
    </row>
    <row r="26" spans="1:27" x14ac:dyDescent="0.25">
      <c r="A26" s="151" t="s">
        <v>42</v>
      </c>
      <c r="B26" s="152"/>
      <c r="C26" s="619" t="s">
        <v>43</v>
      </c>
      <c r="D26" s="619"/>
      <c r="E26" s="619"/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106">
        <v>0</v>
      </c>
      <c r="L26" s="109">
        <v>0</v>
      </c>
      <c r="M26" s="109">
        <v>0</v>
      </c>
      <c r="N26" s="109">
        <v>0</v>
      </c>
      <c r="O26" s="106">
        <v>0</v>
      </c>
      <c r="P26" s="109">
        <v>0</v>
      </c>
      <c r="Q26" s="109">
        <v>0</v>
      </c>
      <c r="R26" s="109">
        <v>0</v>
      </c>
      <c r="S26" s="109">
        <v>0</v>
      </c>
      <c r="T26" s="106">
        <v>0</v>
      </c>
      <c r="U26" s="109">
        <v>0</v>
      </c>
      <c r="V26" s="109">
        <v>0</v>
      </c>
      <c r="W26" s="109">
        <v>0</v>
      </c>
      <c r="X26" s="109">
        <v>0</v>
      </c>
      <c r="Y26" s="109">
        <v>0</v>
      </c>
      <c r="Z26" s="106">
        <v>0</v>
      </c>
      <c r="AA26" s="109">
        <v>0</v>
      </c>
    </row>
    <row r="27" spans="1:27" x14ac:dyDescent="0.25">
      <c r="A27" s="151" t="s">
        <v>44</v>
      </c>
      <c r="B27" s="152"/>
      <c r="C27" s="619" t="s">
        <v>45</v>
      </c>
      <c r="D27" s="619"/>
      <c r="E27" s="619"/>
      <c r="F27" s="73">
        <v>2</v>
      </c>
      <c r="G27" s="73">
        <v>2</v>
      </c>
      <c r="H27" s="73">
        <v>0</v>
      </c>
      <c r="I27" s="73">
        <v>2</v>
      </c>
      <c r="J27" s="73">
        <v>0</v>
      </c>
      <c r="K27" s="106">
        <v>1</v>
      </c>
      <c r="L27" s="109">
        <v>0</v>
      </c>
      <c r="M27" s="109">
        <v>0</v>
      </c>
      <c r="N27" s="109">
        <v>0</v>
      </c>
      <c r="O27" s="106">
        <v>1</v>
      </c>
      <c r="P27" s="109">
        <v>0</v>
      </c>
      <c r="Q27" s="109">
        <v>1</v>
      </c>
      <c r="R27" s="109">
        <v>0</v>
      </c>
      <c r="S27" s="109">
        <v>0</v>
      </c>
      <c r="T27" s="106">
        <v>1</v>
      </c>
      <c r="U27" s="109">
        <v>0</v>
      </c>
      <c r="V27" s="109">
        <v>1</v>
      </c>
      <c r="W27" s="109">
        <v>0</v>
      </c>
      <c r="X27" s="109">
        <v>0</v>
      </c>
      <c r="Y27" s="109">
        <v>0</v>
      </c>
      <c r="Z27" s="106">
        <v>1</v>
      </c>
      <c r="AA27" s="109">
        <v>1</v>
      </c>
    </row>
    <row r="28" spans="1:27" x14ac:dyDescent="0.25">
      <c r="A28" s="151" t="s">
        <v>46</v>
      </c>
      <c r="B28" s="152"/>
      <c r="C28" s="619" t="s">
        <v>47</v>
      </c>
      <c r="D28" s="619"/>
      <c r="E28" s="619"/>
      <c r="F28" s="483">
        <v>0</v>
      </c>
      <c r="G28" s="483">
        <v>0</v>
      </c>
      <c r="H28" s="483">
        <v>0</v>
      </c>
      <c r="I28" s="483">
        <v>0</v>
      </c>
      <c r="J28" s="483">
        <v>0</v>
      </c>
      <c r="K28" s="106">
        <v>0</v>
      </c>
      <c r="L28" s="107">
        <v>0</v>
      </c>
      <c r="M28" s="107">
        <v>0</v>
      </c>
      <c r="N28" s="107">
        <v>0</v>
      </c>
      <c r="O28" s="106">
        <v>0</v>
      </c>
      <c r="P28" s="107">
        <v>0</v>
      </c>
      <c r="Q28" s="107">
        <v>0</v>
      </c>
      <c r="R28" s="107">
        <v>0</v>
      </c>
      <c r="S28" s="107">
        <v>0</v>
      </c>
      <c r="T28" s="106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0</v>
      </c>
      <c r="Z28" s="106">
        <v>0</v>
      </c>
      <c r="AA28" s="107">
        <v>0</v>
      </c>
    </row>
    <row r="29" spans="1:27" x14ac:dyDescent="0.25">
      <c r="A29" s="151" t="s">
        <v>48</v>
      </c>
      <c r="B29" s="152"/>
      <c r="C29" s="619" t="s">
        <v>49</v>
      </c>
      <c r="D29" s="619"/>
      <c r="E29" s="619"/>
      <c r="F29" s="483">
        <v>2</v>
      </c>
      <c r="G29" s="483">
        <v>2</v>
      </c>
      <c r="H29" s="483">
        <v>2</v>
      </c>
      <c r="I29" s="483">
        <v>0</v>
      </c>
      <c r="J29" s="483">
        <v>0</v>
      </c>
      <c r="K29" s="106">
        <v>0</v>
      </c>
      <c r="L29" s="107">
        <v>0</v>
      </c>
      <c r="M29" s="107">
        <v>0</v>
      </c>
      <c r="N29" s="107">
        <v>0</v>
      </c>
      <c r="O29" s="106">
        <v>0</v>
      </c>
      <c r="P29" s="107">
        <v>0</v>
      </c>
      <c r="Q29" s="107">
        <v>0</v>
      </c>
      <c r="R29" s="107">
        <v>0</v>
      </c>
      <c r="S29" s="107">
        <v>0</v>
      </c>
      <c r="T29" s="106">
        <v>0</v>
      </c>
      <c r="U29" s="107">
        <v>0</v>
      </c>
      <c r="V29" s="107">
        <v>0</v>
      </c>
      <c r="W29" s="107">
        <v>0</v>
      </c>
      <c r="X29" s="107">
        <v>0</v>
      </c>
      <c r="Y29" s="107">
        <v>0</v>
      </c>
      <c r="Z29" s="106">
        <v>4</v>
      </c>
      <c r="AA29" s="107">
        <v>1</v>
      </c>
    </row>
    <row r="30" spans="1:27" x14ac:dyDescent="0.25">
      <c r="A30" s="151" t="s">
        <v>50</v>
      </c>
      <c r="B30" s="152"/>
      <c r="C30" s="619" t="s">
        <v>51</v>
      </c>
      <c r="D30" s="619"/>
      <c r="E30" s="619"/>
      <c r="F30" s="483">
        <v>6</v>
      </c>
      <c r="G30" s="483">
        <v>3</v>
      </c>
      <c r="H30" s="483">
        <v>3</v>
      </c>
      <c r="I30" s="483">
        <v>0</v>
      </c>
      <c r="J30" s="483">
        <v>0</v>
      </c>
      <c r="K30" s="106">
        <v>2</v>
      </c>
      <c r="L30" s="107">
        <v>1</v>
      </c>
      <c r="M30" s="107">
        <v>0</v>
      </c>
      <c r="N30" s="107">
        <v>0</v>
      </c>
      <c r="O30" s="106">
        <v>1</v>
      </c>
      <c r="P30" s="107">
        <v>0</v>
      </c>
      <c r="Q30" s="107">
        <v>1</v>
      </c>
      <c r="R30" s="107">
        <v>0</v>
      </c>
      <c r="S30" s="107">
        <v>0</v>
      </c>
      <c r="T30" s="106">
        <v>2</v>
      </c>
      <c r="U30" s="107">
        <v>0</v>
      </c>
      <c r="V30" s="107">
        <v>1</v>
      </c>
      <c r="W30" s="107">
        <v>0</v>
      </c>
      <c r="X30" s="107">
        <v>0</v>
      </c>
      <c r="Y30" s="107">
        <v>0</v>
      </c>
      <c r="Z30" s="106">
        <v>7</v>
      </c>
      <c r="AA30" s="107">
        <v>4</v>
      </c>
    </row>
    <row r="31" spans="1:27" x14ac:dyDescent="0.25">
      <c r="A31" s="151" t="s">
        <v>52</v>
      </c>
      <c r="B31" s="152"/>
      <c r="C31" s="619" t="s">
        <v>53</v>
      </c>
      <c r="D31" s="619"/>
      <c r="E31" s="619"/>
      <c r="F31" s="483">
        <v>5</v>
      </c>
      <c r="G31" s="483">
        <v>5</v>
      </c>
      <c r="H31" s="483">
        <v>5</v>
      </c>
      <c r="I31" s="483">
        <v>0</v>
      </c>
      <c r="J31" s="483">
        <v>0</v>
      </c>
      <c r="K31" s="106">
        <v>8</v>
      </c>
      <c r="L31" s="107">
        <v>3</v>
      </c>
      <c r="M31" s="109">
        <v>0</v>
      </c>
      <c r="N31" s="109">
        <v>0</v>
      </c>
      <c r="O31" s="106">
        <v>5</v>
      </c>
      <c r="P31" s="109">
        <v>3</v>
      </c>
      <c r="Q31" s="109">
        <v>2</v>
      </c>
      <c r="R31" s="109">
        <v>0</v>
      </c>
      <c r="S31" s="109">
        <v>0</v>
      </c>
      <c r="T31" s="106">
        <v>8</v>
      </c>
      <c r="U31" s="109">
        <v>0</v>
      </c>
      <c r="V31" s="109">
        <v>3</v>
      </c>
      <c r="W31" s="109">
        <v>0</v>
      </c>
      <c r="X31" s="109">
        <v>0</v>
      </c>
      <c r="Y31" s="109">
        <v>0</v>
      </c>
      <c r="Z31" s="106">
        <v>2</v>
      </c>
      <c r="AA31" s="109">
        <v>2</v>
      </c>
    </row>
    <row r="32" spans="1:27" x14ac:dyDescent="0.25">
      <c r="A32" s="151" t="s">
        <v>54</v>
      </c>
      <c r="B32" s="152"/>
      <c r="C32" s="619" t="s">
        <v>55</v>
      </c>
      <c r="D32" s="619"/>
      <c r="E32" s="619"/>
      <c r="F32" s="483">
        <v>19</v>
      </c>
      <c r="G32" s="483">
        <v>13</v>
      </c>
      <c r="H32" s="483">
        <v>9</v>
      </c>
      <c r="I32" s="483">
        <v>4</v>
      </c>
      <c r="J32" s="483">
        <v>0</v>
      </c>
      <c r="K32" s="106">
        <v>16</v>
      </c>
      <c r="L32" s="107">
        <v>8</v>
      </c>
      <c r="M32" s="109">
        <v>1</v>
      </c>
      <c r="N32" s="109">
        <v>2</v>
      </c>
      <c r="O32" s="106">
        <v>5</v>
      </c>
      <c r="P32" s="109">
        <v>1</v>
      </c>
      <c r="Q32" s="109">
        <v>4</v>
      </c>
      <c r="R32" s="109">
        <v>0</v>
      </c>
      <c r="S32" s="109">
        <v>0</v>
      </c>
      <c r="T32" s="106">
        <v>16</v>
      </c>
      <c r="U32" s="109">
        <v>0</v>
      </c>
      <c r="V32" s="109">
        <v>6</v>
      </c>
      <c r="W32" s="109">
        <v>0</v>
      </c>
      <c r="X32" s="109">
        <v>0</v>
      </c>
      <c r="Y32" s="109">
        <v>0</v>
      </c>
      <c r="Z32" s="106">
        <v>12</v>
      </c>
      <c r="AA32" s="109">
        <v>7</v>
      </c>
    </row>
    <row r="33" spans="1:27" x14ac:dyDescent="0.25">
      <c r="A33" s="156" t="s">
        <v>56</v>
      </c>
      <c r="B33" s="157"/>
      <c r="C33" s="619" t="s">
        <v>57</v>
      </c>
      <c r="D33" s="619"/>
      <c r="E33" s="619"/>
      <c r="F33" s="484">
        <v>11</v>
      </c>
      <c r="G33" s="484">
        <v>15</v>
      </c>
      <c r="H33" s="484">
        <v>13</v>
      </c>
      <c r="I33" s="484">
        <v>2</v>
      </c>
      <c r="J33" s="484">
        <v>0</v>
      </c>
      <c r="K33" s="69">
        <v>14</v>
      </c>
      <c r="L33" s="86">
        <v>7</v>
      </c>
      <c r="M33" s="87">
        <v>0</v>
      </c>
      <c r="N33" s="87">
        <v>0</v>
      </c>
      <c r="O33" s="69">
        <v>7</v>
      </c>
      <c r="P33" s="87">
        <v>1</v>
      </c>
      <c r="Q33" s="87">
        <v>6</v>
      </c>
      <c r="R33" s="87">
        <v>0</v>
      </c>
      <c r="S33" s="87">
        <v>0</v>
      </c>
      <c r="T33" s="69">
        <v>14</v>
      </c>
      <c r="U33" s="87">
        <v>0</v>
      </c>
      <c r="V33" s="87">
        <v>6</v>
      </c>
      <c r="W33" s="87">
        <v>0</v>
      </c>
      <c r="X33" s="87">
        <v>0</v>
      </c>
      <c r="Y33" s="87">
        <v>0</v>
      </c>
      <c r="Z33" s="69">
        <v>10</v>
      </c>
      <c r="AA33" s="87">
        <v>4</v>
      </c>
    </row>
    <row r="34" spans="1:27" x14ac:dyDescent="0.25">
      <c r="A34" s="158" t="s">
        <v>58</v>
      </c>
      <c r="B34" s="159" t="s">
        <v>59</v>
      </c>
      <c r="C34" s="682" t="s">
        <v>60</v>
      </c>
      <c r="D34" s="682"/>
      <c r="E34" s="682"/>
      <c r="F34" s="485">
        <v>0</v>
      </c>
      <c r="G34" s="485">
        <v>0</v>
      </c>
      <c r="H34" s="485">
        <v>0</v>
      </c>
      <c r="I34" s="485">
        <v>0</v>
      </c>
      <c r="J34" s="485">
        <v>0</v>
      </c>
      <c r="K34" s="169">
        <v>0</v>
      </c>
      <c r="L34" s="91">
        <v>0</v>
      </c>
      <c r="M34" s="90">
        <v>0</v>
      </c>
      <c r="N34" s="90">
        <v>0</v>
      </c>
      <c r="O34" s="174">
        <v>0</v>
      </c>
      <c r="P34" s="90">
        <v>0</v>
      </c>
      <c r="Q34" s="90">
        <v>0</v>
      </c>
      <c r="R34" s="90">
        <v>0</v>
      </c>
      <c r="S34" s="90">
        <v>0</v>
      </c>
      <c r="T34" s="174">
        <v>0</v>
      </c>
      <c r="U34" s="90">
        <v>0</v>
      </c>
      <c r="V34" s="90">
        <v>0</v>
      </c>
      <c r="W34" s="90">
        <v>0</v>
      </c>
      <c r="X34" s="90">
        <v>0</v>
      </c>
      <c r="Y34" s="90">
        <v>0</v>
      </c>
      <c r="Z34" s="174">
        <v>0</v>
      </c>
      <c r="AA34" s="90">
        <v>0</v>
      </c>
    </row>
    <row r="35" spans="1:27" x14ac:dyDescent="0.25">
      <c r="A35" s="151" t="s">
        <v>61</v>
      </c>
      <c r="B35" s="152"/>
      <c r="C35" s="619" t="s">
        <v>62</v>
      </c>
      <c r="D35" s="619"/>
      <c r="E35" s="619"/>
      <c r="F35" s="483">
        <v>0</v>
      </c>
      <c r="G35" s="483">
        <v>0</v>
      </c>
      <c r="H35" s="483">
        <v>0</v>
      </c>
      <c r="I35" s="483">
        <v>0</v>
      </c>
      <c r="J35" s="483">
        <v>0</v>
      </c>
      <c r="K35" s="106">
        <v>0</v>
      </c>
      <c r="L35" s="107">
        <v>0</v>
      </c>
      <c r="M35" s="109">
        <v>0</v>
      </c>
      <c r="N35" s="109">
        <v>0</v>
      </c>
      <c r="O35" s="106">
        <v>0</v>
      </c>
      <c r="P35" s="109">
        <v>0</v>
      </c>
      <c r="Q35" s="109">
        <v>0</v>
      </c>
      <c r="R35" s="109">
        <v>0</v>
      </c>
      <c r="S35" s="109">
        <v>0</v>
      </c>
      <c r="T35" s="106">
        <v>0</v>
      </c>
      <c r="U35" s="109">
        <v>0</v>
      </c>
      <c r="V35" s="109">
        <v>0</v>
      </c>
      <c r="W35" s="109">
        <v>0</v>
      </c>
      <c r="X35" s="109">
        <v>0</v>
      </c>
      <c r="Y35" s="109">
        <v>0</v>
      </c>
      <c r="Z35" s="106">
        <v>0</v>
      </c>
      <c r="AA35" s="109">
        <v>0</v>
      </c>
    </row>
    <row r="36" spans="1:27" x14ac:dyDescent="0.25">
      <c r="A36" s="151" t="s">
        <v>63</v>
      </c>
      <c r="B36" s="152"/>
      <c r="C36" s="619" t="s">
        <v>64</v>
      </c>
      <c r="D36" s="619"/>
      <c r="E36" s="619"/>
      <c r="F36" s="483">
        <v>37</v>
      </c>
      <c r="G36" s="483">
        <v>30</v>
      </c>
      <c r="H36" s="483">
        <v>20</v>
      </c>
      <c r="I36" s="483">
        <v>7</v>
      </c>
      <c r="J36" s="483">
        <v>3</v>
      </c>
      <c r="K36" s="106">
        <v>27</v>
      </c>
      <c r="L36" s="107">
        <v>7</v>
      </c>
      <c r="M36" s="109">
        <v>1</v>
      </c>
      <c r="N36" s="109">
        <v>2</v>
      </c>
      <c r="O36" s="106">
        <v>17</v>
      </c>
      <c r="P36" s="109">
        <v>0</v>
      </c>
      <c r="Q36" s="109">
        <v>17</v>
      </c>
      <c r="R36" s="109">
        <v>0</v>
      </c>
      <c r="S36" s="109">
        <v>0</v>
      </c>
      <c r="T36" s="106">
        <v>27</v>
      </c>
      <c r="U36" s="109">
        <v>0</v>
      </c>
      <c r="V36" s="109">
        <v>0</v>
      </c>
      <c r="W36" s="109">
        <v>0</v>
      </c>
      <c r="X36" s="109">
        <v>0</v>
      </c>
      <c r="Y36" s="109">
        <v>0</v>
      </c>
      <c r="Z36" s="106">
        <v>30</v>
      </c>
      <c r="AA36" s="109">
        <v>21</v>
      </c>
    </row>
    <row r="37" spans="1:27" x14ac:dyDescent="0.25">
      <c r="A37" s="158" t="s">
        <v>65</v>
      </c>
      <c r="B37" s="159" t="s">
        <v>59</v>
      </c>
      <c r="C37" s="682" t="s">
        <v>66</v>
      </c>
      <c r="D37" s="682"/>
      <c r="E37" s="682"/>
      <c r="F37" s="485">
        <v>2</v>
      </c>
      <c r="G37" s="485">
        <v>14</v>
      </c>
      <c r="H37" s="485">
        <v>12</v>
      </c>
      <c r="I37" s="485">
        <v>2</v>
      </c>
      <c r="J37" s="485">
        <v>0</v>
      </c>
      <c r="K37" s="170">
        <v>0</v>
      </c>
      <c r="L37" s="110">
        <v>0</v>
      </c>
      <c r="M37" s="111">
        <v>0</v>
      </c>
      <c r="N37" s="111">
        <v>0</v>
      </c>
      <c r="O37" s="171">
        <v>0</v>
      </c>
      <c r="P37" s="111">
        <v>0</v>
      </c>
      <c r="Q37" s="111">
        <v>0</v>
      </c>
      <c r="R37" s="111">
        <v>0</v>
      </c>
      <c r="S37" s="111">
        <v>0</v>
      </c>
      <c r="T37" s="171">
        <v>0</v>
      </c>
      <c r="U37" s="111">
        <v>0</v>
      </c>
      <c r="V37" s="111">
        <v>0</v>
      </c>
      <c r="W37" s="111">
        <v>0</v>
      </c>
      <c r="X37" s="111">
        <v>0</v>
      </c>
      <c r="Y37" s="111">
        <v>0</v>
      </c>
      <c r="Z37" s="171">
        <v>14</v>
      </c>
      <c r="AA37" s="111">
        <v>2</v>
      </c>
    </row>
    <row r="38" spans="1:27" x14ac:dyDescent="0.25">
      <c r="A38" s="158" t="s">
        <v>67</v>
      </c>
      <c r="B38" s="159" t="s">
        <v>59</v>
      </c>
      <c r="C38" s="682" t="s">
        <v>68</v>
      </c>
      <c r="D38" s="682"/>
      <c r="E38" s="682"/>
      <c r="F38" s="485">
        <v>1</v>
      </c>
      <c r="G38" s="485">
        <v>7</v>
      </c>
      <c r="H38" s="485">
        <v>5</v>
      </c>
      <c r="I38" s="485">
        <v>2</v>
      </c>
      <c r="J38" s="485">
        <v>0</v>
      </c>
      <c r="K38" s="169">
        <v>2</v>
      </c>
      <c r="L38" s="91">
        <v>0</v>
      </c>
      <c r="M38" s="111">
        <v>0</v>
      </c>
      <c r="N38" s="111">
        <v>0</v>
      </c>
      <c r="O38" s="171">
        <v>2</v>
      </c>
      <c r="P38" s="111">
        <v>0</v>
      </c>
      <c r="Q38" s="111">
        <v>2</v>
      </c>
      <c r="R38" s="111">
        <v>0</v>
      </c>
      <c r="S38" s="111">
        <v>0</v>
      </c>
      <c r="T38" s="171">
        <v>2</v>
      </c>
      <c r="U38" s="111">
        <v>0</v>
      </c>
      <c r="V38" s="111">
        <v>0</v>
      </c>
      <c r="W38" s="111">
        <v>0</v>
      </c>
      <c r="X38" s="111">
        <v>0</v>
      </c>
      <c r="Y38" s="111">
        <v>0</v>
      </c>
      <c r="Z38" s="171">
        <v>4</v>
      </c>
      <c r="AA38" s="111">
        <v>1</v>
      </c>
    </row>
    <row r="39" spans="1:27" x14ac:dyDescent="0.25">
      <c r="A39" s="160" t="s">
        <v>69</v>
      </c>
      <c r="B39" s="112"/>
      <c r="C39" s="683" t="s">
        <v>70</v>
      </c>
      <c r="D39" s="683"/>
      <c r="E39" s="683"/>
      <c r="F39" s="485">
        <v>77</v>
      </c>
      <c r="G39" s="485">
        <v>158</v>
      </c>
      <c r="H39" s="485">
        <v>105</v>
      </c>
      <c r="I39" s="485">
        <v>51</v>
      </c>
      <c r="J39" s="485">
        <v>2</v>
      </c>
      <c r="K39" s="171">
        <v>95</v>
      </c>
      <c r="L39" s="112">
        <v>34</v>
      </c>
      <c r="M39" s="112">
        <v>2</v>
      </c>
      <c r="N39" s="112">
        <v>4</v>
      </c>
      <c r="O39" s="171">
        <v>55</v>
      </c>
      <c r="P39" s="112">
        <v>17</v>
      </c>
      <c r="Q39" s="112">
        <v>38</v>
      </c>
      <c r="R39" s="112">
        <v>0</v>
      </c>
      <c r="S39" s="112">
        <v>0</v>
      </c>
      <c r="T39" s="171">
        <v>95</v>
      </c>
      <c r="U39" s="112">
        <v>2</v>
      </c>
      <c r="V39" s="112">
        <v>80</v>
      </c>
      <c r="W39" s="112">
        <v>0</v>
      </c>
      <c r="X39" s="112">
        <v>0</v>
      </c>
      <c r="Y39" s="112">
        <v>0</v>
      </c>
      <c r="Z39" s="171">
        <v>82</v>
      </c>
      <c r="AA39" s="112">
        <v>20</v>
      </c>
    </row>
    <row r="40" spans="1:27" s="168" customFormat="1" ht="35.25" customHeight="1" x14ac:dyDescent="0.25">
      <c r="A40" s="177" t="s">
        <v>71</v>
      </c>
      <c r="B40" s="178"/>
      <c r="C40" s="676" t="s">
        <v>72</v>
      </c>
      <c r="D40" s="676"/>
      <c r="E40" s="676"/>
      <c r="F40" s="166">
        <v>37</v>
      </c>
      <c r="G40" s="166">
        <v>47</v>
      </c>
      <c r="H40" s="166">
        <v>37</v>
      </c>
      <c r="I40" s="166">
        <v>10</v>
      </c>
      <c r="J40" s="166">
        <v>0</v>
      </c>
      <c r="K40" s="166">
        <v>32</v>
      </c>
      <c r="L40" s="166">
        <v>8</v>
      </c>
      <c r="M40" s="166">
        <v>2</v>
      </c>
      <c r="N40" s="166">
        <v>11</v>
      </c>
      <c r="O40" s="166">
        <v>11</v>
      </c>
      <c r="P40" s="166">
        <v>1</v>
      </c>
      <c r="Q40" s="166">
        <v>10</v>
      </c>
      <c r="R40" s="166">
        <v>0</v>
      </c>
      <c r="S40" s="166">
        <v>0</v>
      </c>
      <c r="T40" s="166">
        <v>32</v>
      </c>
      <c r="U40" s="166">
        <v>2</v>
      </c>
      <c r="V40" s="166">
        <v>16</v>
      </c>
      <c r="W40" s="166">
        <v>0</v>
      </c>
      <c r="X40" s="166">
        <v>0</v>
      </c>
      <c r="Y40" s="166">
        <v>0</v>
      </c>
      <c r="Z40" s="166">
        <v>37</v>
      </c>
      <c r="AA40" s="166">
        <v>11</v>
      </c>
    </row>
    <row r="41" spans="1:27" x14ac:dyDescent="0.25">
      <c r="A41" s="151" t="s">
        <v>73</v>
      </c>
      <c r="B41" s="152"/>
      <c r="C41" s="683" t="s">
        <v>74</v>
      </c>
      <c r="D41" s="683"/>
      <c r="E41" s="683"/>
      <c r="F41" s="121">
        <v>19</v>
      </c>
      <c r="G41" s="121">
        <v>7</v>
      </c>
      <c r="H41" s="121">
        <v>5</v>
      </c>
      <c r="I41" s="121">
        <v>2</v>
      </c>
      <c r="J41" s="121">
        <v>0</v>
      </c>
      <c r="K41" s="106">
        <v>13</v>
      </c>
      <c r="L41" s="122">
        <v>1</v>
      </c>
      <c r="M41" s="122">
        <v>1</v>
      </c>
      <c r="N41" s="122">
        <v>5</v>
      </c>
      <c r="O41" s="106">
        <v>6</v>
      </c>
      <c r="P41" s="122">
        <v>0</v>
      </c>
      <c r="Q41" s="122">
        <v>6</v>
      </c>
      <c r="R41" s="122">
        <v>0</v>
      </c>
      <c r="S41" s="122">
        <v>0</v>
      </c>
      <c r="T41" s="106">
        <v>13</v>
      </c>
      <c r="U41" s="122">
        <v>0</v>
      </c>
      <c r="V41" s="122">
        <v>7</v>
      </c>
      <c r="W41" s="122">
        <v>0</v>
      </c>
      <c r="X41" s="122">
        <v>0</v>
      </c>
      <c r="Y41" s="122">
        <v>0</v>
      </c>
      <c r="Z41" s="106">
        <v>10</v>
      </c>
      <c r="AA41" s="122">
        <v>2</v>
      </c>
    </row>
    <row r="42" spans="1:27" x14ac:dyDescent="0.25">
      <c r="A42" s="151" t="s">
        <v>75</v>
      </c>
      <c r="B42" s="152"/>
      <c r="C42" s="619" t="s">
        <v>76</v>
      </c>
      <c r="D42" s="619"/>
      <c r="E42" s="619"/>
      <c r="F42" s="123">
        <v>0</v>
      </c>
      <c r="G42" s="123">
        <v>0</v>
      </c>
      <c r="H42" s="123">
        <v>0</v>
      </c>
      <c r="I42" s="123">
        <v>0</v>
      </c>
      <c r="J42" s="123">
        <v>0</v>
      </c>
      <c r="K42" s="106">
        <v>0</v>
      </c>
      <c r="L42" s="107">
        <v>0</v>
      </c>
      <c r="M42" s="107">
        <v>0</v>
      </c>
      <c r="N42" s="107">
        <v>0</v>
      </c>
      <c r="O42" s="106">
        <v>0</v>
      </c>
      <c r="P42" s="107">
        <v>0</v>
      </c>
      <c r="Q42" s="107">
        <v>0</v>
      </c>
      <c r="R42" s="107">
        <v>0</v>
      </c>
      <c r="S42" s="107">
        <v>0</v>
      </c>
      <c r="T42" s="106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0</v>
      </c>
      <c r="Z42" s="106">
        <v>0</v>
      </c>
      <c r="AA42" s="107">
        <v>0</v>
      </c>
    </row>
    <row r="43" spans="1:27" x14ac:dyDescent="0.25">
      <c r="A43" s="151" t="s">
        <v>77</v>
      </c>
      <c r="B43" s="152"/>
      <c r="C43" s="619" t="s">
        <v>78</v>
      </c>
      <c r="D43" s="619"/>
      <c r="E43" s="619"/>
      <c r="F43" s="123">
        <v>0</v>
      </c>
      <c r="G43" s="123">
        <v>4</v>
      </c>
      <c r="H43" s="123">
        <v>3</v>
      </c>
      <c r="I43" s="123">
        <v>1</v>
      </c>
      <c r="J43" s="123">
        <v>0</v>
      </c>
      <c r="K43" s="106">
        <v>0</v>
      </c>
      <c r="L43" s="107">
        <v>0</v>
      </c>
      <c r="M43" s="107">
        <v>0</v>
      </c>
      <c r="N43" s="107">
        <v>0</v>
      </c>
      <c r="O43" s="106">
        <v>0</v>
      </c>
      <c r="P43" s="107">
        <v>0</v>
      </c>
      <c r="Q43" s="107">
        <v>0</v>
      </c>
      <c r="R43" s="107">
        <v>0</v>
      </c>
      <c r="S43" s="107">
        <v>0</v>
      </c>
      <c r="T43" s="106">
        <v>0</v>
      </c>
      <c r="U43" s="107">
        <v>0</v>
      </c>
      <c r="V43" s="107">
        <v>0</v>
      </c>
      <c r="W43" s="107">
        <v>0</v>
      </c>
      <c r="X43" s="107">
        <v>0</v>
      </c>
      <c r="Y43" s="107">
        <v>0</v>
      </c>
      <c r="Z43" s="106">
        <v>2</v>
      </c>
      <c r="AA43" s="107">
        <v>0</v>
      </c>
    </row>
    <row r="44" spans="1:27" x14ac:dyDescent="0.25">
      <c r="A44" s="156" t="s">
        <v>79</v>
      </c>
      <c r="B44" s="157"/>
      <c r="C44" s="619" t="s">
        <v>80</v>
      </c>
      <c r="D44" s="619"/>
      <c r="E44" s="619"/>
      <c r="F44" s="125">
        <v>2</v>
      </c>
      <c r="G44" s="125">
        <v>5</v>
      </c>
      <c r="H44" s="125">
        <v>4</v>
      </c>
      <c r="I44" s="125">
        <v>1</v>
      </c>
      <c r="J44" s="125">
        <v>0</v>
      </c>
      <c r="K44" s="69">
        <v>3</v>
      </c>
      <c r="L44" s="86">
        <v>2</v>
      </c>
      <c r="M44" s="86">
        <v>0</v>
      </c>
      <c r="N44" s="86">
        <v>0</v>
      </c>
      <c r="O44" s="69">
        <v>1</v>
      </c>
      <c r="P44" s="86">
        <v>0</v>
      </c>
      <c r="Q44" s="86">
        <v>1</v>
      </c>
      <c r="R44" s="86">
        <v>0</v>
      </c>
      <c r="S44" s="86">
        <v>0</v>
      </c>
      <c r="T44" s="69">
        <v>3</v>
      </c>
      <c r="U44" s="86">
        <v>0</v>
      </c>
      <c r="V44" s="86">
        <v>1</v>
      </c>
      <c r="W44" s="86">
        <v>0</v>
      </c>
      <c r="X44" s="86">
        <v>0</v>
      </c>
      <c r="Y44" s="86">
        <v>0</v>
      </c>
      <c r="Z44" s="69">
        <v>2</v>
      </c>
      <c r="AA44" s="86">
        <v>0</v>
      </c>
    </row>
    <row r="45" spans="1:27" x14ac:dyDescent="0.25">
      <c r="A45" s="156" t="s">
        <v>81</v>
      </c>
      <c r="B45" s="157"/>
      <c r="C45" s="619" t="s">
        <v>82</v>
      </c>
      <c r="D45" s="619"/>
      <c r="E45" s="619"/>
      <c r="F45" s="125">
        <v>0</v>
      </c>
      <c r="G45" s="125">
        <v>0</v>
      </c>
      <c r="H45" s="125">
        <v>0</v>
      </c>
      <c r="I45" s="125">
        <v>0</v>
      </c>
      <c r="J45" s="125">
        <v>0</v>
      </c>
      <c r="K45" s="69">
        <v>0</v>
      </c>
      <c r="L45" s="86">
        <v>0</v>
      </c>
      <c r="M45" s="86">
        <v>0</v>
      </c>
      <c r="N45" s="86">
        <v>0</v>
      </c>
      <c r="O45" s="69">
        <v>0</v>
      </c>
      <c r="P45" s="86">
        <v>0</v>
      </c>
      <c r="Q45" s="86">
        <v>0</v>
      </c>
      <c r="R45" s="86">
        <v>0</v>
      </c>
      <c r="S45" s="86">
        <v>0</v>
      </c>
      <c r="T45" s="69">
        <v>0</v>
      </c>
      <c r="U45" s="86">
        <v>0</v>
      </c>
      <c r="V45" s="86">
        <v>0</v>
      </c>
      <c r="W45" s="86">
        <v>0</v>
      </c>
      <c r="X45" s="86">
        <v>0</v>
      </c>
      <c r="Y45" s="86">
        <v>0</v>
      </c>
      <c r="Z45" s="69">
        <v>0</v>
      </c>
      <c r="AA45" s="86">
        <v>0</v>
      </c>
    </row>
    <row r="46" spans="1:27" x14ac:dyDescent="0.25">
      <c r="A46" s="151" t="s">
        <v>83</v>
      </c>
      <c r="B46" s="152"/>
      <c r="C46" s="619" t="s">
        <v>84</v>
      </c>
      <c r="D46" s="619"/>
      <c r="E46" s="619"/>
      <c r="F46" s="123">
        <v>4</v>
      </c>
      <c r="G46" s="123">
        <v>13</v>
      </c>
      <c r="H46" s="123">
        <v>9</v>
      </c>
      <c r="I46" s="123">
        <v>4</v>
      </c>
      <c r="J46" s="123">
        <v>0</v>
      </c>
      <c r="K46" s="106">
        <v>5</v>
      </c>
      <c r="L46" s="107">
        <v>2</v>
      </c>
      <c r="M46" s="107">
        <v>1</v>
      </c>
      <c r="N46" s="107">
        <v>1</v>
      </c>
      <c r="O46" s="106">
        <v>1</v>
      </c>
      <c r="P46" s="107">
        <v>0</v>
      </c>
      <c r="Q46" s="107">
        <v>1</v>
      </c>
      <c r="R46" s="107">
        <v>0</v>
      </c>
      <c r="S46" s="107">
        <v>0</v>
      </c>
      <c r="T46" s="106">
        <v>5</v>
      </c>
      <c r="U46" s="107">
        <v>1</v>
      </c>
      <c r="V46" s="107">
        <v>1</v>
      </c>
      <c r="W46" s="107">
        <v>0</v>
      </c>
      <c r="X46" s="107">
        <v>0</v>
      </c>
      <c r="Y46" s="107">
        <v>0</v>
      </c>
      <c r="Z46" s="106">
        <v>7</v>
      </c>
      <c r="AA46" s="107">
        <v>1</v>
      </c>
    </row>
    <row r="47" spans="1:27" x14ac:dyDescent="0.25">
      <c r="A47" s="151" t="s">
        <v>85</v>
      </c>
      <c r="B47" s="152"/>
      <c r="C47" s="619" t="s">
        <v>86</v>
      </c>
      <c r="D47" s="619"/>
      <c r="E47" s="619"/>
      <c r="F47" s="123">
        <v>1</v>
      </c>
      <c r="G47" s="123">
        <v>0</v>
      </c>
      <c r="H47" s="123">
        <v>0</v>
      </c>
      <c r="I47" s="123">
        <v>0</v>
      </c>
      <c r="J47" s="123">
        <v>0</v>
      </c>
      <c r="K47" s="106">
        <v>0</v>
      </c>
      <c r="L47" s="107">
        <v>0</v>
      </c>
      <c r="M47" s="107">
        <v>0</v>
      </c>
      <c r="N47" s="107">
        <v>0</v>
      </c>
      <c r="O47" s="106">
        <v>0</v>
      </c>
      <c r="P47" s="107">
        <v>0</v>
      </c>
      <c r="Q47" s="107">
        <v>0</v>
      </c>
      <c r="R47" s="107">
        <v>0</v>
      </c>
      <c r="S47" s="107">
        <v>0</v>
      </c>
      <c r="T47" s="106">
        <v>0</v>
      </c>
      <c r="U47" s="107">
        <v>0</v>
      </c>
      <c r="V47" s="107">
        <v>0</v>
      </c>
      <c r="W47" s="107">
        <v>0</v>
      </c>
      <c r="X47" s="107">
        <v>0</v>
      </c>
      <c r="Y47" s="107">
        <v>0</v>
      </c>
      <c r="Z47" s="106">
        <v>1</v>
      </c>
      <c r="AA47" s="107">
        <v>1</v>
      </c>
    </row>
    <row r="48" spans="1:27" ht="38.25" x14ac:dyDescent="0.25">
      <c r="A48" s="155" t="s">
        <v>87</v>
      </c>
      <c r="B48" s="154" t="s">
        <v>37</v>
      </c>
      <c r="C48" s="678" t="s">
        <v>88</v>
      </c>
      <c r="D48" s="678"/>
      <c r="E48" s="678"/>
      <c r="F48" s="123">
        <v>1</v>
      </c>
      <c r="G48" s="123">
        <v>0</v>
      </c>
      <c r="H48" s="123">
        <v>0</v>
      </c>
      <c r="I48" s="123">
        <v>0</v>
      </c>
      <c r="J48" s="123">
        <v>0</v>
      </c>
      <c r="K48" s="106">
        <v>0</v>
      </c>
      <c r="L48" s="107">
        <v>0</v>
      </c>
      <c r="M48" s="107">
        <v>0</v>
      </c>
      <c r="N48" s="107">
        <v>0</v>
      </c>
      <c r="O48" s="106">
        <v>0</v>
      </c>
      <c r="P48" s="107">
        <v>0</v>
      </c>
      <c r="Q48" s="107">
        <v>0</v>
      </c>
      <c r="R48" s="107">
        <v>0</v>
      </c>
      <c r="S48" s="107">
        <v>0</v>
      </c>
      <c r="T48" s="106">
        <v>0</v>
      </c>
      <c r="U48" s="107">
        <v>0</v>
      </c>
      <c r="V48" s="107">
        <v>0</v>
      </c>
      <c r="W48" s="107">
        <v>0</v>
      </c>
      <c r="X48" s="107">
        <v>0</v>
      </c>
      <c r="Y48" s="107">
        <v>0</v>
      </c>
      <c r="Z48" s="106">
        <v>1</v>
      </c>
      <c r="AA48" s="107">
        <v>1</v>
      </c>
    </row>
    <row r="49" spans="1:27" x14ac:dyDescent="0.25">
      <c r="A49" s="151" t="s">
        <v>89</v>
      </c>
      <c r="B49" s="152"/>
      <c r="C49" s="619" t="s">
        <v>90</v>
      </c>
      <c r="D49" s="619"/>
      <c r="E49" s="619"/>
      <c r="F49" s="123">
        <v>2</v>
      </c>
      <c r="G49" s="123">
        <v>4</v>
      </c>
      <c r="H49" s="123">
        <v>4</v>
      </c>
      <c r="I49" s="123">
        <v>0</v>
      </c>
      <c r="J49" s="123">
        <v>0</v>
      </c>
      <c r="K49" s="106">
        <v>5</v>
      </c>
      <c r="L49" s="107">
        <v>3</v>
      </c>
      <c r="M49" s="107">
        <v>0</v>
      </c>
      <c r="N49" s="107">
        <v>1</v>
      </c>
      <c r="O49" s="106">
        <v>1</v>
      </c>
      <c r="P49" s="107">
        <v>0</v>
      </c>
      <c r="Q49" s="107">
        <v>1</v>
      </c>
      <c r="R49" s="107">
        <v>0</v>
      </c>
      <c r="S49" s="107">
        <v>0</v>
      </c>
      <c r="T49" s="106">
        <v>5</v>
      </c>
      <c r="U49" s="107">
        <v>0</v>
      </c>
      <c r="V49" s="107">
        <v>4</v>
      </c>
      <c r="W49" s="107">
        <v>0</v>
      </c>
      <c r="X49" s="107">
        <v>0</v>
      </c>
      <c r="Y49" s="107">
        <v>0</v>
      </c>
      <c r="Z49" s="106">
        <v>1</v>
      </c>
      <c r="AA49" s="107">
        <v>1</v>
      </c>
    </row>
    <row r="50" spans="1:27" x14ac:dyDescent="0.25">
      <c r="A50" s="151" t="s">
        <v>91</v>
      </c>
      <c r="B50" s="152"/>
      <c r="C50" s="619" t="s">
        <v>92</v>
      </c>
      <c r="D50" s="619"/>
      <c r="E50" s="619"/>
      <c r="F50" s="123">
        <v>1</v>
      </c>
      <c r="G50" s="123">
        <v>0</v>
      </c>
      <c r="H50" s="123">
        <v>0</v>
      </c>
      <c r="I50" s="123">
        <v>0</v>
      </c>
      <c r="J50" s="123">
        <v>0</v>
      </c>
      <c r="K50" s="106">
        <v>0</v>
      </c>
      <c r="L50" s="107">
        <v>0</v>
      </c>
      <c r="M50" s="107">
        <v>0</v>
      </c>
      <c r="N50" s="107">
        <v>0</v>
      </c>
      <c r="O50" s="106">
        <v>0</v>
      </c>
      <c r="P50" s="107">
        <v>0</v>
      </c>
      <c r="Q50" s="107">
        <v>0</v>
      </c>
      <c r="R50" s="107">
        <v>0</v>
      </c>
      <c r="S50" s="107">
        <v>0</v>
      </c>
      <c r="T50" s="106">
        <v>0</v>
      </c>
      <c r="U50" s="107">
        <v>0</v>
      </c>
      <c r="V50" s="107">
        <v>0</v>
      </c>
      <c r="W50" s="107">
        <v>0</v>
      </c>
      <c r="X50" s="107">
        <v>0</v>
      </c>
      <c r="Y50" s="107">
        <v>0</v>
      </c>
      <c r="Z50" s="106">
        <v>1</v>
      </c>
      <c r="AA50" s="107">
        <v>1</v>
      </c>
    </row>
    <row r="51" spans="1:27" x14ac:dyDescent="0.25">
      <c r="A51" s="151" t="s">
        <v>93</v>
      </c>
      <c r="B51" s="152"/>
      <c r="C51" s="619" t="s">
        <v>70</v>
      </c>
      <c r="D51" s="619"/>
      <c r="E51" s="619"/>
      <c r="F51" s="123">
        <v>7</v>
      </c>
      <c r="G51" s="123">
        <v>14</v>
      </c>
      <c r="H51" s="123">
        <v>12</v>
      </c>
      <c r="I51" s="123">
        <v>2</v>
      </c>
      <c r="J51" s="123">
        <v>0</v>
      </c>
      <c r="K51" s="106">
        <v>6</v>
      </c>
      <c r="L51" s="107">
        <v>0</v>
      </c>
      <c r="M51" s="107">
        <v>0</v>
      </c>
      <c r="N51" s="107">
        <v>4</v>
      </c>
      <c r="O51" s="106">
        <v>2</v>
      </c>
      <c r="P51" s="107">
        <v>1</v>
      </c>
      <c r="Q51" s="107">
        <v>1</v>
      </c>
      <c r="R51" s="107">
        <v>0</v>
      </c>
      <c r="S51" s="107">
        <v>0</v>
      </c>
      <c r="T51" s="106">
        <v>6</v>
      </c>
      <c r="U51" s="107">
        <v>1</v>
      </c>
      <c r="V51" s="107">
        <v>3</v>
      </c>
      <c r="W51" s="107">
        <v>0</v>
      </c>
      <c r="X51" s="107">
        <v>0</v>
      </c>
      <c r="Y51" s="107">
        <v>0</v>
      </c>
      <c r="Z51" s="106">
        <v>12</v>
      </c>
      <c r="AA51" s="107">
        <v>4</v>
      </c>
    </row>
    <row r="52" spans="1:27" s="168" customFormat="1" ht="31.5" customHeight="1" x14ac:dyDescent="0.25">
      <c r="A52" s="175" t="s">
        <v>94</v>
      </c>
      <c r="B52" s="176"/>
      <c r="C52" s="676" t="s">
        <v>95</v>
      </c>
      <c r="D52" s="676"/>
      <c r="E52" s="676"/>
      <c r="F52" s="167">
        <v>10</v>
      </c>
      <c r="G52" s="167">
        <v>33</v>
      </c>
      <c r="H52" s="167">
        <v>27</v>
      </c>
      <c r="I52" s="167">
        <v>6</v>
      </c>
      <c r="J52" s="167">
        <v>0</v>
      </c>
      <c r="K52" s="164">
        <v>16</v>
      </c>
      <c r="L52" s="164">
        <v>9</v>
      </c>
      <c r="M52" s="164">
        <v>2</v>
      </c>
      <c r="N52" s="164">
        <v>2</v>
      </c>
      <c r="O52" s="164">
        <v>3</v>
      </c>
      <c r="P52" s="164">
        <v>1</v>
      </c>
      <c r="Q52" s="164">
        <v>2</v>
      </c>
      <c r="R52" s="164">
        <v>0</v>
      </c>
      <c r="S52" s="164">
        <v>2</v>
      </c>
      <c r="T52" s="164">
        <v>18</v>
      </c>
      <c r="U52" s="164">
        <v>0</v>
      </c>
      <c r="V52" s="164">
        <v>9</v>
      </c>
      <c r="W52" s="164">
        <v>0</v>
      </c>
      <c r="X52" s="164">
        <v>0</v>
      </c>
      <c r="Y52" s="164">
        <v>0</v>
      </c>
      <c r="Z52" s="164">
        <v>16</v>
      </c>
      <c r="AA52" s="164">
        <v>1</v>
      </c>
    </row>
    <row r="53" spans="1:27" x14ac:dyDescent="0.25">
      <c r="A53" s="151" t="s">
        <v>96</v>
      </c>
      <c r="B53" s="152"/>
      <c r="C53" s="619" t="s">
        <v>97</v>
      </c>
      <c r="D53" s="619"/>
      <c r="E53" s="619"/>
      <c r="F53" s="123">
        <v>1</v>
      </c>
      <c r="G53" s="123">
        <v>0</v>
      </c>
      <c r="H53" s="123">
        <v>0</v>
      </c>
      <c r="I53" s="123">
        <v>0</v>
      </c>
      <c r="J53" s="123">
        <v>0</v>
      </c>
      <c r="K53" s="106">
        <v>1</v>
      </c>
      <c r="L53" s="107">
        <v>0</v>
      </c>
      <c r="M53" s="107">
        <v>0</v>
      </c>
      <c r="N53" s="107">
        <v>1</v>
      </c>
      <c r="O53" s="106">
        <v>0</v>
      </c>
      <c r="P53" s="107">
        <v>0</v>
      </c>
      <c r="Q53" s="107">
        <v>0</v>
      </c>
      <c r="R53" s="107">
        <v>0</v>
      </c>
      <c r="S53" s="107">
        <v>0</v>
      </c>
      <c r="T53" s="106">
        <v>1</v>
      </c>
      <c r="U53" s="107">
        <v>0</v>
      </c>
      <c r="V53" s="107">
        <v>1</v>
      </c>
      <c r="W53" s="107">
        <v>0</v>
      </c>
      <c r="X53" s="107">
        <v>0</v>
      </c>
      <c r="Y53" s="107">
        <v>0</v>
      </c>
      <c r="Z53" s="106">
        <v>0</v>
      </c>
      <c r="AA53" s="107">
        <v>0</v>
      </c>
    </row>
    <row r="54" spans="1:27" x14ac:dyDescent="0.25">
      <c r="A54" s="151" t="s">
        <v>98</v>
      </c>
      <c r="B54" s="152"/>
      <c r="C54" s="619" t="s">
        <v>99</v>
      </c>
      <c r="D54" s="619"/>
      <c r="E54" s="619"/>
      <c r="F54" s="123">
        <v>0</v>
      </c>
      <c r="G54" s="123">
        <v>0</v>
      </c>
      <c r="H54" s="123">
        <v>0</v>
      </c>
      <c r="I54" s="123">
        <v>0</v>
      </c>
      <c r="J54" s="123">
        <v>0</v>
      </c>
      <c r="K54" s="106">
        <v>0</v>
      </c>
      <c r="L54" s="107">
        <v>0</v>
      </c>
      <c r="M54" s="107">
        <v>0</v>
      </c>
      <c r="N54" s="107">
        <v>0</v>
      </c>
      <c r="O54" s="106">
        <v>0</v>
      </c>
      <c r="P54" s="107">
        <v>0</v>
      </c>
      <c r="Q54" s="107">
        <v>0</v>
      </c>
      <c r="R54" s="107">
        <v>0</v>
      </c>
      <c r="S54" s="107">
        <v>0</v>
      </c>
      <c r="T54" s="106">
        <v>0</v>
      </c>
      <c r="U54" s="107">
        <v>0</v>
      </c>
      <c r="V54" s="107">
        <v>0</v>
      </c>
      <c r="W54" s="107">
        <v>0</v>
      </c>
      <c r="X54" s="107">
        <v>0</v>
      </c>
      <c r="Y54" s="107">
        <v>0</v>
      </c>
      <c r="Z54" s="106">
        <v>0</v>
      </c>
      <c r="AA54" s="107">
        <v>0</v>
      </c>
    </row>
    <row r="55" spans="1:27" x14ac:dyDescent="0.25">
      <c r="A55" s="151" t="s">
        <v>100</v>
      </c>
      <c r="B55" s="152"/>
      <c r="C55" s="619" t="s">
        <v>101</v>
      </c>
      <c r="D55" s="619"/>
      <c r="E55" s="619"/>
      <c r="F55" s="123">
        <v>0</v>
      </c>
      <c r="G55" s="123">
        <v>0</v>
      </c>
      <c r="H55" s="123">
        <v>0</v>
      </c>
      <c r="I55" s="123">
        <v>0</v>
      </c>
      <c r="J55" s="123">
        <v>0</v>
      </c>
      <c r="K55" s="106">
        <v>0</v>
      </c>
      <c r="L55" s="107">
        <v>0</v>
      </c>
      <c r="M55" s="107">
        <v>0</v>
      </c>
      <c r="N55" s="107">
        <v>0</v>
      </c>
      <c r="O55" s="106">
        <v>0</v>
      </c>
      <c r="P55" s="107">
        <v>0</v>
      </c>
      <c r="Q55" s="107">
        <v>0</v>
      </c>
      <c r="R55" s="107">
        <v>0</v>
      </c>
      <c r="S55" s="107">
        <v>0</v>
      </c>
      <c r="T55" s="106">
        <v>0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106">
        <v>0</v>
      </c>
      <c r="AA55" s="107">
        <v>0</v>
      </c>
    </row>
    <row r="56" spans="1:27" x14ac:dyDescent="0.25">
      <c r="A56" s="156" t="s">
        <v>102</v>
      </c>
      <c r="B56" s="157"/>
      <c r="C56" s="619" t="s">
        <v>103</v>
      </c>
      <c r="D56" s="619"/>
      <c r="E56" s="619"/>
      <c r="F56" s="125">
        <v>0</v>
      </c>
      <c r="G56" s="113">
        <v>0</v>
      </c>
      <c r="H56" s="113">
        <v>0</v>
      </c>
      <c r="I56" s="113">
        <v>0</v>
      </c>
      <c r="J56" s="113">
        <v>0</v>
      </c>
      <c r="K56" s="106">
        <v>0</v>
      </c>
      <c r="L56" s="114">
        <v>0</v>
      </c>
      <c r="M56" s="114">
        <v>0</v>
      </c>
      <c r="N56" s="114">
        <v>0</v>
      </c>
      <c r="O56" s="106">
        <v>0</v>
      </c>
      <c r="P56" s="114">
        <v>0</v>
      </c>
      <c r="Q56" s="114">
        <v>0</v>
      </c>
      <c r="R56" s="114">
        <v>0</v>
      </c>
      <c r="S56" s="114">
        <v>0</v>
      </c>
      <c r="T56" s="106">
        <v>0</v>
      </c>
      <c r="U56" s="114">
        <v>0</v>
      </c>
      <c r="V56" s="114">
        <v>0</v>
      </c>
      <c r="W56" s="114">
        <v>0</v>
      </c>
      <c r="X56" s="114">
        <v>0</v>
      </c>
      <c r="Y56" s="114">
        <v>0</v>
      </c>
      <c r="Z56" s="106">
        <v>0</v>
      </c>
      <c r="AA56" s="114">
        <v>0</v>
      </c>
    </row>
    <row r="57" spans="1:27" ht="38.25" x14ac:dyDescent="0.25">
      <c r="A57" s="155" t="s">
        <v>104</v>
      </c>
      <c r="B57" s="154" t="s">
        <v>37</v>
      </c>
      <c r="C57" s="678" t="s">
        <v>105</v>
      </c>
      <c r="D57" s="678"/>
      <c r="E57" s="678"/>
      <c r="F57" s="113">
        <v>2</v>
      </c>
      <c r="G57" s="113">
        <v>1</v>
      </c>
      <c r="H57" s="113">
        <v>1</v>
      </c>
      <c r="I57" s="113">
        <v>0</v>
      </c>
      <c r="J57" s="113">
        <v>0</v>
      </c>
      <c r="K57" s="106">
        <v>2</v>
      </c>
      <c r="L57" s="114">
        <v>1</v>
      </c>
      <c r="M57" s="114">
        <v>1</v>
      </c>
      <c r="N57" s="114">
        <v>0</v>
      </c>
      <c r="O57" s="106">
        <v>0</v>
      </c>
      <c r="P57" s="114">
        <v>0</v>
      </c>
      <c r="Q57" s="114">
        <v>0</v>
      </c>
      <c r="R57" s="114">
        <v>0</v>
      </c>
      <c r="S57" s="114">
        <v>0</v>
      </c>
      <c r="T57" s="106">
        <v>2</v>
      </c>
      <c r="U57" s="114">
        <v>0</v>
      </c>
      <c r="V57" s="114">
        <v>0</v>
      </c>
      <c r="W57" s="114">
        <v>0</v>
      </c>
      <c r="X57" s="114">
        <v>0</v>
      </c>
      <c r="Y57" s="114">
        <v>0</v>
      </c>
      <c r="Z57" s="106">
        <v>1</v>
      </c>
      <c r="AA57" s="114">
        <v>1</v>
      </c>
    </row>
    <row r="58" spans="1:27" x14ac:dyDescent="0.25">
      <c r="A58" s="151" t="s">
        <v>106</v>
      </c>
      <c r="B58" s="152"/>
      <c r="C58" s="619" t="s">
        <v>107</v>
      </c>
      <c r="D58" s="619"/>
      <c r="E58" s="619"/>
      <c r="F58" s="123">
        <v>1</v>
      </c>
      <c r="G58" s="123">
        <v>0</v>
      </c>
      <c r="H58" s="123">
        <v>0</v>
      </c>
      <c r="I58" s="123">
        <v>0</v>
      </c>
      <c r="J58" s="123">
        <v>0</v>
      </c>
      <c r="K58" s="106">
        <v>1</v>
      </c>
      <c r="L58" s="107">
        <v>1</v>
      </c>
      <c r="M58" s="107">
        <v>0</v>
      </c>
      <c r="N58" s="107">
        <v>0</v>
      </c>
      <c r="O58" s="106">
        <v>0</v>
      </c>
      <c r="P58" s="107">
        <v>0</v>
      </c>
      <c r="Q58" s="107">
        <v>0</v>
      </c>
      <c r="R58" s="107">
        <v>0</v>
      </c>
      <c r="S58" s="107">
        <v>0</v>
      </c>
      <c r="T58" s="106">
        <v>1</v>
      </c>
      <c r="U58" s="107">
        <v>0</v>
      </c>
      <c r="V58" s="107">
        <v>1</v>
      </c>
      <c r="W58" s="107">
        <v>0</v>
      </c>
      <c r="X58" s="107">
        <v>0</v>
      </c>
      <c r="Y58" s="107">
        <v>0</v>
      </c>
      <c r="Z58" s="106">
        <v>0</v>
      </c>
      <c r="AA58" s="107">
        <v>0</v>
      </c>
    </row>
    <row r="59" spans="1:27" x14ac:dyDescent="0.25">
      <c r="A59" s="151" t="s">
        <v>108</v>
      </c>
      <c r="B59" s="152"/>
      <c r="C59" s="619" t="s">
        <v>70</v>
      </c>
      <c r="D59" s="619"/>
      <c r="E59" s="619"/>
      <c r="F59" s="161">
        <v>6</v>
      </c>
      <c r="G59" s="161">
        <v>32</v>
      </c>
      <c r="H59" s="161">
        <v>26</v>
      </c>
      <c r="I59" s="161">
        <v>6</v>
      </c>
      <c r="J59" s="161">
        <v>0</v>
      </c>
      <c r="K59" s="172">
        <v>12</v>
      </c>
      <c r="L59" s="162">
        <v>7</v>
      </c>
      <c r="M59" s="162">
        <v>1</v>
      </c>
      <c r="N59" s="162">
        <v>1</v>
      </c>
      <c r="O59" s="172">
        <v>3</v>
      </c>
      <c r="P59" s="162">
        <v>1</v>
      </c>
      <c r="Q59" s="162">
        <v>2</v>
      </c>
      <c r="R59" s="162">
        <v>0</v>
      </c>
      <c r="S59" s="162">
        <v>2</v>
      </c>
      <c r="T59" s="172">
        <v>14</v>
      </c>
      <c r="U59" s="107">
        <v>0</v>
      </c>
      <c r="V59" s="107">
        <v>7</v>
      </c>
      <c r="W59" s="107">
        <v>0</v>
      </c>
      <c r="X59" s="107">
        <v>0</v>
      </c>
      <c r="Y59" s="107">
        <v>0</v>
      </c>
      <c r="Z59" s="106">
        <v>15</v>
      </c>
      <c r="AA59" s="107">
        <v>0</v>
      </c>
    </row>
    <row r="60" spans="1:27" s="168" customFormat="1" ht="30.75" customHeight="1" x14ac:dyDescent="0.25">
      <c r="A60" s="175" t="s">
        <v>109</v>
      </c>
      <c r="B60" s="176"/>
      <c r="C60" s="676" t="s">
        <v>110</v>
      </c>
      <c r="D60" s="676"/>
      <c r="E60" s="676"/>
      <c r="F60" s="179">
        <v>78</v>
      </c>
      <c r="G60" s="179">
        <v>244</v>
      </c>
      <c r="H60" s="179">
        <v>216</v>
      </c>
      <c r="I60" s="179">
        <v>28</v>
      </c>
      <c r="J60" s="179">
        <v>0</v>
      </c>
      <c r="K60" s="165">
        <v>216</v>
      </c>
      <c r="L60" s="165">
        <v>125</v>
      </c>
      <c r="M60" s="165">
        <v>34</v>
      </c>
      <c r="N60" s="165">
        <v>6</v>
      </c>
      <c r="O60" s="165">
        <v>51</v>
      </c>
      <c r="P60" s="165">
        <v>9</v>
      </c>
      <c r="Q60" s="165">
        <v>42</v>
      </c>
      <c r="R60" s="165">
        <v>0</v>
      </c>
      <c r="S60" s="165">
        <v>0</v>
      </c>
      <c r="T60" s="165">
        <v>216</v>
      </c>
      <c r="U60" s="165">
        <v>4</v>
      </c>
      <c r="V60" s="165">
        <v>116</v>
      </c>
      <c r="W60" s="165">
        <v>0</v>
      </c>
      <c r="X60" s="165">
        <v>0</v>
      </c>
      <c r="Y60" s="165">
        <v>0</v>
      </c>
      <c r="Z60" s="165">
        <v>73</v>
      </c>
      <c r="AA60" s="165">
        <v>13</v>
      </c>
    </row>
    <row r="61" spans="1:27" x14ac:dyDescent="0.25">
      <c r="A61" s="151" t="s">
        <v>111</v>
      </c>
      <c r="B61" s="152"/>
      <c r="C61" s="619" t="s">
        <v>112</v>
      </c>
      <c r="D61" s="619"/>
      <c r="E61" s="619"/>
      <c r="F61" s="123">
        <v>36</v>
      </c>
      <c r="G61" s="123">
        <v>132</v>
      </c>
      <c r="H61" s="123">
        <v>113</v>
      </c>
      <c r="I61" s="123">
        <v>19</v>
      </c>
      <c r="J61" s="123">
        <v>0</v>
      </c>
      <c r="K61" s="106">
        <v>111</v>
      </c>
      <c r="L61" s="107">
        <v>80</v>
      </c>
      <c r="M61" s="107">
        <v>4</v>
      </c>
      <c r="N61" s="107">
        <v>2</v>
      </c>
      <c r="O61" s="106">
        <v>25</v>
      </c>
      <c r="P61" s="107">
        <v>2</v>
      </c>
      <c r="Q61" s="107">
        <v>23</v>
      </c>
      <c r="R61" s="107">
        <v>0</v>
      </c>
      <c r="S61" s="107">
        <v>0</v>
      </c>
      <c r="T61" s="106">
        <v>111</v>
      </c>
      <c r="U61" s="107">
        <v>2</v>
      </c>
      <c r="V61" s="107">
        <v>0</v>
      </c>
      <c r="W61" s="107">
        <v>0</v>
      </c>
      <c r="X61" s="107">
        <v>0</v>
      </c>
      <c r="Y61" s="107">
        <v>0</v>
      </c>
      <c r="Z61" s="106">
        <v>36</v>
      </c>
      <c r="AA61" s="107">
        <v>2</v>
      </c>
    </row>
    <row r="62" spans="1:27" x14ac:dyDescent="0.25">
      <c r="A62" s="151" t="s">
        <v>113</v>
      </c>
      <c r="B62" s="152"/>
      <c r="C62" s="619" t="s">
        <v>114</v>
      </c>
      <c r="D62" s="619"/>
      <c r="E62" s="619"/>
      <c r="F62" s="123">
        <v>21</v>
      </c>
      <c r="G62" s="123">
        <v>67</v>
      </c>
      <c r="H62" s="123">
        <v>66</v>
      </c>
      <c r="I62" s="123">
        <v>1</v>
      </c>
      <c r="J62" s="123">
        <v>0</v>
      </c>
      <c r="K62" s="106">
        <v>64</v>
      </c>
      <c r="L62" s="107">
        <v>27</v>
      </c>
      <c r="M62" s="107">
        <v>21</v>
      </c>
      <c r="N62" s="107">
        <v>1</v>
      </c>
      <c r="O62" s="106">
        <v>15</v>
      </c>
      <c r="P62" s="107">
        <v>4</v>
      </c>
      <c r="Q62" s="107">
        <v>11</v>
      </c>
      <c r="R62" s="107">
        <v>0</v>
      </c>
      <c r="S62" s="107">
        <v>0</v>
      </c>
      <c r="T62" s="106">
        <v>64</v>
      </c>
      <c r="U62" s="107">
        <v>1</v>
      </c>
      <c r="V62" s="107">
        <v>90</v>
      </c>
      <c r="W62" s="107">
        <v>0</v>
      </c>
      <c r="X62" s="107">
        <v>0</v>
      </c>
      <c r="Y62" s="107">
        <v>0</v>
      </c>
      <c r="Z62" s="106">
        <v>22</v>
      </c>
      <c r="AA62" s="107">
        <v>5</v>
      </c>
    </row>
    <row r="63" spans="1:27" x14ac:dyDescent="0.25">
      <c r="A63" s="151" t="s">
        <v>115</v>
      </c>
      <c r="B63" s="152"/>
      <c r="C63" s="619" t="s">
        <v>116</v>
      </c>
      <c r="D63" s="619"/>
      <c r="E63" s="619"/>
      <c r="F63" s="123">
        <v>1</v>
      </c>
      <c r="G63" s="123">
        <v>7</v>
      </c>
      <c r="H63" s="123">
        <v>6</v>
      </c>
      <c r="I63" s="123">
        <v>1</v>
      </c>
      <c r="J63" s="123">
        <v>0</v>
      </c>
      <c r="K63" s="106">
        <v>5</v>
      </c>
      <c r="L63" s="107">
        <v>2</v>
      </c>
      <c r="M63" s="107">
        <v>2</v>
      </c>
      <c r="N63" s="107">
        <v>1</v>
      </c>
      <c r="O63" s="106">
        <v>0</v>
      </c>
      <c r="P63" s="107">
        <v>0</v>
      </c>
      <c r="Q63" s="107">
        <v>0</v>
      </c>
      <c r="R63" s="107">
        <v>0</v>
      </c>
      <c r="S63" s="107">
        <v>0</v>
      </c>
      <c r="T63" s="106">
        <v>5</v>
      </c>
      <c r="U63" s="107">
        <v>0</v>
      </c>
      <c r="V63" s="107">
        <v>0</v>
      </c>
      <c r="W63" s="107">
        <v>0</v>
      </c>
      <c r="X63" s="107">
        <v>0</v>
      </c>
      <c r="Y63" s="107">
        <v>0</v>
      </c>
      <c r="Z63" s="106">
        <v>2</v>
      </c>
      <c r="AA63" s="107">
        <v>1</v>
      </c>
    </row>
    <row r="64" spans="1:27" x14ac:dyDescent="0.25">
      <c r="A64" s="151" t="s">
        <v>117</v>
      </c>
      <c r="B64" s="152"/>
      <c r="C64" s="619" t="s">
        <v>118</v>
      </c>
      <c r="D64" s="619"/>
      <c r="E64" s="619"/>
      <c r="F64" s="123">
        <v>2</v>
      </c>
      <c r="G64" s="123">
        <v>2</v>
      </c>
      <c r="H64" s="123">
        <v>1</v>
      </c>
      <c r="I64" s="123">
        <v>1</v>
      </c>
      <c r="J64" s="123">
        <v>0</v>
      </c>
      <c r="K64" s="106">
        <v>0</v>
      </c>
      <c r="L64" s="107">
        <v>0</v>
      </c>
      <c r="M64" s="107">
        <v>0</v>
      </c>
      <c r="N64" s="107">
        <v>0</v>
      </c>
      <c r="O64" s="106">
        <v>0</v>
      </c>
      <c r="P64" s="107">
        <v>0</v>
      </c>
      <c r="Q64" s="107">
        <v>0</v>
      </c>
      <c r="R64" s="107">
        <v>0</v>
      </c>
      <c r="S64" s="107">
        <v>0</v>
      </c>
      <c r="T64" s="106">
        <v>0</v>
      </c>
      <c r="U64" s="107">
        <v>0</v>
      </c>
      <c r="V64" s="107">
        <v>0</v>
      </c>
      <c r="W64" s="107">
        <v>0</v>
      </c>
      <c r="X64" s="107">
        <v>0</v>
      </c>
      <c r="Y64" s="107">
        <v>0</v>
      </c>
      <c r="Z64" s="106">
        <v>3</v>
      </c>
      <c r="AA64" s="107">
        <v>1</v>
      </c>
    </row>
    <row r="65" spans="1:27" x14ac:dyDescent="0.25">
      <c r="A65" s="151" t="s">
        <v>119</v>
      </c>
      <c r="B65" s="152"/>
      <c r="C65" s="619" t="s">
        <v>120</v>
      </c>
      <c r="D65" s="619"/>
      <c r="E65" s="619"/>
      <c r="F65" s="123">
        <v>0</v>
      </c>
      <c r="G65" s="123">
        <v>0</v>
      </c>
      <c r="H65" s="123">
        <v>0</v>
      </c>
      <c r="I65" s="123">
        <v>0</v>
      </c>
      <c r="J65" s="123">
        <v>0</v>
      </c>
      <c r="K65" s="106">
        <v>0</v>
      </c>
      <c r="L65" s="107">
        <v>0</v>
      </c>
      <c r="M65" s="107">
        <v>0</v>
      </c>
      <c r="N65" s="107">
        <v>0</v>
      </c>
      <c r="O65" s="106">
        <v>0</v>
      </c>
      <c r="P65" s="107">
        <v>0</v>
      </c>
      <c r="Q65" s="107">
        <v>0</v>
      </c>
      <c r="R65" s="107">
        <v>0</v>
      </c>
      <c r="S65" s="107">
        <v>0</v>
      </c>
      <c r="T65" s="106">
        <v>0</v>
      </c>
      <c r="U65" s="107">
        <v>0</v>
      </c>
      <c r="V65" s="107">
        <v>0</v>
      </c>
      <c r="W65" s="107">
        <v>0</v>
      </c>
      <c r="X65" s="107">
        <v>0</v>
      </c>
      <c r="Y65" s="107">
        <v>0</v>
      </c>
      <c r="Z65" s="106">
        <v>0</v>
      </c>
      <c r="AA65" s="107">
        <v>0</v>
      </c>
    </row>
    <row r="66" spans="1:27" ht="36.75" customHeight="1" x14ac:dyDescent="0.25">
      <c r="A66" s="151" t="s">
        <v>121</v>
      </c>
      <c r="B66" s="152"/>
      <c r="C66" s="619" t="s">
        <v>122</v>
      </c>
      <c r="D66" s="619"/>
      <c r="E66" s="619"/>
      <c r="F66" s="123">
        <v>0</v>
      </c>
      <c r="G66" s="123">
        <v>3</v>
      </c>
      <c r="H66" s="123">
        <v>3</v>
      </c>
      <c r="I66" s="123">
        <v>0</v>
      </c>
      <c r="J66" s="123">
        <v>0</v>
      </c>
      <c r="K66" s="106">
        <v>3</v>
      </c>
      <c r="L66" s="107">
        <v>3</v>
      </c>
      <c r="M66" s="107">
        <v>0</v>
      </c>
      <c r="N66" s="107">
        <v>0</v>
      </c>
      <c r="O66" s="106">
        <v>0</v>
      </c>
      <c r="P66" s="107">
        <v>0</v>
      </c>
      <c r="Q66" s="107">
        <v>0</v>
      </c>
      <c r="R66" s="107">
        <v>0</v>
      </c>
      <c r="S66" s="107">
        <v>0</v>
      </c>
      <c r="T66" s="106">
        <v>3</v>
      </c>
      <c r="U66" s="107">
        <v>0</v>
      </c>
      <c r="V66" s="107">
        <v>3</v>
      </c>
      <c r="W66" s="107">
        <v>0</v>
      </c>
      <c r="X66" s="107">
        <v>0</v>
      </c>
      <c r="Y66" s="107">
        <v>0</v>
      </c>
      <c r="Z66" s="106">
        <v>0</v>
      </c>
      <c r="AA66" s="107">
        <v>0</v>
      </c>
    </row>
    <row r="67" spans="1:27" x14ac:dyDescent="0.25">
      <c r="A67" s="151" t="s">
        <v>123</v>
      </c>
      <c r="B67" s="152"/>
      <c r="C67" s="619" t="s">
        <v>124</v>
      </c>
      <c r="D67" s="619"/>
      <c r="E67" s="619"/>
      <c r="F67" s="123">
        <v>0</v>
      </c>
      <c r="G67" s="123">
        <v>1</v>
      </c>
      <c r="H67" s="123">
        <v>1</v>
      </c>
      <c r="I67" s="123">
        <v>0</v>
      </c>
      <c r="J67" s="123">
        <v>0</v>
      </c>
      <c r="K67" s="106">
        <v>1</v>
      </c>
      <c r="L67" s="107">
        <v>1</v>
      </c>
      <c r="M67" s="107">
        <v>0</v>
      </c>
      <c r="N67" s="107">
        <v>0</v>
      </c>
      <c r="O67" s="106">
        <v>0</v>
      </c>
      <c r="P67" s="107">
        <v>0</v>
      </c>
      <c r="Q67" s="107">
        <v>0</v>
      </c>
      <c r="R67" s="107">
        <v>0</v>
      </c>
      <c r="S67" s="107">
        <v>0</v>
      </c>
      <c r="T67" s="106">
        <v>1</v>
      </c>
      <c r="U67" s="107">
        <v>0</v>
      </c>
      <c r="V67" s="107">
        <v>1</v>
      </c>
      <c r="W67" s="107">
        <v>0</v>
      </c>
      <c r="X67" s="107">
        <v>0</v>
      </c>
      <c r="Y67" s="107">
        <v>0</v>
      </c>
      <c r="Z67" s="106">
        <v>0</v>
      </c>
      <c r="AA67" s="107">
        <v>0</v>
      </c>
    </row>
    <row r="68" spans="1:27" x14ac:dyDescent="0.25">
      <c r="A68" s="151" t="s">
        <v>125</v>
      </c>
      <c r="B68" s="152"/>
      <c r="C68" s="619" t="s">
        <v>126</v>
      </c>
      <c r="D68" s="619"/>
      <c r="E68" s="619"/>
      <c r="F68" s="123">
        <v>6</v>
      </c>
      <c r="G68" s="123">
        <v>7</v>
      </c>
      <c r="H68" s="123">
        <v>4</v>
      </c>
      <c r="I68" s="123">
        <v>3</v>
      </c>
      <c r="J68" s="123">
        <v>0</v>
      </c>
      <c r="K68" s="106">
        <v>8</v>
      </c>
      <c r="L68" s="107">
        <v>4</v>
      </c>
      <c r="M68" s="107">
        <v>1</v>
      </c>
      <c r="N68" s="107">
        <v>1</v>
      </c>
      <c r="O68" s="106">
        <v>2</v>
      </c>
      <c r="P68" s="107">
        <v>0</v>
      </c>
      <c r="Q68" s="107">
        <v>2</v>
      </c>
      <c r="R68" s="107">
        <v>0</v>
      </c>
      <c r="S68" s="107">
        <v>0</v>
      </c>
      <c r="T68" s="106">
        <v>8</v>
      </c>
      <c r="U68" s="107">
        <v>0</v>
      </c>
      <c r="V68" s="107">
        <v>4</v>
      </c>
      <c r="W68" s="107">
        <v>0</v>
      </c>
      <c r="X68" s="107">
        <v>0</v>
      </c>
      <c r="Y68" s="107">
        <v>0</v>
      </c>
      <c r="Z68" s="106">
        <v>1</v>
      </c>
      <c r="AA68" s="107">
        <v>1</v>
      </c>
    </row>
    <row r="69" spans="1:27" x14ac:dyDescent="0.25">
      <c r="A69" s="151" t="s">
        <v>127</v>
      </c>
      <c r="B69" s="152"/>
      <c r="C69" s="619" t="s">
        <v>128</v>
      </c>
      <c r="D69" s="619"/>
      <c r="E69" s="619"/>
      <c r="F69" s="123">
        <v>4</v>
      </c>
      <c r="G69" s="123">
        <v>5</v>
      </c>
      <c r="H69" s="123">
        <v>4</v>
      </c>
      <c r="I69" s="123">
        <v>1</v>
      </c>
      <c r="J69" s="123">
        <v>0</v>
      </c>
      <c r="K69" s="106">
        <v>4</v>
      </c>
      <c r="L69" s="107">
        <v>3</v>
      </c>
      <c r="M69" s="107">
        <v>0</v>
      </c>
      <c r="N69" s="107">
        <v>0</v>
      </c>
      <c r="O69" s="106">
        <v>1</v>
      </c>
      <c r="P69" s="107">
        <v>0</v>
      </c>
      <c r="Q69" s="107">
        <v>1</v>
      </c>
      <c r="R69" s="107">
        <v>0</v>
      </c>
      <c r="S69" s="107">
        <v>0</v>
      </c>
      <c r="T69" s="106">
        <v>4</v>
      </c>
      <c r="U69" s="107">
        <v>1</v>
      </c>
      <c r="V69" s="107">
        <v>3</v>
      </c>
      <c r="W69" s="107">
        <v>0</v>
      </c>
      <c r="X69" s="107">
        <v>0</v>
      </c>
      <c r="Y69" s="107">
        <v>0</v>
      </c>
      <c r="Z69" s="106">
        <v>3</v>
      </c>
      <c r="AA69" s="107">
        <v>2</v>
      </c>
    </row>
    <row r="70" spans="1:27" x14ac:dyDescent="0.25">
      <c r="A70" s="151" t="s">
        <v>129</v>
      </c>
      <c r="B70" s="152"/>
      <c r="C70" s="619" t="s">
        <v>130</v>
      </c>
      <c r="D70" s="619"/>
      <c r="E70" s="619"/>
      <c r="F70" s="123">
        <v>6</v>
      </c>
      <c r="G70" s="123">
        <v>11</v>
      </c>
      <c r="H70" s="123">
        <v>10</v>
      </c>
      <c r="I70" s="123">
        <v>1</v>
      </c>
      <c r="J70" s="123">
        <v>0</v>
      </c>
      <c r="K70" s="106">
        <v>13</v>
      </c>
      <c r="L70" s="107">
        <v>3</v>
      </c>
      <c r="M70" s="107">
        <v>4</v>
      </c>
      <c r="N70" s="107">
        <v>0</v>
      </c>
      <c r="O70" s="106">
        <v>6</v>
      </c>
      <c r="P70" s="107">
        <v>2</v>
      </c>
      <c r="Q70" s="107">
        <v>4</v>
      </c>
      <c r="R70" s="107">
        <v>0</v>
      </c>
      <c r="S70" s="107">
        <v>0</v>
      </c>
      <c r="T70" s="106">
        <v>13</v>
      </c>
      <c r="U70" s="107">
        <v>0</v>
      </c>
      <c r="V70" s="107">
        <v>10</v>
      </c>
      <c r="W70" s="107">
        <v>0</v>
      </c>
      <c r="X70" s="107">
        <v>0</v>
      </c>
      <c r="Y70" s="107">
        <v>0</v>
      </c>
      <c r="Z70" s="106">
        <v>3</v>
      </c>
      <c r="AA70" s="107">
        <v>1</v>
      </c>
    </row>
    <row r="71" spans="1:27" x14ac:dyDescent="0.25">
      <c r="A71" s="151" t="s">
        <v>131</v>
      </c>
      <c r="B71" s="152"/>
      <c r="C71" s="619" t="s">
        <v>132</v>
      </c>
      <c r="D71" s="619"/>
      <c r="E71" s="619"/>
      <c r="F71" s="111">
        <v>0</v>
      </c>
      <c r="G71" s="111">
        <v>3</v>
      </c>
      <c r="H71" s="111">
        <v>3</v>
      </c>
      <c r="I71" s="111">
        <v>0</v>
      </c>
      <c r="J71" s="111">
        <v>0</v>
      </c>
      <c r="K71" s="171">
        <v>1</v>
      </c>
      <c r="L71" s="111">
        <v>0</v>
      </c>
      <c r="M71" s="111">
        <v>1</v>
      </c>
      <c r="N71" s="111">
        <v>0</v>
      </c>
      <c r="O71" s="171">
        <v>0</v>
      </c>
      <c r="P71" s="111">
        <v>0</v>
      </c>
      <c r="Q71" s="111">
        <v>0</v>
      </c>
      <c r="R71" s="111">
        <v>0</v>
      </c>
      <c r="S71" s="111">
        <v>0</v>
      </c>
      <c r="T71" s="171">
        <v>1</v>
      </c>
      <c r="U71" s="111">
        <v>0</v>
      </c>
      <c r="V71" s="111">
        <v>1</v>
      </c>
      <c r="W71" s="111">
        <v>0</v>
      </c>
      <c r="X71" s="111">
        <v>0</v>
      </c>
      <c r="Y71" s="111">
        <v>0</v>
      </c>
      <c r="Z71" s="171">
        <v>2</v>
      </c>
      <c r="AA71" s="111">
        <v>0</v>
      </c>
    </row>
    <row r="72" spans="1:27" x14ac:dyDescent="0.25">
      <c r="A72" s="151" t="s">
        <v>133</v>
      </c>
      <c r="B72" s="152"/>
      <c r="C72" s="619" t="s">
        <v>134</v>
      </c>
      <c r="D72" s="619"/>
      <c r="E72" s="619"/>
      <c r="F72" s="123">
        <v>0</v>
      </c>
      <c r="G72" s="123">
        <v>0</v>
      </c>
      <c r="H72" s="123">
        <v>0</v>
      </c>
      <c r="I72" s="123">
        <v>0</v>
      </c>
      <c r="J72" s="123">
        <v>0</v>
      </c>
      <c r="K72" s="106">
        <v>0</v>
      </c>
      <c r="L72" s="107">
        <v>0</v>
      </c>
      <c r="M72" s="107">
        <v>0</v>
      </c>
      <c r="N72" s="107">
        <v>0</v>
      </c>
      <c r="O72" s="106">
        <v>0</v>
      </c>
      <c r="P72" s="107">
        <v>0</v>
      </c>
      <c r="Q72" s="107">
        <v>0</v>
      </c>
      <c r="R72" s="107">
        <v>0</v>
      </c>
      <c r="S72" s="107">
        <v>0</v>
      </c>
      <c r="T72" s="106">
        <v>0</v>
      </c>
      <c r="U72" s="107">
        <v>0</v>
      </c>
      <c r="V72" s="107">
        <v>0</v>
      </c>
      <c r="W72" s="107">
        <v>0</v>
      </c>
      <c r="X72" s="107">
        <v>0</v>
      </c>
      <c r="Y72" s="107">
        <v>0</v>
      </c>
      <c r="Z72" s="106">
        <v>0</v>
      </c>
      <c r="AA72" s="107">
        <v>0</v>
      </c>
    </row>
    <row r="73" spans="1:27" x14ac:dyDescent="0.25">
      <c r="A73" s="151" t="s">
        <v>135</v>
      </c>
      <c r="B73" s="152"/>
      <c r="C73" s="619" t="s">
        <v>70</v>
      </c>
      <c r="D73" s="619"/>
      <c r="E73" s="619"/>
      <c r="F73" s="123">
        <v>2</v>
      </c>
      <c r="G73" s="123">
        <v>6</v>
      </c>
      <c r="H73" s="123">
        <v>5</v>
      </c>
      <c r="I73" s="123">
        <v>1</v>
      </c>
      <c r="J73" s="123">
        <v>0</v>
      </c>
      <c r="K73" s="106">
        <v>6</v>
      </c>
      <c r="L73" s="107">
        <v>2</v>
      </c>
      <c r="M73" s="107">
        <v>1</v>
      </c>
      <c r="N73" s="107">
        <v>1</v>
      </c>
      <c r="O73" s="106">
        <v>2</v>
      </c>
      <c r="P73" s="107">
        <v>1</v>
      </c>
      <c r="Q73" s="107">
        <v>1</v>
      </c>
      <c r="R73" s="107">
        <v>0</v>
      </c>
      <c r="S73" s="107">
        <v>0</v>
      </c>
      <c r="T73" s="106">
        <v>6</v>
      </c>
      <c r="U73" s="107">
        <v>0</v>
      </c>
      <c r="V73" s="107">
        <v>4</v>
      </c>
      <c r="W73" s="107">
        <v>0</v>
      </c>
      <c r="X73" s="107">
        <v>0</v>
      </c>
      <c r="Y73" s="107">
        <v>0</v>
      </c>
      <c r="Z73" s="106">
        <v>1</v>
      </c>
      <c r="AA73" s="107">
        <v>0</v>
      </c>
    </row>
    <row r="74" spans="1:27" s="168" customFormat="1" ht="30" customHeight="1" x14ac:dyDescent="0.25">
      <c r="A74" s="175" t="s">
        <v>136</v>
      </c>
      <c r="B74" s="176"/>
      <c r="C74" s="676" t="s">
        <v>137</v>
      </c>
      <c r="D74" s="676"/>
      <c r="E74" s="676"/>
      <c r="F74" s="179">
        <v>0</v>
      </c>
      <c r="G74" s="179">
        <v>0</v>
      </c>
      <c r="H74" s="179">
        <v>0</v>
      </c>
      <c r="I74" s="179">
        <v>0</v>
      </c>
      <c r="J74" s="179">
        <v>0</v>
      </c>
      <c r="K74" s="165">
        <v>0</v>
      </c>
      <c r="L74" s="165">
        <v>0</v>
      </c>
      <c r="M74" s="165">
        <v>0</v>
      </c>
      <c r="N74" s="165">
        <v>0</v>
      </c>
      <c r="O74" s="165">
        <v>0</v>
      </c>
      <c r="P74" s="165">
        <v>0</v>
      </c>
      <c r="Q74" s="165">
        <v>0</v>
      </c>
      <c r="R74" s="165">
        <v>0</v>
      </c>
      <c r="S74" s="165">
        <v>0</v>
      </c>
      <c r="T74" s="165">
        <v>0</v>
      </c>
      <c r="U74" s="165">
        <v>0</v>
      </c>
      <c r="V74" s="165">
        <v>0</v>
      </c>
      <c r="W74" s="165">
        <v>0</v>
      </c>
      <c r="X74" s="165">
        <v>0</v>
      </c>
      <c r="Y74" s="165">
        <v>0</v>
      </c>
      <c r="Z74" s="165">
        <v>0</v>
      </c>
      <c r="AA74" s="165">
        <v>0</v>
      </c>
    </row>
    <row r="75" spans="1:27" x14ac:dyDescent="0.25">
      <c r="A75" s="151" t="s">
        <v>138</v>
      </c>
      <c r="B75" s="152"/>
      <c r="C75" s="619" t="s">
        <v>139</v>
      </c>
      <c r="D75" s="619"/>
      <c r="E75" s="619"/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06">
        <v>0</v>
      </c>
      <c r="L75" s="107">
        <v>0</v>
      </c>
      <c r="M75" s="107">
        <v>0</v>
      </c>
      <c r="N75" s="107">
        <v>0</v>
      </c>
      <c r="O75" s="106">
        <v>0</v>
      </c>
      <c r="P75" s="107">
        <v>0</v>
      </c>
      <c r="Q75" s="107">
        <v>0</v>
      </c>
      <c r="R75" s="107">
        <v>0</v>
      </c>
      <c r="S75" s="107">
        <v>0</v>
      </c>
      <c r="T75" s="106">
        <v>0</v>
      </c>
      <c r="U75" s="107">
        <v>0</v>
      </c>
      <c r="V75" s="107">
        <v>0</v>
      </c>
      <c r="W75" s="107">
        <v>0</v>
      </c>
      <c r="X75" s="107">
        <v>0</v>
      </c>
      <c r="Y75" s="107">
        <v>0</v>
      </c>
      <c r="Z75" s="106">
        <v>0</v>
      </c>
      <c r="AA75" s="107">
        <v>0</v>
      </c>
    </row>
    <row r="76" spans="1:27" x14ac:dyDescent="0.25">
      <c r="A76" s="151" t="s">
        <v>140</v>
      </c>
      <c r="B76" s="152"/>
      <c r="C76" s="619" t="s">
        <v>141</v>
      </c>
      <c r="D76" s="619"/>
      <c r="E76" s="619"/>
      <c r="F76" s="123">
        <v>0</v>
      </c>
      <c r="G76" s="123">
        <v>0</v>
      </c>
      <c r="H76" s="123">
        <v>0</v>
      </c>
      <c r="I76" s="123">
        <v>0</v>
      </c>
      <c r="J76" s="123">
        <v>0</v>
      </c>
      <c r="K76" s="106">
        <v>0</v>
      </c>
      <c r="L76" s="107">
        <v>0</v>
      </c>
      <c r="M76" s="107">
        <v>0</v>
      </c>
      <c r="N76" s="107">
        <v>0</v>
      </c>
      <c r="O76" s="106">
        <v>0</v>
      </c>
      <c r="P76" s="107">
        <v>0</v>
      </c>
      <c r="Q76" s="107">
        <v>0</v>
      </c>
      <c r="R76" s="107">
        <v>0</v>
      </c>
      <c r="S76" s="107">
        <v>0</v>
      </c>
      <c r="T76" s="106">
        <v>0</v>
      </c>
      <c r="U76" s="107">
        <v>0</v>
      </c>
      <c r="V76" s="107">
        <v>0</v>
      </c>
      <c r="W76" s="107">
        <v>0</v>
      </c>
      <c r="X76" s="107">
        <v>0</v>
      </c>
      <c r="Y76" s="107">
        <v>0</v>
      </c>
      <c r="Z76" s="106">
        <v>0</v>
      </c>
      <c r="AA76" s="107">
        <v>0</v>
      </c>
    </row>
    <row r="77" spans="1:27" x14ac:dyDescent="0.25">
      <c r="A77" s="151" t="s">
        <v>142</v>
      </c>
      <c r="B77" s="152"/>
      <c r="C77" s="619" t="s">
        <v>143</v>
      </c>
      <c r="D77" s="619"/>
      <c r="E77" s="619"/>
      <c r="F77" s="123">
        <v>0</v>
      </c>
      <c r="G77" s="123">
        <v>0</v>
      </c>
      <c r="H77" s="123">
        <v>0</v>
      </c>
      <c r="I77" s="123">
        <v>0</v>
      </c>
      <c r="J77" s="123">
        <v>0</v>
      </c>
      <c r="K77" s="106">
        <v>0</v>
      </c>
      <c r="L77" s="107">
        <v>0</v>
      </c>
      <c r="M77" s="107">
        <v>0</v>
      </c>
      <c r="N77" s="107">
        <v>0</v>
      </c>
      <c r="O77" s="106">
        <v>0</v>
      </c>
      <c r="P77" s="107">
        <v>0</v>
      </c>
      <c r="Q77" s="107">
        <v>0</v>
      </c>
      <c r="R77" s="107">
        <v>0</v>
      </c>
      <c r="S77" s="107">
        <v>0</v>
      </c>
      <c r="T77" s="106">
        <v>0</v>
      </c>
      <c r="U77" s="107">
        <v>0</v>
      </c>
      <c r="V77" s="107">
        <v>0</v>
      </c>
      <c r="W77" s="107">
        <v>0</v>
      </c>
      <c r="X77" s="107">
        <v>0</v>
      </c>
      <c r="Y77" s="107">
        <v>0</v>
      </c>
      <c r="Z77" s="106">
        <v>0</v>
      </c>
      <c r="AA77" s="107">
        <v>0</v>
      </c>
    </row>
    <row r="78" spans="1:27" x14ac:dyDescent="0.25">
      <c r="A78" s="151" t="s">
        <v>144</v>
      </c>
      <c r="B78" s="152"/>
      <c r="C78" s="619" t="s">
        <v>145</v>
      </c>
      <c r="D78" s="619"/>
      <c r="E78" s="619"/>
      <c r="F78" s="123">
        <v>0</v>
      </c>
      <c r="G78" s="123">
        <v>0</v>
      </c>
      <c r="H78" s="123">
        <v>0</v>
      </c>
      <c r="I78" s="123">
        <v>0</v>
      </c>
      <c r="J78" s="123">
        <v>0</v>
      </c>
      <c r="K78" s="106">
        <v>0</v>
      </c>
      <c r="L78" s="107">
        <v>0</v>
      </c>
      <c r="M78" s="107">
        <v>0</v>
      </c>
      <c r="N78" s="107">
        <v>0</v>
      </c>
      <c r="O78" s="106">
        <v>0</v>
      </c>
      <c r="P78" s="107">
        <v>0</v>
      </c>
      <c r="Q78" s="107">
        <v>0</v>
      </c>
      <c r="R78" s="107">
        <v>0</v>
      </c>
      <c r="S78" s="107">
        <v>0</v>
      </c>
      <c r="T78" s="106">
        <v>0</v>
      </c>
      <c r="U78" s="107">
        <v>0</v>
      </c>
      <c r="V78" s="107">
        <v>0</v>
      </c>
      <c r="W78" s="107">
        <v>0</v>
      </c>
      <c r="X78" s="107">
        <v>0</v>
      </c>
      <c r="Y78" s="107">
        <v>0</v>
      </c>
      <c r="Z78" s="106">
        <v>0</v>
      </c>
      <c r="AA78" s="107">
        <v>0</v>
      </c>
    </row>
    <row r="79" spans="1:27" x14ac:dyDescent="0.25">
      <c r="A79" s="151" t="s">
        <v>146</v>
      </c>
      <c r="B79" s="152"/>
      <c r="C79" s="619" t="s">
        <v>147</v>
      </c>
      <c r="D79" s="619"/>
      <c r="E79" s="619"/>
      <c r="F79" s="123">
        <v>0</v>
      </c>
      <c r="G79" s="123">
        <v>0</v>
      </c>
      <c r="H79" s="123">
        <v>0</v>
      </c>
      <c r="I79" s="123">
        <v>0</v>
      </c>
      <c r="J79" s="123">
        <v>0</v>
      </c>
      <c r="K79" s="106">
        <v>0</v>
      </c>
      <c r="L79" s="107">
        <v>0</v>
      </c>
      <c r="M79" s="107">
        <v>0</v>
      </c>
      <c r="N79" s="107">
        <v>0</v>
      </c>
      <c r="O79" s="106">
        <v>0</v>
      </c>
      <c r="P79" s="107">
        <v>0</v>
      </c>
      <c r="Q79" s="107">
        <v>0</v>
      </c>
      <c r="R79" s="107">
        <v>0</v>
      </c>
      <c r="S79" s="107">
        <v>0</v>
      </c>
      <c r="T79" s="106">
        <v>0</v>
      </c>
      <c r="U79" s="107">
        <v>0</v>
      </c>
      <c r="V79" s="107">
        <v>0</v>
      </c>
      <c r="W79" s="107">
        <v>0</v>
      </c>
      <c r="X79" s="107">
        <v>0</v>
      </c>
      <c r="Y79" s="107">
        <v>0</v>
      </c>
      <c r="Z79" s="106">
        <v>0</v>
      </c>
      <c r="AA79" s="107">
        <v>0</v>
      </c>
    </row>
    <row r="80" spans="1:27" x14ac:dyDescent="0.25">
      <c r="A80" s="151" t="s">
        <v>148</v>
      </c>
      <c r="B80" s="152"/>
      <c r="C80" s="619" t="s">
        <v>70</v>
      </c>
      <c r="D80" s="619"/>
      <c r="E80" s="619"/>
      <c r="F80" s="123">
        <v>0</v>
      </c>
      <c r="G80" s="123">
        <v>0</v>
      </c>
      <c r="H80" s="123">
        <v>0</v>
      </c>
      <c r="I80" s="123">
        <v>0</v>
      </c>
      <c r="J80" s="123">
        <v>0</v>
      </c>
      <c r="K80" s="106">
        <v>0</v>
      </c>
      <c r="L80" s="107">
        <v>0</v>
      </c>
      <c r="M80" s="107">
        <v>0</v>
      </c>
      <c r="N80" s="107">
        <v>0</v>
      </c>
      <c r="O80" s="106">
        <v>0</v>
      </c>
      <c r="P80" s="107">
        <v>0</v>
      </c>
      <c r="Q80" s="107">
        <v>0</v>
      </c>
      <c r="R80" s="107">
        <v>0</v>
      </c>
      <c r="S80" s="107">
        <v>0</v>
      </c>
      <c r="T80" s="106">
        <v>0</v>
      </c>
      <c r="U80" s="107">
        <v>0</v>
      </c>
      <c r="V80" s="107">
        <v>0</v>
      </c>
      <c r="W80" s="107">
        <v>0</v>
      </c>
      <c r="X80" s="107">
        <v>0</v>
      </c>
      <c r="Y80" s="107">
        <v>0</v>
      </c>
      <c r="Z80" s="106">
        <v>0</v>
      </c>
      <c r="AA80" s="107">
        <v>0</v>
      </c>
    </row>
    <row r="81" spans="1:27" s="168" customFormat="1" ht="29.25" customHeight="1" x14ac:dyDescent="0.25">
      <c r="A81" s="177" t="s">
        <v>149</v>
      </c>
      <c r="B81" s="178"/>
      <c r="C81" s="676" t="s">
        <v>150</v>
      </c>
      <c r="D81" s="676"/>
      <c r="E81" s="676"/>
      <c r="F81" s="167">
        <v>13</v>
      </c>
      <c r="G81" s="167">
        <v>9</v>
      </c>
      <c r="H81" s="179">
        <v>8</v>
      </c>
      <c r="I81" s="179">
        <v>1</v>
      </c>
      <c r="J81" s="167">
        <v>0</v>
      </c>
      <c r="K81" s="164">
        <v>18</v>
      </c>
      <c r="L81" s="164">
        <v>12</v>
      </c>
      <c r="M81" s="164">
        <v>0</v>
      </c>
      <c r="N81" s="164">
        <v>3</v>
      </c>
      <c r="O81" s="164">
        <v>3</v>
      </c>
      <c r="P81" s="164">
        <v>0</v>
      </c>
      <c r="Q81" s="164">
        <v>3</v>
      </c>
      <c r="R81" s="164">
        <v>0</v>
      </c>
      <c r="S81" s="164">
        <v>0</v>
      </c>
      <c r="T81" s="164">
        <v>18</v>
      </c>
      <c r="U81" s="164">
        <v>0</v>
      </c>
      <c r="V81" s="182">
        <v>16</v>
      </c>
      <c r="W81" s="164">
        <v>0</v>
      </c>
      <c r="X81" s="164">
        <v>0</v>
      </c>
      <c r="Y81" s="164">
        <v>0</v>
      </c>
      <c r="Z81" s="164">
        <v>3</v>
      </c>
      <c r="AA81" s="164">
        <v>1</v>
      </c>
    </row>
    <row r="82" spans="1:27" x14ac:dyDescent="0.25">
      <c r="A82" s="151" t="s">
        <v>151</v>
      </c>
      <c r="B82" s="152"/>
      <c r="C82" s="619" t="s">
        <v>152</v>
      </c>
      <c r="D82" s="619"/>
      <c r="E82" s="619"/>
      <c r="F82" s="123">
        <v>1</v>
      </c>
      <c r="G82" s="123">
        <v>2</v>
      </c>
      <c r="H82" s="109">
        <v>2</v>
      </c>
      <c r="I82" s="109">
        <v>0</v>
      </c>
      <c r="J82" s="123">
        <v>0</v>
      </c>
      <c r="K82" s="106">
        <v>1</v>
      </c>
      <c r="L82" s="107">
        <v>0</v>
      </c>
      <c r="M82" s="107">
        <v>0</v>
      </c>
      <c r="N82" s="107">
        <v>1</v>
      </c>
      <c r="O82" s="106">
        <v>0</v>
      </c>
      <c r="P82" s="107">
        <v>0</v>
      </c>
      <c r="Q82" s="107">
        <v>0</v>
      </c>
      <c r="R82" s="107">
        <v>0</v>
      </c>
      <c r="S82" s="107">
        <v>0</v>
      </c>
      <c r="T82" s="106">
        <v>1</v>
      </c>
      <c r="U82" s="107">
        <v>0</v>
      </c>
      <c r="V82" s="107">
        <v>0</v>
      </c>
      <c r="W82" s="107">
        <v>0</v>
      </c>
      <c r="X82" s="107">
        <v>0</v>
      </c>
      <c r="Y82" s="107">
        <v>0</v>
      </c>
      <c r="Z82" s="106">
        <v>2</v>
      </c>
      <c r="AA82" s="107">
        <v>1</v>
      </c>
    </row>
    <row r="83" spans="1:27" x14ac:dyDescent="0.25">
      <c r="A83" s="151" t="s">
        <v>153</v>
      </c>
      <c r="B83" s="152"/>
      <c r="C83" s="619" t="s">
        <v>154</v>
      </c>
      <c r="D83" s="619"/>
      <c r="E83" s="619"/>
      <c r="F83" s="123">
        <v>2</v>
      </c>
      <c r="G83" s="123">
        <v>0</v>
      </c>
      <c r="H83" s="123">
        <v>0</v>
      </c>
      <c r="I83" s="123">
        <v>0</v>
      </c>
      <c r="J83" s="123">
        <v>0</v>
      </c>
      <c r="K83" s="106">
        <v>2</v>
      </c>
      <c r="L83" s="107">
        <v>0</v>
      </c>
      <c r="M83" s="107">
        <v>0</v>
      </c>
      <c r="N83" s="107">
        <v>1</v>
      </c>
      <c r="O83" s="106">
        <v>1</v>
      </c>
      <c r="P83" s="107">
        <v>0</v>
      </c>
      <c r="Q83" s="107">
        <v>1</v>
      </c>
      <c r="R83" s="107">
        <v>0</v>
      </c>
      <c r="S83" s="107">
        <v>0</v>
      </c>
      <c r="T83" s="106">
        <v>2</v>
      </c>
      <c r="U83" s="107">
        <v>0</v>
      </c>
      <c r="V83" s="107">
        <v>1</v>
      </c>
      <c r="W83" s="107">
        <v>0</v>
      </c>
      <c r="X83" s="107">
        <v>0</v>
      </c>
      <c r="Y83" s="107">
        <v>0</v>
      </c>
      <c r="Z83" s="106">
        <v>0</v>
      </c>
      <c r="AA83" s="107">
        <v>0</v>
      </c>
    </row>
    <row r="84" spans="1:27" x14ac:dyDescent="0.25">
      <c r="A84" s="151" t="s">
        <v>155</v>
      </c>
      <c r="B84" s="152"/>
      <c r="C84" s="619" t="s">
        <v>156</v>
      </c>
      <c r="D84" s="619"/>
      <c r="E84" s="619"/>
      <c r="F84" s="123">
        <v>0</v>
      </c>
      <c r="G84" s="123">
        <v>0</v>
      </c>
      <c r="H84" s="123">
        <v>0</v>
      </c>
      <c r="I84" s="123">
        <v>0</v>
      </c>
      <c r="J84" s="123">
        <v>0</v>
      </c>
      <c r="K84" s="106">
        <v>0</v>
      </c>
      <c r="L84" s="107">
        <v>0</v>
      </c>
      <c r="M84" s="107">
        <v>0</v>
      </c>
      <c r="N84" s="107">
        <v>0</v>
      </c>
      <c r="O84" s="106">
        <v>0</v>
      </c>
      <c r="P84" s="107">
        <v>0</v>
      </c>
      <c r="Q84" s="107">
        <v>0</v>
      </c>
      <c r="R84" s="107">
        <v>0</v>
      </c>
      <c r="S84" s="107">
        <v>0</v>
      </c>
      <c r="T84" s="106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6">
        <v>0</v>
      </c>
      <c r="AA84" s="107">
        <v>0</v>
      </c>
    </row>
    <row r="85" spans="1:27" x14ac:dyDescent="0.25">
      <c r="A85" s="156" t="s">
        <v>157</v>
      </c>
      <c r="B85" s="157"/>
      <c r="C85" s="677" t="s">
        <v>158</v>
      </c>
      <c r="D85" s="677"/>
      <c r="E85" s="677"/>
      <c r="F85" s="113">
        <v>0</v>
      </c>
      <c r="G85" s="113">
        <v>0</v>
      </c>
      <c r="H85" s="113">
        <v>0</v>
      </c>
      <c r="I85" s="113">
        <v>0</v>
      </c>
      <c r="J85" s="113">
        <v>0</v>
      </c>
      <c r="K85" s="106">
        <v>0</v>
      </c>
      <c r="L85" s="114">
        <v>0</v>
      </c>
      <c r="M85" s="114">
        <v>0</v>
      </c>
      <c r="N85" s="114">
        <v>0</v>
      </c>
      <c r="O85" s="106">
        <v>0</v>
      </c>
      <c r="P85" s="114">
        <v>0</v>
      </c>
      <c r="Q85" s="114">
        <v>0</v>
      </c>
      <c r="R85" s="114">
        <v>0</v>
      </c>
      <c r="S85" s="114">
        <v>0</v>
      </c>
      <c r="T85" s="106">
        <v>0</v>
      </c>
      <c r="U85" s="114">
        <v>0</v>
      </c>
      <c r="V85" s="181">
        <v>0</v>
      </c>
      <c r="W85" s="114">
        <v>0</v>
      </c>
      <c r="X85" s="114">
        <v>0</v>
      </c>
      <c r="Y85" s="114">
        <v>0</v>
      </c>
      <c r="Z85" s="106">
        <v>0</v>
      </c>
      <c r="AA85" s="114">
        <v>0</v>
      </c>
    </row>
    <row r="86" spans="1:27" x14ac:dyDescent="0.25">
      <c r="A86" s="151" t="s">
        <v>159</v>
      </c>
      <c r="B86" s="152"/>
      <c r="C86" s="677" t="s">
        <v>160</v>
      </c>
      <c r="D86" s="677"/>
      <c r="E86" s="677"/>
      <c r="F86" s="123">
        <v>10</v>
      </c>
      <c r="G86" s="123">
        <v>5</v>
      </c>
      <c r="H86" s="123">
        <v>4</v>
      </c>
      <c r="I86" s="123">
        <v>1</v>
      </c>
      <c r="J86" s="123">
        <v>0</v>
      </c>
      <c r="K86" s="106">
        <v>13</v>
      </c>
      <c r="L86" s="107">
        <v>12</v>
      </c>
      <c r="M86" s="107">
        <v>0</v>
      </c>
      <c r="N86" s="107">
        <v>1</v>
      </c>
      <c r="O86" s="106">
        <v>0</v>
      </c>
      <c r="P86" s="107">
        <v>0</v>
      </c>
      <c r="Q86" s="107">
        <v>0</v>
      </c>
      <c r="R86" s="107">
        <v>0</v>
      </c>
      <c r="S86" s="107">
        <v>0</v>
      </c>
      <c r="T86" s="106">
        <v>13</v>
      </c>
      <c r="U86" s="107">
        <v>0</v>
      </c>
      <c r="V86" s="107">
        <v>13</v>
      </c>
      <c r="W86" s="107">
        <v>0</v>
      </c>
      <c r="X86" s="107">
        <v>0</v>
      </c>
      <c r="Y86" s="107">
        <v>0</v>
      </c>
      <c r="Z86" s="106">
        <v>1</v>
      </c>
      <c r="AA86" s="107">
        <v>0</v>
      </c>
    </row>
    <row r="87" spans="1:27" x14ac:dyDescent="0.25">
      <c r="A87" s="151" t="s">
        <v>161</v>
      </c>
      <c r="B87" s="152"/>
      <c r="C87" s="619" t="s">
        <v>70</v>
      </c>
      <c r="D87" s="619"/>
      <c r="E87" s="619"/>
      <c r="F87" s="123">
        <v>0</v>
      </c>
      <c r="G87" s="123">
        <v>2</v>
      </c>
      <c r="H87" s="123">
        <v>2</v>
      </c>
      <c r="I87" s="123">
        <v>0</v>
      </c>
      <c r="J87" s="123">
        <v>0</v>
      </c>
      <c r="K87" s="106">
        <v>2</v>
      </c>
      <c r="L87" s="107">
        <v>0</v>
      </c>
      <c r="M87" s="107">
        <v>0</v>
      </c>
      <c r="N87" s="107">
        <v>0</v>
      </c>
      <c r="O87" s="106">
        <v>2</v>
      </c>
      <c r="P87" s="107">
        <v>0</v>
      </c>
      <c r="Q87" s="107">
        <v>2</v>
      </c>
      <c r="R87" s="107">
        <v>0</v>
      </c>
      <c r="S87" s="107">
        <v>0</v>
      </c>
      <c r="T87" s="106">
        <v>2</v>
      </c>
      <c r="U87" s="107">
        <v>0</v>
      </c>
      <c r="V87" s="107">
        <v>2</v>
      </c>
      <c r="W87" s="107">
        <v>0</v>
      </c>
      <c r="X87" s="107">
        <v>0</v>
      </c>
      <c r="Y87" s="107">
        <v>0</v>
      </c>
      <c r="Z87" s="106">
        <v>0</v>
      </c>
      <c r="AA87" s="107">
        <v>0</v>
      </c>
    </row>
    <row r="88" spans="1:27" s="168" customFormat="1" ht="30" customHeight="1" x14ac:dyDescent="0.25">
      <c r="A88" s="177" t="s">
        <v>162</v>
      </c>
      <c r="B88" s="178"/>
      <c r="C88" s="676" t="s">
        <v>163</v>
      </c>
      <c r="D88" s="684"/>
      <c r="E88" s="684"/>
      <c r="F88" s="167">
        <v>1</v>
      </c>
      <c r="G88" s="167">
        <v>0</v>
      </c>
      <c r="H88" s="167">
        <v>0</v>
      </c>
      <c r="I88" s="167">
        <v>0</v>
      </c>
      <c r="J88" s="167">
        <v>0</v>
      </c>
      <c r="K88" s="164">
        <v>0</v>
      </c>
      <c r="L88" s="164">
        <v>0</v>
      </c>
      <c r="M88" s="164">
        <v>0</v>
      </c>
      <c r="N88" s="164">
        <v>0</v>
      </c>
      <c r="O88" s="164">
        <v>0</v>
      </c>
      <c r="P88" s="164">
        <v>0</v>
      </c>
      <c r="Q88" s="164">
        <v>0</v>
      </c>
      <c r="R88" s="164">
        <v>0</v>
      </c>
      <c r="S88" s="164">
        <v>0</v>
      </c>
      <c r="T88" s="164">
        <v>0</v>
      </c>
      <c r="U88" s="164">
        <v>0</v>
      </c>
      <c r="V88" s="164">
        <v>0</v>
      </c>
      <c r="W88" s="164">
        <v>0</v>
      </c>
      <c r="X88" s="164">
        <v>0</v>
      </c>
      <c r="Y88" s="164">
        <v>0</v>
      </c>
      <c r="Z88" s="164">
        <v>1</v>
      </c>
      <c r="AA88" s="164">
        <v>1</v>
      </c>
    </row>
    <row r="89" spans="1:27" ht="21.75" customHeight="1" x14ac:dyDescent="0.25">
      <c r="A89" s="151" t="s">
        <v>164</v>
      </c>
      <c r="B89" s="152"/>
      <c r="C89" s="619" t="s">
        <v>165</v>
      </c>
      <c r="D89" s="619"/>
      <c r="E89" s="619"/>
      <c r="F89" s="123">
        <v>1</v>
      </c>
      <c r="G89" s="123">
        <v>0</v>
      </c>
      <c r="H89" s="123">
        <v>0</v>
      </c>
      <c r="I89" s="123">
        <v>0</v>
      </c>
      <c r="J89" s="123">
        <v>0</v>
      </c>
      <c r="K89" s="106">
        <v>0</v>
      </c>
      <c r="L89" s="107">
        <v>0</v>
      </c>
      <c r="M89" s="107">
        <v>0</v>
      </c>
      <c r="N89" s="107">
        <v>0</v>
      </c>
      <c r="O89" s="106">
        <v>0</v>
      </c>
      <c r="P89" s="107">
        <v>0</v>
      </c>
      <c r="Q89" s="107">
        <v>0</v>
      </c>
      <c r="R89" s="107">
        <v>0</v>
      </c>
      <c r="S89" s="107">
        <v>0</v>
      </c>
      <c r="T89" s="106">
        <v>0</v>
      </c>
      <c r="U89" s="107">
        <v>0</v>
      </c>
      <c r="V89" s="107">
        <v>0</v>
      </c>
      <c r="W89" s="107">
        <v>0</v>
      </c>
      <c r="X89" s="107">
        <v>0</v>
      </c>
      <c r="Y89" s="107">
        <v>0</v>
      </c>
      <c r="Z89" s="106">
        <v>1</v>
      </c>
      <c r="AA89" s="107">
        <v>1</v>
      </c>
    </row>
    <row r="90" spans="1:27" ht="23.25" customHeight="1" x14ac:dyDescent="0.25">
      <c r="A90" s="151" t="s">
        <v>166</v>
      </c>
      <c r="B90" s="152"/>
      <c r="C90" s="619" t="s">
        <v>70</v>
      </c>
      <c r="D90" s="619"/>
      <c r="E90" s="619"/>
      <c r="F90" s="123">
        <v>0</v>
      </c>
      <c r="G90" s="123">
        <v>0</v>
      </c>
      <c r="H90" s="123">
        <v>0</v>
      </c>
      <c r="I90" s="123">
        <v>0</v>
      </c>
      <c r="J90" s="123">
        <v>0</v>
      </c>
      <c r="K90" s="106">
        <v>0</v>
      </c>
      <c r="L90" s="107">
        <v>0</v>
      </c>
      <c r="M90" s="107">
        <v>0</v>
      </c>
      <c r="N90" s="107">
        <v>0</v>
      </c>
      <c r="O90" s="106">
        <v>0</v>
      </c>
      <c r="P90" s="107">
        <v>0</v>
      </c>
      <c r="Q90" s="107">
        <v>0</v>
      </c>
      <c r="R90" s="107">
        <v>0</v>
      </c>
      <c r="S90" s="107">
        <v>0</v>
      </c>
      <c r="T90" s="106">
        <v>0</v>
      </c>
      <c r="U90" s="107">
        <v>0</v>
      </c>
      <c r="V90" s="107">
        <v>0</v>
      </c>
      <c r="W90" s="107">
        <v>0</v>
      </c>
      <c r="X90" s="107">
        <v>0</v>
      </c>
      <c r="Y90" s="107">
        <v>0</v>
      </c>
      <c r="Z90" s="106">
        <v>0</v>
      </c>
      <c r="AA90" s="107">
        <v>0</v>
      </c>
    </row>
    <row r="91" spans="1:27" s="168" customFormat="1" ht="32.25" customHeight="1" x14ac:dyDescent="0.25">
      <c r="A91" s="175" t="s">
        <v>167</v>
      </c>
      <c r="B91" s="176"/>
      <c r="C91" s="676" t="s">
        <v>168</v>
      </c>
      <c r="D91" s="684"/>
      <c r="E91" s="684"/>
      <c r="F91" s="167">
        <v>42</v>
      </c>
      <c r="G91" s="167">
        <v>212</v>
      </c>
      <c r="H91" s="167">
        <v>166</v>
      </c>
      <c r="I91" s="167">
        <v>43</v>
      </c>
      <c r="J91" s="167">
        <v>3</v>
      </c>
      <c r="K91" s="164">
        <v>166</v>
      </c>
      <c r="L91" s="164">
        <v>128</v>
      </c>
      <c r="M91" s="164">
        <v>3</v>
      </c>
      <c r="N91" s="164">
        <v>14</v>
      </c>
      <c r="O91" s="164">
        <v>21</v>
      </c>
      <c r="P91" s="164">
        <v>0</v>
      </c>
      <c r="Q91" s="164">
        <v>21</v>
      </c>
      <c r="R91" s="164">
        <v>0</v>
      </c>
      <c r="S91" s="164">
        <v>1</v>
      </c>
      <c r="T91" s="164">
        <v>167</v>
      </c>
      <c r="U91" s="164">
        <v>0</v>
      </c>
      <c r="V91" s="164">
        <v>132</v>
      </c>
      <c r="W91" s="164">
        <v>0</v>
      </c>
      <c r="X91" s="164">
        <v>0</v>
      </c>
      <c r="Y91" s="164">
        <v>0</v>
      </c>
      <c r="Z91" s="164">
        <v>41</v>
      </c>
      <c r="AA91" s="164">
        <v>12</v>
      </c>
    </row>
    <row r="92" spans="1:27" x14ac:dyDescent="0.25">
      <c r="A92" s="156" t="s">
        <v>169</v>
      </c>
      <c r="B92" s="157"/>
      <c r="C92" s="619" t="s">
        <v>170</v>
      </c>
      <c r="D92" s="619"/>
      <c r="E92" s="619"/>
      <c r="F92" s="123">
        <v>0</v>
      </c>
      <c r="G92" s="123">
        <v>0</v>
      </c>
      <c r="H92" s="123">
        <v>0</v>
      </c>
      <c r="I92" s="123">
        <v>0</v>
      </c>
      <c r="J92" s="123">
        <v>0</v>
      </c>
      <c r="K92" s="106">
        <v>0</v>
      </c>
      <c r="L92" s="107">
        <v>0</v>
      </c>
      <c r="M92" s="107">
        <v>0</v>
      </c>
      <c r="N92" s="107">
        <v>0</v>
      </c>
      <c r="O92" s="106">
        <v>0</v>
      </c>
      <c r="P92" s="107">
        <v>0</v>
      </c>
      <c r="Q92" s="107">
        <v>0</v>
      </c>
      <c r="R92" s="107">
        <v>0</v>
      </c>
      <c r="S92" s="107">
        <v>0</v>
      </c>
      <c r="T92" s="106">
        <v>0</v>
      </c>
      <c r="U92" s="107">
        <v>0</v>
      </c>
      <c r="V92" s="107">
        <v>0</v>
      </c>
      <c r="W92" s="107">
        <v>0</v>
      </c>
      <c r="X92" s="107">
        <v>0</v>
      </c>
      <c r="Y92" s="107">
        <v>0</v>
      </c>
      <c r="Z92" s="106">
        <v>0</v>
      </c>
      <c r="AA92" s="107">
        <v>0</v>
      </c>
    </row>
    <row r="93" spans="1:27" x14ac:dyDescent="0.25">
      <c r="A93" s="156" t="s">
        <v>171</v>
      </c>
      <c r="B93" s="157"/>
      <c r="C93" s="619" t="s">
        <v>172</v>
      </c>
      <c r="D93" s="619"/>
      <c r="E93" s="619"/>
      <c r="F93" s="123">
        <v>13</v>
      </c>
      <c r="G93" s="123">
        <v>22</v>
      </c>
      <c r="H93" s="123">
        <v>21</v>
      </c>
      <c r="I93" s="123">
        <v>1</v>
      </c>
      <c r="J93" s="123">
        <v>0</v>
      </c>
      <c r="K93" s="106">
        <v>17</v>
      </c>
      <c r="L93" s="107">
        <v>15</v>
      </c>
      <c r="M93" s="107">
        <v>1</v>
      </c>
      <c r="N93" s="107">
        <v>0</v>
      </c>
      <c r="O93" s="106">
        <v>1</v>
      </c>
      <c r="P93" s="107">
        <v>0</v>
      </c>
      <c r="Q93" s="107">
        <v>1</v>
      </c>
      <c r="R93" s="107">
        <v>0</v>
      </c>
      <c r="S93" s="107">
        <v>0</v>
      </c>
      <c r="T93" s="106">
        <v>17</v>
      </c>
      <c r="U93" s="107">
        <v>0</v>
      </c>
      <c r="V93" s="107">
        <v>10</v>
      </c>
      <c r="W93" s="107">
        <v>0</v>
      </c>
      <c r="X93" s="107">
        <v>0</v>
      </c>
      <c r="Y93" s="107">
        <v>0</v>
      </c>
      <c r="Z93" s="106">
        <v>17</v>
      </c>
      <c r="AA93" s="107">
        <v>11</v>
      </c>
    </row>
    <row r="94" spans="1:27" x14ac:dyDescent="0.25">
      <c r="A94" s="156" t="s">
        <v>173</v>
      </c>
      <c r="B94" s="157"/>
      <c r="C94" s="619" t="s">
        <v>174</v>
      </c>
      <c r="D94" s="619"/>
      <c r="E94" s="619"/>
      <c r="F94" s="123">
        <v>0</v>
      </c>
      <c r="G94" s="123">
        <v>17</v>
      </c>
      <c r="H94" s="123">
        <v>17</v>
      </c>
      <c r="I94" s="123">
        <v>0</v>
      </c>
      <c r="J94" s="123">
        <v>0</v>
      </c>
      <c r="K94" s="106">
        <v>17</v>
      </c>
      <c r="L94" s="107">
        <v>13</v>
      </c>
      <c r="M94" s="107">
        <v>0</v>
      </c>
      <c r="N94" s="107">
        <v>1</v>
      </c>
      <c r="O94" s="106">
        <v>3</v>
      </c>
      <c r="P94" s="107">
        <v>0</v>
      </c>
      <c r="Q94" s="107">
        <v>3</v>
      </c>
      <c r="R94" s="107">
        <v>0</v>
      </c>
      <c r="S94" s="107">
        <v>0</v>
      </c>
      <c r="T94" s="106">
        <v>17</v>
      </c>
      <c r="U94" s="107">
        <v>0</v>
      </c>
      <c r="V94" s="107">
        <v>17</v>
      </c>
      <c r="W94" s="107">
        <v>0</v>
      </c>
      <c r="X94" s="107">
        <v>0</v>
      </c>
      <c r="Y94" s="107">
        <v>0</v>
      </c>
      <c r="Z94" s="106">
        <v>0</v>
      </c>
      <c r="AA94" s="107">
        <v>0</v>
      </c>
    </row>
    <row r="95" spans="1:27" x14ac:dyDescent="0.25">
      <c r="A95" s="151" t="s">
        <v>175</v>
      </c>
      <c r="B95" s="152"/>
      <c r="C95" s="619" t="s">
        <v>176</v>
      </c>
      <c r="D95" s="619"/>
      <c r="E95" s="619"/>
      <c r="F95" s="123">
        <v>7</v>
      </c>
      <c r="G95" s="123">
        <v>52</v>
      </c>
      <c r="H95" s="123">
        <v>38</v>
      </c>
      <c r="I95" s="123">
        <v>14</v>
      </c>
      <c r="J95" s="123">
        <v>0</v>
      </c>
      <c r="K95" s="106">
        <v>35</v>
      </c>
      <c r="L95" s="107">
        <v>26</v>
      </c>
      <c r="M95" s="107">
        <v>0</v>
      </c>
      <c r="N95" s="107">
        <v>2</v>
      </c>
      <c r="O95" s="106">
        <v>7</v>
      </c>
      <c r="P95" s="107">
        <v>0</v>
      </c>
      <c r="Q95" s="107">
        <v>7</v>
      </c>
      <c r="R95" s="107">
        <v>0</v>
      </c>
      <c r="S95" s="107">
        <v>0</v>
      </c>
      <c r="T95" s="106">
        <v>35</v>
      </c>
      <c r="U95" s="107">
        <v>0</v>
      </c>
      <c r="V95" s="107">
        <v>30</v>
      </c>
      <c r="W95" s="107">
        <v>0</v>
      </c>
      <c r="X95" s="107">
        <v>0</v>
      </c>
      <c r="Y95" s="107">
        <v>0</v>
      </c>
      <c r="Z95" s="106">
        <v>10</v>
      </c>
      <c r="AA95" s="107">
        <v>0</v>
      </c>
    </row>
    <row r="96" spans="1:27" x14ac:dyDescent="0.25">
      <c r="A96" s="151" t="s">
        <v>177</v>
      </c>
      <c r="B96" s="152"/>
      <c r="C96" s="619" t="s">
        <v>178</v>
      </c>
      <c r="D96" s="619"/>
      <c r="E96" s="619"/>
      <c r="F96" s="123">
        <v>0</v>
      </c>
      <c r="G96" s="123">
        <v>0</v>
      </c>
      <c r="H96" s="123">
        <v>0</v>
      </c>
      <c r="I96" s="123">
        <v>0</v>
      </c>
      <c r="J96" s="123">
        <v>0</v>
      </c>
      <c r="K96" s="106">
        <v>0</v>
      </c>
      <c r="L96" s="107">
        <v>0</v>
      </c>
      <c r="M96" s="107">
        <v>0</v>
      </c>
      <c r="N96" s="107">
        <v>0</v>
      </c>
      <c r="O96" s="106">
        <v>0</v>
      </c>
      <c r="P96" s="107">
        <v>0</v>
      </c>
      <c r="Q96" s="107">
        <v>0</v>
      </c>
      <c r="R96" s="107">
        <v>0</v>
      </c>
      <c r="S96" s="107">
        <v>0</v>
      </c>
      <c r="T96" s="106">
        <v>0</v>
      </c>
      <c r="U96" s="107">
        <v>0</v>
      </c>
      <c r="V96" s="107">
        <v>0</v>
      </c>
      <c r="W96" s="107">
        <v>0</v>
      </c>
      <c r="X96" s="107">
        <v>0</v>
      </c>
      <c r="Y96" s="107">
        <v>0</v>
      </c>
      <c r="Z96" s="106">
        <v>0</v>
      </c>
      <c r="AA96" s="107">
        <v>0</v>
      </c>
    </row>
    <row r="97" spans="1:27" x14ac:dyDescent="0.25">
      <c r="A97" s="151" t="s">
        <v>179</v>
      </c>
      <c r="B97" s="152"/>
      <c r="C97" s="619" t="s">
        <v>180</v>
      </c>
      <c r="D97" s="619"/>
      <c r="E97" s="619"/>
      <c r="F97" s="123">
        <v>0</v>
      </c>
      <c r="G97" s="123">
        <v>0</v>
      </c>
      <c r="H97" s="123">
        <v>0</v>
      </c>
      <c r="I97" s="123">
        <v>0</v>
      </c>
      <c r="J97" s="123">
        <v>0</v>
      </c>
      <c r="K97" s="106">
        <v>0</v>
      </c>
      <c r="L97" s="107">
        <v>0</v>
      </c>
      <c r="M97" s="107">
        <v>0</v>
      </c>
      <c r="N97" s="107">
        <v>0</v>
      </c>
      <c r="O97" s="106">
        <v>0</v>
      </c>
      <c r="P97" s="107">
        <v>0</v>
      </c>
      <c r="Q97" s="107">
        <v>0</v>
      </c>
      <c r="R97" s="107">
        <v>0</v>
      </c>
      <c r="S97" s="107">
        <v>0</v>
      </c>
      <c r="T97" s="106">
        <v>0</v>
      </c>
      <c r="U97" s="107">
        <v>0</v>
      </c>
      <c r="V97" s="107">
        <v>0</v>
      </c>
      <c r="W97" s="107">
        <v>0</v>
      </c>
      <c r="X97" s="107">
        <v>0</v>
      </c>
      <c r="Y97" s="107">
        <v>0</v>
      </c>
      <c r="Z97" s="106">
        <v>0</v>
      </c>
      <c r="AA97" s="107">
        <v>0</v>
      </c>
    </row>
    <row r="98" spans="1:27" x14ac:dyDescent="0.25">
      <c r="A98" s="151" t="s">
        <v>181</v>
      </c>
      <c r="B98" s="152"/>
      <c r="C98" s="619" t="s">
        <v>182</v>
      </c>
      <c r="D98" s="619"/>
      <c r="E98" s="619"/>
      <c r="F98" s="123">
        <v>0</v>
      </c>
      <c r="G98" s="123">
        <v>0</v>
      </c>
      <c r="H98" s="123">
        <v>0</v>
      </c>
      <c r="I98" s="123">
        <v>0</v>
      </c>
      <c r="J98" s="123">
        <v>0</v>
      </c>
      <c r="K98" s="106">
        <v>0</v>
      </c>
      <c r="L98" s="107">
        <v>0</v>
      </c>
      <c r="M98" s="107">
        <v>0</v>
      </c>
      <c r="N98" s="107">
        <v>0</v>
      </c>
      <c r="O98" s="106">
        <v>0</v>
      </c>
      <c r="P98" s="107">
        <v>0</v>
      </c>
      <c r="Q98" s="107">
        <v>0</v>
      </c>
      <c r="R98" s="107">
        <v>0</v>
      </c>
      <c r="S98" s="107">
        <v>0</v>
      </c>
      <c r="T98" s="106">
        <v>0</v>
      </c>
      <c r="U98" s="107">
        <v>0</v>
      </c>
      <c r="V98" s="107">
        <v>0</v>
      </c>
      <c r="W98" s="107">
        <v>0</v>
      </c>
      <c r="X98" s="107">
        <v>0</v>
      </c>
      <c r="Y98" s="107">
        <v>0</v>
      </c>
      <c r="Z98" s="106">
        <v>0</v>
      </c>
      <c r="AA98" s="107">
        <v>0</v>
      </c>
    </row>
    <row r="99" spans="1:27" x14ac:dyDescent="0.25">
      <c r="A99" s="151" t="s">
        <v>183</v>
      </c>
      <c r="B99" s="152"/>
      <c r="C99" s="619" t="s">
        <v>184</v>
      </c>
      <c r="D99" s="619"/>
      <c r="E99" s="619"/>
      <c r="F99" s="123">
        <v>0</v>
      </c>
      <c r="G99" s="123">
        <v>0</v>
      </c>
      <c r="H99" s="123">
        <v>0</v>
      </c>
      <c r="I99" s="123">
        <v>0</v>
      </c>
      <c r="J99" s="123">
        <v>0</v>
      </c>
      <c r="K99" s="106">
        <v>0</v>
      </c>
      <c r="L99" s="107">
        <v>0</v>
      </c>
      <c r="M99" s="107">
        <v>0</v>
      </c>
      <c r="N99" s="107">
        <v>0</v>
      </c>
      <c r="O99" s="106">
        <v>0</v>
      </c>
      <c r="P99" s="107">
        <v>0</v>
      </c>
      <c r="Q99" s="107">
        <v>0</v>
      </c>
      <c r="R99" s="107">
        <v>0</v>
      </c>
      <c r="S99" s="107">
        <v>0</v>
      </c>
      <c r="T99" s="106">
        <v>0</v>
      </c>
      <c r="U99" s="107">
        <v>0</v>
      </c>
      <c r="V99" s="107">
        <v>0</v>
      </c>
      <c r="W99" s="107">
        <v>0</v>
      </c>
      <c r="X99" s="107">
        <v>0</v>
      </c>
      <c r="Y99" s="107">
        <v>0</v>
      </c>
      <c r="Z99" s="106">
        <v>0</v>
      </c>
      <c r="AA99" s="107">
        <v>0</v>
      </c>
    </row>
    <row r="100" spans="1:27" x14ac:dyDescent="0.25">
      <c r="A100" s="151" t="s">
        <v>185</v>
      </c>
      <c r="B100" s="152"/>
      <c r="C100" s="619" t="s">
        <v>186</v>
      </c>
      <c r="D100" s="619"/>
      <c r="E100" s="619"/>
      <c r="F100" s="123">
        <v>0</v>
      </c>
      <c r="G100" s="123">
        <v>0</v>
      </c>
      <c r="H100" s="123">
        <v>0</v>
      </c>
      <c r="I100" s="123">
        <v>0</v>
      </c>
      <c r="J100" s="123">
        <v>0</v>
      </c>
      <c r="K100" s="106">
        <v>0</v>
      </c>
      <c r="L100" s="107">
        <v>0</v>
      </c>
      <c r="M100" s="107">
        <v>0</v>
      </c>
      <c r="N100" s="107">
        <v>0</v>
      </c>
      <c r="O100" s="106">
        <v>0</v>
      </c>
      <c r="P100" s="107">
        <v>0</v>
      </c>
      <c r="Q100" s="107">
        <v>0</v>
      </c>
      <c r="R100" s="107">
        <v>0</v>
      </c>
      <c r="S100" s="107">
        <v>0</v>
      </c>
      <c r="T100" s="106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6">
        <v>0</v>
      </c>
      <c r="AA100" s="107">
        <v>0</v>
      </c>
    </row>
    <row r="101" spans="1:27" x14ac:dyDescent="0.25">
      <c r="A101" s="151" t="s">
        <v>187</v>
      </c>
      <c r="B101" s="152"/>
      <c r="C101" s="619" t="s">
        <v>188</v>
      </c>
      <c r="D101" s="619"/>
      <c r="E101" s="619"/>
      <c r="F101" s="123">
        <v>2</v>
      </c>
      <c r="G101" s="123">
        <v>18</v>
      </c>
      <c r="H101" s="123">
        <v>13</v>
      </c>
      <c r="I101" s="123">
        <v>4</v>
      </c>
      <c r="J101" s="123">
        <v>1</v>
      </c>
      <c r="K101" s="106">
        <v>13</v>
      </c>
      <c r="L101" s="107">
        <v>7</v>
      </c>
      <c r="M101" s="107">
        <v>0</v>
      </c>
      <c r="N101" s="107">
        <v>2</v>
      </c>
      <c r="O101" s="106">
        <v>4</v>
      </c>
      <c r="P101" s="107">
        <v>0</v>
      </c>
      <c r="Q101" s="107">
        <v>4</v>
      </c>
      <c r="R101" s="107">
        <v>0</v>
      </c>
      <c r="S101" s="107">
        <v>0</v>
      </c>
      <c r="T101" s="106">
        <v>13</v>
      </c>
      <c r="U101" s="107">
        <v>0</v>
      </c>
      <c r="V101" s="107">
        <v>10</v>
      </c>
      <c r="W101" s="107">
        <v>0</v>
      </c>
      <c r="X101" s="107">
        <v>0</v>
      </c>
      <c r="Y101" s="107">
        <v>0</v>
      </c>
      <c r="Z101" s="106">
        <v>2</v>
      </c>
      <c r="AA101" s="107">
        <v>0</v>
      </c>
    </row>
    <row r="102" spans="1:27" x14ac:dyDescent="0.25">
      <c r="A102" s="151" t="s">
        <v>189</v>
      </c>
      <c r="B102" s="152"/>
      <c r="C102" s="619" t="s">
        <v>190</v>
      </c>
      <c r="D102" s="619"/>
      <c r="E102" s="619"/>
      <c r="F102" s="123">
        <v>0</v>
      </c>
      <c r="G102" s="123">
        <v>0</v>
      </c>
      <c r="H102" s="123">
        <v>0</v>
      </c>
      <c r="I102" s="123">
        <v>0</v>
      </c>
      <c r="J102" s="123">
        <v>0</v>
      </c>
      <c r="K102" s="106">
        <v>0</v>
      </c>
      <c r="L102" s="107">
        <v>0</v>
      </c>
      <c r="M102" s="107">
        <v>0</v>
      </c>
      <c r="N102" s="107">
        <v>0</v>
      </c>
      <c r="O102" s="106">
        <v>0</v>
      </c>
      <c r="P102" s="107">
        <v>0</v>
      </c>
      <c r="Q102" s="107">
        <v>0</v>
      </c>
      <c r="R102" s="107">
        <v>0</v>
      </c>
      <c r="S102" s="107">
        <v>0</v>
      </c>
      <c r="T102" s="106">
        <v>0</v>
      </c>
      <c r="U102" s="107">
        <v>0</v>
      </c>
      <c r="V102" s="107">
        <v>0</v>
      </c>
      <c r="W102" s="107">
        <v>0</v>
      </c>
      <c r="X102" s="107">
        <v>0</v>
      </c>
      <c r="Y102" s="107">
        <v>0</v>
      </c>
      <c r="Z102" s="106">
        <v>0</v>
      </c>
      <c r="AA102" s="107">
        <v>0</v>
      </c>
    </row>
    <row r="103" spans="1:27" x14ac:dyDescent="0.25">
      <c r="A103" s="151" t="s">
        <v>191</v>
      </c>
      <c r="B103" s="152"/>
      <c r="C103" s="619" t="s">
        <v>192</v>
      </c>
      <c r="D103" s="619"/>
      <c r="E103" s="619"/>
      <c r="F103" s="123">
        <v>1</v>
      </c>
      <c r="G103" s="123">
        <v>12</v>
      </c>
      <c r="H103" s="123">
        <v>11</v>
      </c>
      <c r="I103" s="123">
        <v>1</v>
      </c>
      <c r="J103" s="123">
        <v>0</v>
      </c>
      <c r="K103" s="106">
        <v>11</v>
      </c>
      <c r="L103" s="107">
        <v>10</v>
      </c>
      <c r="M103" s="107">
        <v>0</v>
      </c>
      <c r="N103" s="107">
        <v>0</v>
      </c>
      <c r="O103" s="106">
        <v>1</v>
      </c>
      <c r="P103" s="107">
        <v>0</v>
      </c>
      <c r="Q103" s="107">
        <v>1</v>
      </c>
      <c r="R103" s="107">
        <v>0</v>
      </c>
      <c r="S103" s="107">
        <v>0</v>
      </c>
      <c r="T103" s="106">
        <v>11</v>
      </c>
      <c r="U103" s="107">
        <v>0</v>
      </c>
      <c r="V103" s="107">
        <v>8</v>
      </c>
      <c r="W103" s="107">
        <v>0</v>
      </c>
      <c r="X103" s="107">
        <v>0</v>
      </c>
      <c r="Y103" s="107">
        <v>0</v>
      </c>
      <c r="Z103" s="106">
        <v>1</v>
      </c>
      <c r="AA103" s="107">
        <v>0</v>
      </c>
    </row>
    <row r="104" spans="1:27" x14ac:dyDescent="0.25">
      <c r="A104" s="151" t="s">
        <v>193</v>
      </c>
      <c r="B104" s="152"/>
      <c r="C104" s="619" t="s">
        <v>194</v>
      </c>
      <c r="D104" s="619"/>
      <c r="E104" s="619"/>
      <c r="F104" s="123">
        <v>0</v>
      </c>
      <c r="G104" s="123">
        <v>0</v>
      </c>
      <c r="H104" s="123">
        <v>0</v>
      </c>
      <c r="I104" s="123">
        <v>0</v>
      </c>
      <c r="J104" s="123">
        <v>0</v>
      </c>
      <c r="K104" s="106">
        <v>0</v>
      </c>
      <c r="L104" s="107">
        <v>0</v>
      </c>
      <c r="M104" s="107">
        <v>0</v>
      </c>
      <c r="N104" s="107">
        <v>0</v>
      </c>
      <c r="O104" s="106">
        <v>0</v>
      </c>
      <c r="P104" s="107">
        <v>0</v>
      </c>
      <c r="Q104" s="107">
        <v>0</v>
      </c>
      <c r="R104" s="107">
        <v>0</v>
      </c>
      <c r="S104" s="107">
        <v>0</v>
      </c>
      <c r="T104" s="106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6">
        <v>0</v>
      </c>
      <c r="AA104" s="107">
        <v>0</v>
      </c>
    </row>
    <row r="105" spans="1:27" x14ac:dyDescent="0.25">
      <c r="A105" s="151" t="s">
        <v>195</v>
      </c>
      <c r="B105" s="152"/>
      <c r="C105" s="619" t="s">
        <v>196</v>
      </c>
      <c r="D105" s="619"/>
      <c r="E105" s="619"/>
      <c r="F105" s="123">
        <v>1</v>
      </c>
      <c r="G105" s="123">
        <v>1</v>
      </c>
      <c r="H105" s="123">
        <v>1</v>
      </c>
      <c r="I105" s="123">
        <v>0</v>
      </c>
      <c r="J105" s="123">
        <v>0</v>
      </c>
      <c r="K105" s="106">
        <v>2</v>
      </c>
      <c r="L105" s="107">
        <v>1</v>
      </c>
      <c r="M105" s="107">
        <v>0</v>
      </c>
      <c r="N105" s="107">
        <v>1</v>
      </c>
      <c r="O105" s="106">
        <v>0</v>
      </c>
      <c r="P105" s="107">
        <v>0</v>
      </c>
      <c r="Q105" s="107">
        <v>0</v>
      </c>
      <c r="R105" s="107">
        <v>0</v>
      </c>
      <c r="S105" s="107">
        <v>0</v>
      </c>
      <c r="T105" s="106">
        <v>2</v>
      </c>
      <c r="U105" s="107">
        <v>0</v>
      </c>
      <c r="V105" s="107">
        <v>0</v>
      </c>
      <c r="W105" s="107">
        <v>0</v>
      </c>
      <c r="X105" s="107">
        <v>0</v>
      </c>
      <c r="Y105" s="107">
        <v>0</v>
      </c>
      <c r="Z105" s="106">
        <v>0</v>
      </c>
      <c r="AA105" s="107">
        <v>0</v>
      </c>
    </row>
    <row r="106" spans="1:27" x14ac:dyDescent="0.25">
      <c r="A106" s="151" t="s">
        <v>197</v>
      </c>
      <c r="B106" s="152"/>
      <c r="C106" s="619" t="s">
        <v>198</v>
      </c>
      <c r="D106" s="619"/>
      <c r="E106" s="619"/>
      <c r="F106" s="123">
        <v>0</v>
      </c>
      <c r="G106" s="123">
        <v>0</v>
      </c>
      <c r="H106" s="123">
        <v>0</v>
      </c>
      <c r="I106" s="123">
        <v>0</v>
      </c>
      <c r="J106" s="123">
        <v>0</v>
      </c>
      <c r="K106" s="106">
        <v>0</v>
      </c>
      <c r="L106" s="107">
        <v>0</v>
      </c>
      <c r="M106" s="107">
        <v>0</v>
      </c>
      <c r="N106" s="107">
        <v>0</v>
      </c>
      <c r="O106" s="106">
        <v>0</v>
      </c>
      <c r="P106" s="107">
        <v>0</v>
      </c>
      <c r="Q106" s="107">
        <v>0</v>
      </c>
      <c r="R106" s="107">
        <v>0</v>
      </c>
      <c r="S106" s="107">
        <v>0</v>
      </c>
      <c r="T106" s="106">
        <v>0</v>
      </c>
      <c r="U106" s="107">
        <v>0</v>
      </c>
      <c r="V106" s="107">
        <v>0</v>
      </c>
      <c r="W106" s="107">
        <v>0</v>
      </c>
      <c r="X106" s="107">
        <v>0</v>
      </c>
      <c r="Y106" s="107">
        <v>0</v>
      </c>
      <c r="Z106" s="106">
        <v>0</v>
      </c>
      <c r="AA106" s="107">
        <v>0</v>
      </c>
    </row>
    <row r="107" spans="1:27" x14ac:dyDescent="0.25">
      <c r="A107" s="151" t="s">
        <v>199</v>
      </c>
      <c r="B107" s="152"/>
      <c r="C107" s="619" t="s">
        <v>200</v>
      </c>
      <c r="D107" s="619"/>
      <c r="E107" s="619"/>
      <c r="F107" s="123">
        <v>0</v>
      </c>
      <c r="G107" s="123">
        <v>17</v>
      </c>
      <c r="H107" s="123">
        <v>15</v>
      </c>
      <c r="I107" s="123">
        <v>2</v>
      </c>
      <c r="J107" s="123">
        <v>0</v>
      </c>
      <c r="K107" s="106">
        <v>12</v>
      </c>
      <c r="L107" s="107">
        <v>9</v>
      </c>
      <c r="M107" s="107">
        <v>1</v>
      </c>
      <c r="N107" s="107">
        <v>2</v>
      </c>
      <c r="O107" s="106">
        <v>0</v>
      </c>
      <c r="P107" s="107">
        <v>0</v>
      </c>
      <c r="Q107" s="107">
        <v>0</v>
      </c>
      <c r="R107" s="107">
        <v>0</v>
      </c>
      <c r="S107" s="107">
        <v>0</v>
      </c>
      <c r="T107" s="106">
        <v>12</v>
      </c>
      <c r="U107" s="107">
        <v>0</v>
      </c>
      <c r="V107" s="107">
        <v>7</v>
      </c>
      <c r="W107" s="107">
        <v>0</v>
      </c>
      <c r="X107" s="107">
        <v>0</v>
      </c>
      <c r="Y107" s="107">
        <v>0</v>
      </c>
      <c r="Z107" s="106">
        <v>3</v>
      </c>
      <c r="AA107" s="107">
        <v>0</v>
      </c>
    </row>
    <row r="108" spans="1:27" x14ac:dyDescent="0.25">
      <c r="A108" s="151" t="s">
        <v>201</v>
      </c>
      <c r="B108" s="152"/>
      <c r="C108" s="619" t="s">
        <v>202</v>
      </c>
      <c r="D108" s="619"/>
      <c r="E108" s="619"/>
      <c r="F108" s="123">
        <v>1</v>
      </c>
      <c r="G108" s="123">
        <v>0</v>
      </c>
      <c r="H108" s="123">
        <v>0</v>
      </c>
      <c r="I108" s="123">
        <v>0</v>
      </c>
      <c r="J108" s="123">
        <v>0</v>
      </c>
      <c r="K108" s="106">
        <v>0</v>
      </c>
      <c r="L108" s="107">
        <v>0</v>
      </c>
      <c r="M108" s="107">
        <v>0</v>
      </c>
      <c r="N108" s="107">
        <v>0</v>
      </c>
      <c r="O108" s="106">
        <v>0</v>
      </c>
      <c r="P108" s="107">
        <v>0</v>
      </c>
      <c r="Q108" s="107">
        <v>0</v>
      </c>
      <c r="R108" s="107">
        <v>0</v>
      </c>
      <c r="S108" s="107">
        <v>0</v>
      </c>
      <c r="T108" s="106">
        <v>0</v>
      </c>
      <c r="U108" s="107">
        <v>0</v>
      </c>
      <c r="V108" s="107">
        <v>0</v>
      </c>
      <c r="W108" s="107">
        <v>0</v>
      </c>
      <c r="X108" s="107">
        <v>0</v>
      </c>
      <c r="Y108" s="107">
        <v>0</v>
      </c>
      <c r="Z108" s="106">
        <v>1</v>
      </c>
      <c r="AA108" s="107">
        <v>1</v>
      </c>
    </row>
    <row r="109" spans="1:27" x14ac:dyDescent="0.25">
      <c r="A109" s="151" t="s">
        <v>203</v>
      </c>
      <c r="B109" s="152"/>
      <c r="C109" s="619" t="s">
        <v>204</v>
      </c>
      <c r="D109" s="619"/>
      <c r="E109" s="619"/>
      <c r="F109" s="123">
        <v>0</v>
      </c>
      <c r="G109" s="123">
        <v>0</v>
      </c>
      <c r="H109" s="123">
        <v>0</v>
      </c>
      <c r="I109" s="123">
        <v>0</v>
      </c>
      <c r="J109" s="123">
        <v>0</v>
      </c>
      <c r="K109" s="106">
        <v>0</v>
      </c>
      <c r="L109" s="107">
        <v>0</v>
      </c>
      <c r="M109" s="107">
        <v>0</v>
      </c>
      <c r="N109" s="107">
        <v>0</v>
      </c>
      <c r="O109" s="106">
        <v>0</v>
      </c>
      <c r="P109" s="107">
        <v>0</v>
      </c>
      <c r="Q109" s="107">
        <v>0</v>
      </c>
      <c r="R109" s="107">
        <v>0</v>
      </c>
      <c r="S109" s="107">
        <v>0</v>
      </c>
      <c r="T109" s="106">
        <v>0</v>
      </c>
      <c r="U109" s="107">
        <v>0</v>
      </c>
      <c r="V109" s="107">
        <v>0</v>
      </c>
      <c r="W109" s="107">
        <v>0</v>
      </c>
      <c r="X109" s="107">
        <v>0</v>
      </c>
      <c r="Y109" s="107">
        <v>0</v>
      </c>
      <c r="Z109" s="106">
        <v>0</v>
      </c>
      <c r="AA109" s="107">
        <v>0</v>
      </c>
    </row>
    <row r="110" spans="1:27" x14ac:dyDescent="0.25">
      <c r="A110" s="158" t="s">
        <v>205</v>
      </c>
      <c r="B110" s="159" t="s">
        <v>206</v>
      </c>
      <c r="C110" s="682" t="s">
        <v>207</v>
      </c>
      <c r="D110" s="682"/>
      <c r="E110" s="682"/>
      <c r="F110" s="91">
        <v>17</v>
      </c>
      <c r="G110" s="91">
        <v>73</v>
      </c>
      <c r="H110" s="91">
        <v>50</v>
      </c>
      <c r="I110" s="91">
        <v>21</v>
      </c>
      <c r="J110" s="91">
        <v>2</v>
      </c>
      <c r="K110" s="169">
        <v>59</v>
      </c>
      <c r="L110" s="91">
        <v>47</v>
      </c>
      <c r="M110" s="163">
        <v>1</v>
      </c>
      <c r="N110" s="163">
        <v>6</v>
      </c>
      <c r="O110" s="171">
        <v>5</v>
      </c>
      <c r="P110" s="163">
        <v>0</v>
      </c>
      <c r="Q110" s="163">
        <v>5</v>
      </c>
      <c r="R110" s="163">
        <v>0</v>
      </c>
      <c r="S110" s="163">
        <v>1</v>
      </c>
      <c r="T110" s="171">
        <v>60</v>
      </c>
      <c r="U110" s="163">
        <v>0</v>
      </c>
      <c r="V110" s="163">
        <v>50</v>
      </c>
      <c r="W110" s="163">
        <v>0</v>
      </c>
      <c r="X110" s="163">
        <v>0</v>
      </c>
      <c r="Y110" s="163">
        <v>0</v>
      </c>
      <c r="Z110" s="171">
        <v>7</v>
      </c>
      <c r="AA110" s="163">
        <v>0</v>
      </c>
    </row>
    <row r="111" spans="1:27" x14ac:dyDescent="0.25">
      <c r="A111" s="151" t="s">
        <v>208</v>
      </c>
      <c r="B111" s="152"/>
      <c r="C111" s="619" t="s">
        <v>209</v>
      </c>
      <c r="D111" s="619"/>
      <c r="E111" s="619"/>
      <c r="F111" s="123">
        <v>0</v>
      </c>
      <c r="G111" s="123">
        <v>0</v>
      </c>
      <c r="H111" s="123">
        <v>0</v>
      </c>
      <c r="I111" s="123">
        <v>0</v>
      </c>
      <c r="J111" s="123">
        <v>0</v>
      </c>
      <c r="K111" s="106">
        <v>0</v>
      </c>
      <c r="L111" s="107">
        <v>0</v>
      </c>
      <c r="M111" s="107">
        <v>0</v>
      </c>
      <c r="N111" s="107">
        <v>0</v>
      </c>
      <c r="O111" s="106">
        <v>0</v>
      </c>
      <c r="P111" s="107">
        <v>0</v>
      </c>
      <c r="Q111" s="107">
        <v>0</v>
      </c>
      <c r="R111" s="107">
        <v>0</v>
      </c>
      <c r="S111" s="107">
        <v>0</v>
      </c>
      <c r="T111" s="106">
        <v>0</v>
      </c>
      <c r="U111" s="107">
        <v>0</v>
      </c>
      <c r="V111" s="107">
        <v>0</v>
      </c>
      <c r="W111" s="107">
        <v>0</v>
      </c>
      <c r="X111" s="107">
        <v>0</v>
      </c>
      <c r="Y111" s="107">
        <v>0</v>
      </c>
      <c r="Z111" s="106">
        <v>0</v>
      </c>
      <c r="AA111" s="107">
        <v>0</v>
      </c>
    </row>
    <row r="112" spans="1:27" ht="29.25" customHeight="1" x14ac:dyDescent="0.25">
      <c r="A112" s="155" t="s">
        <v>210</v>
      </c>
      <c r="B112" s="154" t="s">
        <v>37</v>
      </c>
      <c r="C112" s="678" t="s">
        <v>211</v>
      </c>
      <c r="D112" s="678"/>
      <c r="E112" s="678"/>
      <c r="F112" s="123">
        <v>0</v>
      </c>
      <c r="G112" s="123">
        <v>0</v>
      </c>
      <c r="H112" s="123">
        <v>0</v>
      </c>
      <c r="I112" s="123">
        <v>0</v>
      </c>
      <c r="J112" s="123">
        <v>0</v>
      </c>
      <c r="K112" s="106">
        <v>0</v>
      </c>
      <c r="L112" s="107">
        <v>0</v>
      </c>
      <c r="M112" s="107">
        <v>0</v>
      </c>
      <c r="N112" s="107">
        <v>0</v>
      </c>
      <c r="O112" s="106">
        <v>0</v>
      </c>
      <c r="P112" s="107">
        <v>0</v>
      </c>
      <c r="Q112" s="107">
        <v>0</v>
      </c>
      <c r="R112" s="107">
        <v>0</v>
      </c>
      <c r="S112" s="107">
        <v>0</v>
      </c>
      <c r="T112" s="106">
        <v>0</v>
      </c>
      <c r="U112" s="107">
        <v>0</v>
      </c>
      <c r="V112" s="107">
        <v>0</v>
      </c>
      <c r="W112" s="107">
        <v>0</v>
      </c>
      <c r="X112" s="107">
        <v>0</v>
      </c>
      <c r="Y112" s="107">
        <v>0</v>
      </c>
      <c r="Z112" s="106">
        <v>0</v>
      </c>
      <c r="AA112" s="107">
        <v>0</v>
      </c>
    </row>
    <row r="113" spans="1:27" x14ac:dyDescent="0.25">
      <c r="A113" s="151" t="s">
        <v>212</v>
      </c>
      <c r="B113" s="152"/>
      <c r="C113" s="619" t="s">
        <v>70</v>
      </c>
      <c r="D113" s="619"/>
      <c r="E113" s="619"/>
      <c r="F113" s="123">
        <v>0</v>
      </c>
      <c r="G113" s="123">
        <v>0</v>
      </c>
      <c r="H113" s="123">
        <v>0</v>
      </c>
      <c r="I113" s="123">
        <v>0</v>
      </c>
      <c r="J113" s="123">
        <v>0</v>
      </c>
      <c r="K113" s="106">
        <v>0</v>
      </c>
      <c r="L113" s="107">
        <v>0</v>
      </c>
      <c r="M113" s="107">
        <v>0</v>
      </c>
      <c r="N113" s="107">
        <v>0</v>
      </c>
      <c r="O113" s="106">
        <v>0</v>
      </c>
      <c r="P113" s="107">
        <v>0</v>
      </c>
      <c r="Q113" s="107">
        <v>0</v>
      </c>
      <c r="R113" s="107">
        <v>0</v>
      </c>
      <c r="S113" s="107">
        <v>0</v>
      </c>
      <c r="T113" s="106">
        <v>0</v>
      </c>
      <c r="U113" s="107">
        <v>0</v>
      </c>
      <c r="V113" s="107">
        <v>0</v>
      </c>
      <c r="W113" s="107">
        <v>0</v>
      </c>
      <c r="X113" s="107">
        <v>0</v>
      </c>
      <c r="Y113" s="107">
        <v>0</v>
      </c>
      <c r="Z113" s="106">
        <v>0</v>
      </c>
      <c r="AA113" s="107">
        <v>0</v>
      </c>
    </row>
    <row r="114" spans="1:27" s="168" customFormat="1" ht="33.75" customHeight="1" x14ac:dyDescent="0.25">
      <c r="A114" s="175" t="s">
        <v>213</v>
      </c>
      <c r="B114" s="176"/>
      <c r="C114" s="676" t="s">
        <v>214</v>
      </c>
      <c r="D114" s="676"/>
      <c r="E114" s="676"/>
      <c r="F114" s="167">
        <v>0</v>
      </c>
      <c r="G114" s="167">
        <v>0</v>
      </c>
      <c r="H114" s="167">
        <v>0</v>
      </c>
      <c r="I114" s="167">
        <v>0</v>
      </c>
      <c r="J114" s="167">
        <v>0</v>
      </c>
      <c r="K114" s="164">
        <v>0</v>
      </c>
      <c r="L114" s="164">
        <v>0</v>
      </c>
      <c r="M114" s="164">
        <v>0</v>
      </c>
      <c r="N114" s="164">
        <v>0</v>
      </c>
      <c r="O114" s="164">
        <v>0</v>
      </c>
      <c r="P114" s="164">
        <v>0</v>
      </c>
      <c r="Q114" s="164">
        <v>0</v>
      </c>
      <c r="R114" s="164">
        <v>0</v>
      </c>
      <c r="S114" s="164">
        <v>0</v>
      </c>
      <c r="T114" s="164">
        <v>0</v>
      </c>
      <c r="U114" s="164">
        <v>0</v>
      </c>
      <c r="V114" s="164">
        <v>0</v>
      </c>
      <c r="W114" s="164">
        <v>0</v>
      </c>
      <c r="X114" s="164">
        <v>0</v>
      </c>
      <c r="Y114" s="164">
        <v>0</v>
      </c>
      <c r="Z114" s="164">
        <v>0</v>
      </c>
      <c r="AA114" s="164">
        <v>0</v>
      </c>
    </row>
    <row r="115" spans="1:27" x14ac:dyDescent="0.25">
      <c r="A115" s="151" t="s">
        <v>215</v>
      </c>
      <c r="B115" s="152"/>
      <c r="C115" s="619" t="s">
        <v>216</v>
      </c>
      <c r="D115" s="619"/>
      <c r="E115" s="619"/>
      <c r="F115" s="123">
        <v>0</v>
      </c>
      <c r="G115" s="123">
        <v>0</v>
      </c>
      <c r="H115" s="123">
        <v>0</v>
      </c>
      <c r="I115" s="123">
        <v>0</v>
      </c>
      <c r="J115" s="123">
        <v>0</v>
      </c>
      <c r="K115" s="106">
        <v>0</v>
      </c>
      <c r="L115" s="107">
        <v>0</v>
      </c>
      <c r="M115" s="107">
        <v>0</v>
      </c>
      <c r="N115" s="107">
        <v>0</v>
      </c>
      <c r="O115" s="106">
        <v>0</v>
      </c>
      <c r="P115" s="107">
        <v>0</v>
      </c>
      <c r="Q115" s="107">
        <v>0</v>
      </c>
      <c r="R115" s="107">
        <v>0</v>
      </c>
      <c r="S115" s="107">
        <v>0</v>
      </c>
      <c r="T115" s="106">
        <v>0</v>
      </c>
      <c r="U115" s="107">
        <v>0</v>
      </c>
      <c r="V115" s="107">
        <v>0</v>
      </c>
      <c r="W115" s="107">
        <v>0</v>
      </c>
      <c r="X115" s="107">
        <v>0</v>
      </c>
      <c r="Y115" s="107">
        <v>0</v>
      </c>
      <c r="Z115" s="106">
        <v>0</v>
      </c>
      <c r="AA115" s="107">
        <v>0</v>
      </c>
    </row>
    <row r="116" spans="1:27" x14ac:dyDescent="0.25">
      <c r="A116" s="151" t="s">
        <v>217</v>
      </c>
      <c r="B116" s="152"/>
      <c r="C116" s="619" t="s">
        <v>218</v>
      </c>
      <c r="D116" s="619"/>
      <c r="E116" s="619"/>
      <c r="F116" s="123">
        <v>0</v>
      </c>
      <c r="G116" s="123">
        <v>0</v>
      </c>
      <c r="H116" s="123">
        <v>0</v>
      </c>
      <c r="I116" s="123">
        <v>0</v>
      </c>
      <c r="J116" s="123">
        <v>0</v>
      </c>
      <c r="K116" s="106">
        <v>0</v>
      </c>
      <c r="L116" s="107">
        <v>0</v>
      </c>
      <c r="M116" s="107">
        <v>0</v>
      </c>
      <c r="N116" s="107">
        <v>0</v>
      </c>
      <c r="O116" s="106">
        <v>0</v>
      </c>
      <c r="P116" s="107">
        <v>0</v>
      </c>
      <c r="Q116" s="107">
        <v>0</v>
      </c>
      <c r="R116" s="107">
        <v>0</v>
      </c>
      <c r="S116" s="107">
        <v>0</v>
      </c>
      <c r="T116" s="106">
        <v>0</v>
      </c>
      <c r="U116" s="107">
        <v>0</v>
      </c>
      <c r="V116" s="107">
        <v>0</v>
      </c>
      <c r="W116" s="107">
        <v>0</v>
      </c>
      <c r="X116" s="107">
        <v>0</v>
      </c>
      <c r="Y116" s="107">
        <v>0</v>
      </c>
      <c r="Z116" s="106">
        <v>0</v>
      </c>
      <c r="AA116" s="107">
        <v>0</v>
      </c>
    </row>
    <row r="117" spans="1:27" x14ac:dyDescent="0.25">
      <c r="A117" s="151" t="s">
        <v>219</v>
      </c>
      <c r="B117" s="152"/>
      <c r="C117" s="619" t="s">
        <v>70</v>
      </c>
      <c r="D117" s="619"/>
      <c r="E117" s="619"/>
      <c r="F117" s="123">
        <v>0</v>
      </c>
      <c r="G117" s="123">
        <v>0</v>
      </c>
      <c r="H117" s="123">
        <v>0</v>
      </c>
      <c r="I117" s="123">
        <v>0</v>
      </c>
      <c r="J117" s="123">
        <v>0</v>
      </c>
      <c r="K117" s="106">
        <v>0</v>
      </c>
      <c r="L117" s="107">
        <v>0</v>
      </c>
      <c r="M117" s="107">
        <v>0</v>
      </c>
      <c r="N117" s="107">
        <v>0</v>
      </c>
      <c r="O117" s="106">
        <v>0</v>
      </c>
      <c r="P117" s="107">
        <v>0</v>
      </c>
      <c r="Q117" s="107">
        <v>0</v>
      </c>
      <c r="R117" s="107">
        <v>0</v>
      </c>
      <c r="S117" s="107">
        <v>0</v>
      </c>
      <c r="T117" s="106">
        <v>0</v>
      </c>
      <c r="U117" s="107">
        <v>0</v>
      </c>
      <c r="V117" s="107">
        <v>0</v>
      </c>
      <c r="W117" s="107">
        <v>0</v>
      </c>
      <c r="X117" s="107">
        <v>0</v>
      </c>
      <c r="Y117" s="107">
        <v>0</v>
      </c>
      <c r="Z117" s="106">
        <v>0</v>
      </c>
      <c r="AA117" s="107">
        <v>0</v>
      </c>
    </row>
    <row r="118" spans="1:27" s="168" customFormat="1" ht="29.25" customHeight="1" x14ac:dyDescent="0.25">
      <c r="A118" s="175" t="s">
        <v>220</v>
      </c>
      <c r="B118" s="176"/>
      <c r="C118" s="676" t="s">
        <v>221</v>
      </c>
      <c r="D118" s="676"/>
      <c r="E118" s="676"/>
      <c r="F118" s="167">
        <v>0</v>
      </c>
      <c r="G118" s="167">
        <v>0</v>
      </c>
      <c r="H118" s="167">
        <v>0</v>
      </c>
      <c r="I118" s="167">
        <v>0</v>
      </c>
      <c r="J118" s="167">
        <v>0</v>
      </c>
      <c r="K118" s="164">
        <v>0</v>
      </c>
      <c r="L118" s="164">
        <v>0</v>
      </c>
      <c r="M118" s="164">
        <v>0</v>
      </c>
      <c r="N118" s="164">
        <v>0</v>
      </c>
      <c r="O118" s="164">
        <v>0</v>
      </c>
      <c r="P118" s="164">
        <v>0</v>
      </c>
      <c r="Q118" s="164">
        <v>0</v>
      </c>
      <c r="R118" s="164">
        <v>0</v>
      </c>
      <c r="S118" s="164">
        <v>0</v>
      </c>
      <c r="T118" s="164">
        <v>0</v>
      </c>
      <c r="U118" s="164">
        <v>0</v>
      </c>
      <c r="V118" s="164">
        <v>0</v>
      </c>
      <c r="W118" s="164">
        <v>0</v>
      </c>
      <c r="X118" s="164">
        <v>0</v>
      </c>
      <c r="Y118" s="164">
        <v>0</v>
      </c>
      <c r="Z118" s="164">
        <v>0</v>
      </c>
      <c r="AA118" s="164">
        <v>0</v>
      </c>
    </row>
    <row r="119" spans="1:27" x14ac:dyDescent="0.25">
      <c r="A119" s="155" t="s">
        <v>222</v>
      </c>
      <c r="B119" s="685" t="s">
        <v>37</v>
      </c>
      <c r="C119" s="678" t="s">
        <v>223</v>
      </c>
      <c r="D119" s="678"/>
      <c r="E119" s="678"/>
      <c r="F119" s="73">
        <v>0</v>
      </c>
      <c r="G119" s="73">
        <v>0</v>
      </c>
      <c r="H119" s="73">
        <v>0</v>
      </c>
      <c r="I119" s="73">
        <v>0</v>
      </c>
      <c r="J119" s="73">
        <v>0</v>
      </c>
      <c r="K119" s="106">
        <v>0</v>
      </c>
      <c r="L119" s="109">
        <v>0</v>
      </c>
      <c r="M119" s="109">
        <v>0</v>
      </c>
      <c r="N119" s="109">
        <v>0</v>
      </c>
      <c r="O119" s="106">
        <v>0</v>
      </c>
      <c r="P119" s="109">
        <v>0</v>
      </c>
      <c r="Q119" s="109">
        <v>0</v>
      </c>
      <c r="R119" s="109">
        <v>0</v>
      </c>
      <c r="S119" s="109">
        <v>0</v>
      </c>
      <c r="T119" s="106">
        <v>0</v>
      </c>
      <c r="U119" s="109">
        <v>0</v>
      </c>
      <c r="V119" s="109">
        <v>0</v>
      </c>
      <c r="W119" s="109">
        <v>0</v>
      </c>
      <c r="X119" s="109">
        <v>0</v>
      </c>
      <c r="Y119" s="109">
        <v>0</v>
      </c>
      <c r="Z119" s="106">
        <v>0</v>
      </c>
      <c r="AA119" s="109">
        <v>0</v>
      </c>
    </row>
    <row r="120" spans="1:27" x14ac:dyDescent="0.25">
      <c r="A120" s="155" t="s">
        <v>224</v>
      </c>
      <c r="B120" s="685"/>
      <c r="C120" s="678" t="s">
        <v>225</v>
      </c>
      <c r="D120" s="678"/>
      <c r="E120" s="678"/>
      <c r="F120" s="73">
        <v>0</v>
      </c>
      <c r="G120" s="73">
        <v>0</v>
      </c>
      <c r="H120" s="73">
        <v>0</v>
      </c>
      <c r="I120" s="73">
        <v>0</v>
      </c>
      <c r="J120" s="73">
        <v>0</v>
      </c>
      <c r="K120" s="106">
        <v>0</v>
      </c>
      <c r="L120" s="109">
        <v>0</v>
      </c>
      <c r="M120" s="109">
        <v>0</v>
      </c>
      <c r="N120" s="109">
        <v>0</v>
      </c>
      <c r="O120" s="106">
        <v>0</v>
      </c>
      <c r="P120" s="109">
        <v>0</v>
      </c>
      <c r="Q120" s="109">
        <v>0</v>
      </c>
      <c r="R120" s="109">
        <v>0</v>
      </c>
      <c r="S120" s="109">
        <v>0</v>
      </c>
      <c r="T120" s="106">
        <v>0</v>
      </c>
      <c r="U120" s="109">
        <v>0</v>
      </c>
      <c r="V120" s="109">
        <v>0</v>
      </c>
      <c r="W120" s="109">
        <v>0</v>
      </c>
      <c r="X120" s="109">
        <v>0</v>
      </c>
      <c r="Y120" s="109">
        <v>0</v>
      </c>
      <c r="Z120" s="106">
        <v>0</v>
      </c>
      <c r="AA120" s="109">
        <v>0</v>
      </c>
    </row>
    <row r="121" spans="1:27" x14ac:dyDescent="0.25">
      <c r="A121" s="155" t="s">
        <v>226</v>
      </c>
      <c r="B121" s="685"/>
      <c r="C121" s="678" t="s">
        <v>227</v>
      </c>
      <c r="D121" s="678"/>
      <c r="E121" s="678"/>
      <c r="F121" s="73">
        <v>0</v>
      </c>
      <c r="G121" s="73">
        <v>0</v>
      </c>
      <c r="H121" s="73">
        <v>0</v>
      </c>
      <c r="I121" s="73">
        <v>0</v>
      </c>
      <c r="J121" s="73">
        <v>0</v>
      </c>
      <c r="K121" s="106">
        <v>0</v>
      </c>
      <c r="L121" s="109">
        <v>0</v>
      </c>
      <c r="M121" s="109">
        <v>0</v>
      </c>
      <c r="N121" s="109">
        <v>0</v>
      </c>
      <c r="O121" s="106">
        <v>0</v>
      </c>
      <c r="P121" s="109">
        <v>0</v>
      </c>
      <c r="Q121" s="109">
        <v>0</v>
      </c>
      <c r="R121" s="109">
        <v>0</v>
      </c>
      <c r="S121" s="109">
        <v>0</v>
      </c>
      <c r="T121" s="106">
        <v>0</v>
      </c>
      <c r="U121" s="109">
        <v>0</v>
      </c>
      <c r="V121" s="109">
        <v>0</v>
      </c>
      <c r="W121" s="109">
        <v>0</v>
      </c>
      <c r="X121" s="109">
        <v>0</v>
      </c>
      <c r="Y121" s="109">
        <v>0</v>
      </c>
      <c r="Z121" s="106">
        <v>0</v>
      </c>
      <c r="AA121" s="109">
        <v>0</v>
      </c>
    </row>
    <row r="122" spans="1:27" x14ac:dyDescent="0.25">
      <c r="A122" s="155" t="s">
        <v>228</v>
      </c>
      <c r="B122" s="685"/>
      <c r="C122" s="678" t="s">
        <v>229</v>
      </c>
      <c r="D122" s="678"/>
      <c r="E122" s="678"/>
      <c r="F122" s="73">
        <v>0</v>
      </c>
      <c r="G122" s="73">
        <v>0</v>
      </c>
      <c r="H122" s="73">
        <v>0</v>
      </c>
      <c r="I122" s="73">
        <v>0</v>
      </c>
      <c r="J122" s="73">
        <v>0</v>
      </c>
      <c r="K122" s="106">
        <v>0</v>
      </c>
      <c r="L122" s="109">
        <v>0</v>
      </c>
      <c r="M122" s="109">
        <v>0</v>
      </c>
      <c r="N122" s="109">
        <v>0</v>
      </c>
      <c r="O122" s="106">
        <v>0</v>
      </c>
      <c r="P122" s="109">
        <v>0</v>
      </c>
      <c r="Q122" s="109">
        <v>0</v>
      </c>
      <c r="R122" s="109">
        <v>0</v>
      </c>
      <c r="S122" s="109">
        <v>0</v>
      </c>
      <c r="T122" s="106">
        <v>0</v>
      </c>
      <c r="U122" s="109">
        <v>0</v>
      </c>
      <c r="V122" s="109">
        <v>0</v>
      </c>
      <c r="W122" s="109">
        <v>0</v>
      </c>
      <c r="X122" s="109">
        <v>0</v>
      </c>
      <c r="Y122" s="109">
        <v>0</v>
      </c>
      <c r="Z122" s="106">
        <v>0</v>
      </c>
      <c r="AA122" s="109">
        <v>0</v>
      </c>
    </row>
    <row r="123" spans="1:27" x14ac:dyDescent="0.25">
      <c r="A123" s="155" t="s">
        <v>230</v>
      </c>
      <c r="B123" s="685"/>
      <c r="C123" s="678" t="s">
        <v>231</v>
      </c>
      <c r="D123" s="678"/>
      <c r="E123" s="678"/>
      <c r="F123" s="73">
        <v>0</v>
      </c>
      <c r="G123" s="73">
        <v>0</v>
      </c>
      <c r="H123" s="73">
        <v>0</v>
      </c>
      <c r="I123" s="73">
        <v>0</v>
      </c>
      <c r="J123" s="73">
        <v>0</v>
      </c>
      <c r="K123" s="106">
        <v>0</v>
      </c>
      <c r="L123" s="109">
        <v>0</v>
      </c>
      <c r="M123" s="109">
        <v>0</v>
      </c>
      <c r="N123" s="109">
        <v>0</v>
      </c>
      <c r="O123" s="106">
        <v>0</v>
      </c>
      <c r="P123" s="109">
        <v>0</v>
      </c>
      <c r="Q123" s="109">
        <v>0</v>
      </c>
      <c r="R123" s="109">
        <v>0</v>
      </c>
      <c r="S123" s="109">
        <v>0</v>
      </c>
      <c r="T123" s="106">
        <v>0</v>
      </c>
      <c r="U123" s="109">
        <v>0</v>
      </c>
      <c r="V123" s="109">
        <v>0</v>
      </c>
      <c r="W123" s="109">
        <v>0</v>
      </c>
      <c r="X123" s="109">
        <v>0</v>
      </c>
      <c r="Y123" s="109">
        <v>0</v>
      </c>
      <c r="Z123" s="106">
        <v>0</v>
      </c>
      <c r="AA123" s="109">
        <v>0</v>
      </c>
    </row>
    <row r="124" spans="1:27" x14ac:dyDescent="0.25">
      <c r="A124" s="155" t="s">
        <v>232</v>
      </c>
      <c r="B124" s="685"/>
      <c r="C124" s="678" t="s">
        <v>70</v>
      </c>
      <c r="D124" s="678"/>
      <c r="E124" s="678"/>
      <c r="F124" s="73">
        <v>0</v>
      </c>
      <c r="G124" s="73">
        <v>0</v>
      </c>
      <c r="H124" s="73">
        <v>0</v>
      </c>
      <c r="I124" s="73">
        <v>0</v>
      </c>
      <c r="J124" s="73">
        <v>0</v>
      </c>
      <c r="K124" s="106">
        <v>0</v>
      </c>
      <c r="L124" s="109">
        <v>0</v>
      </c>
      <c r="M124" s="109">
        <v>0</v>
      </c>
      <c r="N124" s="109">
        <v>0</v>
      </c>
      <c r="O124" s="106">
        <v>0</v>
      </c>
      <c r="P124" s="109">
        <v>0</v>
      </c>
      <c r="Q124" s="109">
        <v>0</v>
      </c>
      <c r="R124" s="109">
        <v>0</v>
      </c>
      <c r="S124" s="109">
        <v>0</v>
      </c>
      <c r="T124" s="106">
        <v>0</v>
      </c>
      <c r="U124" s="109">
        <v>0</v>
      </c>
      <c r="V124" s="109">
        <v>0</v>
      </c>
      <c r="W124" s="109">
        <v>0</v>
      </c>
      <c r="X124" s="109">
        <v>0</v>
      </c>
      <c r="Y124" s="109">
        <v>0</v>
      </c>
      <c r="Z124" s="106">
        <v>0</v>
      </c>
      <c r="AA124" s="109">
        <v>0</v>
      </c>
    </row>
    <row r="125" spans="1:27" s="168" customFormat="1" ht="32.25" customHeight="1" x14ac:dyDescent="0.25">
      <c r="A125" s="175" t="s">
        <v>233</v>
      </c>
      <c r="B125" s="176"/>
      <c r="C125" s="676" t="s">
        <v>234</v>
      </c>
      <c r="D125" s="676"/>
      <c r="E125" s="676"/>
      <c r="F125" s="179">
        <v>1640</v>
      </c>
      <c r="G125" s="179">
        <v>970</v>
      </c>
      <c r="H125" s="179">
        <v>845</v>
      </c>
      <c r="I125" s="179">
        <v>124</v>
      </c>
      <c r="J125" s="179">
        <v>1</v>
      </c>
      <c r="K125" s="165">
        <v>975</v>
      </c>
      <c r="L125" s="165">
        <v>561</v>
      </c>
      <c r="M125" s="165">
        <v>59</v>
      </c>
      <c r="N125" s="165">
        <v>61</v>
      </c>
      <c r="O125" s="165">
        <v>294</v>
      </c>
      <c r="P125" s="165">
        <v>102</v>
      </c>
      <c r="Q125" s="165">
        <v>192</v>
      </c>
      <c r="R125" s="165">
        <v>0</v>
      </c>
      <c r="S125" s="165">
        <v>1</v>
      </c>
      <c r="T125" s="165">
        <v>976</v>
      </c>
      <c r="U125" s="165">
        <v>26</v>
      </c>
      <c r="V125" s="165">
        <v>815</v>
      </c>
      <c r="W125" s="165">
        <v>0</v>
      </c>
      <c r="X125" s="165">
        <v>0</v>
      </c>
      <c r="Y125" s="165">
        <v>0</v>
      </c>
      <c r="Z125" s="165">
        <v>1483</v>
      </c>
      <c r="AA125" s="165">
        <v>805</v>
      </c>
    </row>
    <row r="126" spans="1:27" ht="21" customHeight="1" x14ac:dyDescent="0.25">
      <c r="A126" s="156" t="s">
        <v>235</v>
      </c>
      <c r="B126" s="157"/>
      <c r="C126" s="686" t="s">
        <v>236</v>
      </c>
      <c r="D126" s="686"/>
      <c r="E126" s="686"/>
      <c r="F126" s="113">
        <v>1616</v>
      </c>
      <c r="G126" s="113">
        <v>929</v>
      </c>
      <c r="H126" s="113">
        <v>820</v>
      </c>
      <c r="I126" s="113">
        <v>108</v>
      </c>
      <c r="J126" s="113">
        <v>1</v>
      </c>
      <c r="K126" s="106">
        <v>949</v>
      </c>
      <c r="L126" s="114">
        <v>555</v>
      </c>
      <c r="M126" s="114">
        <v>49</v>
      </c>
      <c r="N126" s="114">
        <v>57</v>
      </c>
      <c r="O126" s="106">
        <v>288</v>
      </c>
      <c r="P126" s="114">
        <v>100</v>
      </c>
      <c r="Q126" s="114">
        <v>188</v>
      </c>
      <c r="R126" s="114">
        <v>0</v>
      </c>
      <c r="S126" s="114">
        <v>1</v>
      </c>
      <c r="T126" s="106">
        <v>950</v>
      </c>
      <c r="U126" s="114">
        <v>27</v>
      </c>
      <c r="V126" s="114">
        <v>800</v>
      </c>
      <c r="W126" s="114">
        <v>0</v>
      </c>
      <c r="X126" s="114">
        <v>0</v>
      </c>
      <c r="Y126" s="114">
        <v>0</v>
      </c>
      <c r="Z126" s="106">
        <v>1459</v>
      </c>
      <c r="AA126" s="114">
        <v>800</v>
      </c>
    </row>
    <row r="127" spans="1:27" ht="19.5" customHeight="1" x14ac:dyDescent="0.25">
      <c r="A127" s="156" t="s">
        <v>237</v>
      </c>
      <c r="B127" s="157"/>
      <c r="C127" s="686" t="s">
        <v>238</v>
      </c>
      <c r="D127" s="686"/>
      <c r="E127" s="686"/>
      <c r="F127" s="113">
        <v>0</v>
      </c>
      <c r="G127" s="113">
        <v>0</v>
      </c>
      <c r="H127" s="113">
        <v>0</v>
      </c>
      <c r="I127" s="113">
        <v>0</v>
      </c>
      <c r="J127" s="113">
        <v>0</v>
      </c>
      <c r="K127" s="106">
        <v>0</v>
      </c>
      <c r="L127" s="114">
        <v>0</v>
      </c>
      <c r="M127" s="114">
        <v>0</v>
      </c>
      <c r="N127" s="114">
        <v>0</v>
      </c>
      <c r="O127" s="106">
        <v>0</v>
      </c>
      <c r="P127" s="114">
        <v>0</v>
      </c>
      <c r="Q127" s="114">
        <v>0</v>
      </c>
      <c r="R127" s="114">
        <v>0</v>
      </c>
      <c r="S127" s="114">
        <v>0</v>
      </c>
      <c r="T127" s="106">
        <v>0</v>
      </c>
      <c r="U127" s="114">
        <v>0</v>
      </c>
      <c r="V127" s="114">
        <v>0</v>
      </c>
      <c r="W127" s="114">
        <v>0</v>
      </c>
      <c r="X127" s="114">
        <v>0</v>
      </c>
      <c r="Y127" s="114">
        <v>0</v>
      </c>
      <c r="Z127" s="106">
        <v>0</v>
      </c>
      <c r="AA127" s="114">
        <v>0</v>
      </c>
    </row>
    <row r="128" spans="1:27" x14ac:dyDescent="0.25">
      <c r="A128" s="156" t="s">
        <v>239</v>
      </c>
      <c r="B128" s="157"/>
      <c r="C128" s="686" t="s">
        <v>240</v>
      </c>
      <c r="D128" s="687"/>
      <c r="E128" s="687"/>
      <c r="F128" s="113">
        <v>24</v>
      </c>
      <c r="G128" s="113">
        <v>41</v>
      </c>
      <c r="H128" s="113">
        <v>25</v>
      </c>
      <c r="I128" s="113">
        <v>16</v>
      </c>
      <c r="J128" s="113">
        <v>0</v>
      </c>
      <c r="K128" s="106">
        <v>26</v>
      </c>
      <c r="L128" s="114">
        <v>6</v>
      </c>
      <c r="M128" s="114">
        <v>10</v>
      </c>
      <c r="N128" s="114">
        <v>4</v>
      </c>
      <c r="O128" s="106">
        <v>6</v>
      </c>
      <c r="P128" s="114">
        <v>2</v>
      </c>
      <c r="Q128" s="114">
        <v>4</v>
      </c>
      <c r="R128" s="114">
        <v>0</v>
      </c>
      <c r="S128" s="114">
        <v>0</v>
      </c>
      <c r="T128" s="106">
        <v>26</v>
      </c>
      <c r="U128" s="114">
        <v>0</v>
      </c>
      <c r="V128" s="114">
        <v>15</v>
      </c>
      <c r="W128" s="114">
        <v>0</v>
      </c>
      <c r="X128" s="114">
        <v>0</v>
      </c>
      <c r="Y128" s="114">
        <v>0</v>
      </c>
      <c r="Z128" s="106">
        <v>23</v>
      </c>
      <c r="AA128" s="114">
        <v>5</v>
      </c>
    </row>
    <row r="129" spans="1:27" x14ac:dyDescent="0.25">
      <c r="A129" s="156" t="s">
        <v>241</v>
      </c>
      <c r="B129" s="157"/>
      <c r="C129" s="686" t="s">
        <v>242</v>
      </c>
      <c r="D129" s="687"/>
      <c r="E129" s="687"/>
      <c r="F129" s="113">
        <v>0</v>
      </c>
      <c r="G129" s="113">
        <v>0</v>
      </c>
      <c r="H129" s="113">
        <v>0</v>
      </c>
      <c r="I129" s="113">
        <v>0</v>
      </c>
      <c r="J129" s="113">
        <v>0</v>
      </c>
      <c r="K129" s="106">
        <v>0</v>
      </c>
      <c r="L129" s="114">
        <v>0</v>
      </c>
      <c r="M129" s="114">
        <v>0</v>
      </c>
      <c r="N129" s="114">
        <v>0</v>
      </c>
      <c r="O129" s="106">
        <v>0</v>
      </c>
      <c r="P129" s="114">
        <v>0</v>
      </c>
      <c r="Q129" s="114">
        <v>0</v>
      </c>
      <c r="R129" s="114">
        <v>0</v>
      </c>
      <c r="S129" s="114">
        <v>0</v>
      </c>
      <c r="T129" s="106">
        <v>0</v>
      </c>
      <c r="U129" s="114">
        <v>0</v>
      </c>
      <c r="V129" s="114">
        <v>0</v>
      </c>
      <c r="W129" s="114">
        <v>0</v>
      </c>
      <c r="X129" s="114">
        <v>0</v>
      </c>
      <c r="Y129" s="114">
        <v>0</v>
      </c>
      <c r="Z129" s="106">
        <v>0</v>
      </c>
      <c r="AA129" s="114">
        <v>0</v>
      </c>
    </row>
    <row r="130" spans="1:27" x14ac:dyDescent="0.25">
      <c r="A130" s="156" t="s">
        <v>243</v>
      </c>
      <c r="B130" s="157"/>
      <c r="C130" s="686" t="s">
        <v>244</v>
      </c>
      <c r="D130" s="686"/>
      <c r="E130" s="686"/>
      <c r="F130" s="113">
        <v>0</v>
      </c>
      <c r="G130" s="113">
        <v>0</v>
      </c>
      <c r="H130" s="113">
        <v>0</v>
      </c>
      <c r="I130" s="113">
        <v>0</v>
      </c>
      <c r="J130" s="113">
        <v>0</v>
      </c>
      <c r="K130" s="106">
        <v>0</v>
      </c>
      <c r="L130" s="114">
        <v>0</v>
      </c>
      <c r="M130" s="114">
        <v>0</v>
      </c>
      <c r="N130" s="114">
        <v>0</v>
      </c>
      <c r="O130" s="106">
        <v>0</v>
      </c>
      <c r="P130" s="114">
        <v>0</v>
      </c>
      <c r="Q130" s="114">
        <v>0</v>
      </c>
      <c r="R130" s="114">
        <v>0</v>
      </c>
      <c r="S130" s="114">
        <v>0</v>
      </c>
      <c r="T130" s="106">
        <v>0</v>
      </c>
      <c r="U130" s="114">
        <v>0</v>
      </c>
      <c r="V130" s="114">
        <v>0</v>
      </c>
      <c r="W130" s="114">
        <v>0</v>
      </c>
      <c r="X130" s="114">
        <v>0</v>
      </c>
      <c r="Y130" s="114">
        <v>0</v>
      </c>
      <c r="Z130" s="106">
        <v>0</v>
      </c>
      <c r="AA130" s="114">
        <v>0</v>
      </c>
    </row>
    <row r="131" spans="1:27" x14ac:dyDescent="0.25">
      <c r="A131" s="156" t="s">
        <v>245</v>
      </c>
      <c r="B131" s="157"/>
      <c r="C131" s="686" t="s">
        <v>246</v>
      </c>
      <c r="D131" s="686"/>
      <c r="E131" s="686"/>
      <c r="F131" s="113">
        <v>0</v>
      </c>
      <c r="G131" s="113">
        <v>0</v>
      </c>
      <c r="H131" s="113">
        <v>0</v>
      </c>
      <c r="I131" s="113">
        <v>0</v>
      </c>
      <c r="J131" s="113">
        <v>0</v>
      </c>
      <c r="K131" s="106">
        <v>0</v>
      </c>
      <c r="L131" s="114">
        <v>0</v>
      </c>
      <c r="M131" s="114">
        <v>0</v>
      </c>
      <c r="N131" s="114">
        <v>0</v>
      </c>
      <c r="O131" s="106">
        <v>0</v>
      </c>
      <c r="P131" s="114">
        <v>0</v>
      </c>
      <c r="Q131" s="114">
        <v>0</v>
      </c>
      <c r="R131" s="114">
        <v>0</v>
      </c>
      <c r="S131" s="114">
        <v>0</v>
      </c>
      <c r="T131" s="106">
        <v>0</v>
      </c>
      <c r="U131" s="114">
        <v>0</v>
      </c>
      <c r="V131" s="114">
        <v>0</v>
      </c>
      <c r="W131" s="114">
        <v>0</v>
      </c>
      <c r="X131" s="114">
        <v>0</v>
      </c>
      <c r="Y131" s="114">
        <v>0</v>
      </c>
      <c r="Z131" s="106">
        <v>0</v>
      </c>
      <c r="AA131" s="114">
        <v>0</v>
      </c>
    </row>
    <row r="132" spans="1:27" x14ac:dyDescent="0.25">
      <c r="A132" s="156" t="s">
        <v>247</v>
      </c>
      <c r="B132" s="157"/>
      <c r="C132" s="686" t="s">
        <v>248</v>
      </c>
      <c r="D132" s="686"/>
      <c r="E132" s="686"/>
      <c r="F132" s="113">
        <v>0</v>
      </c>
      <c r="G132" s="113">
        <v>0</v>
      </c>
      <c r="H132" s="113">
        <v>0</v>
      </c>
      <c r="I132" s="113">
        <v>0</v>
      </c>
      <c r="J132" s="113">
        <v>0</v>
      </c>
      <c r="K132" s="106">
        <v>0</v>
      </c>
      <c r="L132" s="114">
        <v>0</v>
      </c>
      <c r="M132" s="114">
        <v>0</v>
      </c>
      <c r="N132" s="114">
        <v>0</v>
      </c>
      <c r="O132" s="106">
        <v>0</v>
      </c>
      <c r="P132" s="114">
        <v>0</v>
      </c>
      <c r="Q132" s="114">
        <v>0</v>
      </c>
      <c r="R132" s="114">
        <v>0</v>
      </c>
      <c r="S132" s="114">
        <v>0</v>
      </c>
      <c r="T132" s="106">
        <v>0</v>
      </c>
      <c r="U132" s="114">
        <v>0</v>
      </c>
      <c r="V132" s="114">
        <v>0</v>
      </c>
      <c r="W132" s="114">
        <v>0</v>
      </c>
      <c r="X132" s="114">
        <v>0</v>
      </c>
      <c r="Y132" s="114">
        <v>0</v>
      </c>
      <c r="Z132" s="106">
        <v>0</v>
      </c>
      <c r="AA132" s="114">
        <v>0</v>
      </c>
    </row>
    <row r="133" spans="1:27" x14ac:dyDescent="0.25">
      <c r="A133" s="156" t="s">
        <v>249</v>
      </c>
      <c r="B133" s="157"/>
      <c r="C133" s="686" t="s">
        <v>70</v>
      </c>
      <c r="D133" s="686"/>
      <c r="E133" s="686"/>
      <c r="F133" s="113">
        <v>0</v>
      </c>
      <c r="G133" s="113">
        <v>0</v>
      </c>
      <c r="H133" s="113">
        <v>0</v>
      </c>
      <c r="I133" s="113">
        <v>0</v>
      </c>
      <c r="J133" s="113">
        <v>0</v>
      </c>
      <c r="K133" s="106">
        <v>0</v>
      </c>
      <c r="L133" s="114">
        <v>0</v>
      </c>
      <c r="M133" s="114">
        <v>0</v>
      </c>
      <c r="N133" s="114">
        <v>0</v>
      </c>
      <c r="O133" s="106">
        <v>0</v>
      </c>
      <c r="P133" s="114">
        <v>0</v>
      </c>
      <c r="Q133" s="114">
        <v>0</v>
      </c>
      <c r="R133" s="114">
        <v>0</v>
      </c>
      <c r="S133" s="114">
        <v>0</v>
      </c>
      <c r="T133" s="106">
        <v>0</v>
      </c>
      <c r="U133" s="114">
        <v>0</v>
      </c>
      <c r="V133" s="114">
        <v>0</v>
      </c>
      <c r="W133" s="114">
        <v>0</v>
      </c>
      <c r="X133" s="114">
        <v>0</v>
      </c>
      <c r="Y133" s="114">
        <v>0</v>
      </c>
      <c r="Z133" s="106">
        <v>0</v>
      </c>
      <c r="AA133" s="114">
        <v>0</v>
      </c>
    </row>
    <row r="134" spans="1:27" s="168" customFormat="1" ht="31.5" customHeight="1" x14ac:dyDescent="0.25">
      <c r="A134" s="177" t="s">
        <v>250</v>
      </c>
      <c r="B134" s="178"/>
      <c r="C134" s="676" t="s">
        <v>251</v>
      </c>
      <c r="D134" s="698"/>
      <c r="E134" s="698"/>
      <c r="F134" s="179">
        <v>0</v>
      </c>
      <c r="G134" s="179">
        <v>5</v>
      </c>
      <c r="H134" s="179">
        <v>4</v>
      </c>
      <c r="I134" s="179">
        <v>1</v>
      </c>
      <c r="J134" s="179">
        <v>0</v>
      </c>
      <c r="K134" s="165">
        <v>2</v>
      </c>
      <c r="L134" s="165">
        <v>0</v>
      </c>
      <c r="M134" s="165">
        <v>0</v>
      </c>
      <c r="N134" s="165">
        <v>2</v>
      </c>
      <c r="O134" s="165">
        <v>0</v>
      </c>
      <c r="P134" s="165">
        <v>0</v>
      </c>
      <c r="Q134" s="165">
        <v>0</v>
      </c>
      <c r="R134" s="165">
        <v>0</v>
      </c>
      <c r="S134" s="165">
        <v>0</v>
      </c>
      <c r="T134" s="165">
        <v>2</v>
      </c>
      <c r="U134" s="165">
        <v>0</v>
      </c>
      <c r="V134" s="165">
        <v>1</v>
      </c>
      <c r="W134" s="165">
        <v>0</v>
      </c>
      <c r="X134" s="165">
        <v>0</v>
      </c>
      <c r="Y134" s="165">
        <v>0</v>
      </c>
      <c r="Z134" s="165">
        <v>2</v>
      </c>
      <c r="AA134" s="165">
        <v>0</v>
      </c>
    </row>
    <row r="135" spans="1:27" x14ac:dyDescent="0.25">
      <c r="A135" s="156" t="s">
        <v>252</v>
      </c>
      <c r="B135" s="157"/>
      <c r="C135" s="677" t="s">
        <v>253</v>
      </c>
      <c r="D135" s="699"/>
      <c r="E135" s="699"/>
      <c r="F135" s="113">
        <v>0</v>
      </c>
      <c r="G135" s="113">
        <v>5</v>
      </c>
      <c r="H135" s="113">
        <v>4</v>
      </c>
      <c r="I135" s="113">
        <v>1</v>
      </c>
      <c r="J135" s="113">
        <v>0</v>
      </c>
      <c r="K135" s="106">
        <v>2</v>
      </c>
      <c r="L135" s="114">
        <v>0</v>
      </c>
      <c r="M135" s="114">
        <v>0</v>
      </c>
      <c r="N135" s="114">
        <v>2</v>
      </c>
      <c r="O135" s="106">
        <v>0</v>
      </c>
      <c r="P135" s="114">
        <v>0</v>
      </c>
      <c r="Q135" s="114">
        <v>0</v>
      </c>
      <c r="R135" s="114">
        <v>0</v>
      </c>
      <c r="S135" s="114">
        <v>0</v>
      </c>
      <c r="T135" s="106">
        <v>2</v>
      </c>
      <c r="U135" s="114">
        <v>0</v>
      </c>
      <c r="V135" s="114">
        <v>1</v>
      </c>
      <c r="W135" s="114">
        <v>0</v>
      </c>
      <c r="X135" s="114">
        <v>0</v>
      </c>
      <c r="Y135" s="114">
        <v>0</v>
      </c>
      <c r="Z135" s="106">
        <v>2</v>
      </c>
      <c r="AA135" s="114">
        <v>0</v>
      </c>
    </row>
    <row r="136" spans="1:27" x14ac:dyDescent="0.25">
      <c r="A136" s="156" t="s">
        <v>254</v>
      </c>
      <c r="B136" s="157"/>
      <c r="C136" s="677" t="s">
        <v>255</v>
      </c>
      <c r="D136" s="677"/>
      <c r="E136" s="677"/>
      <c r="F136" s="113">
        <v>0</v>
      </c>
      <c r="G136" s="113">
        <v>0</v>
      </c>
      <c r="H136" s="113">
        <v>0</v>
      </c>
      <c r="I136" s="113">
        <v>0</v>
      </c>
      <c r="J136" s="113">
        <v>0</v>
      </c>
      <c r="K136" s="106">
        <v>0</v>
      </c>
      <c r="L136" s="114">
        <v>0</v>
      </c>
      <c r="M136" s="114">
        <v>0</v>
      </c>
      <c r="N136" s="114">
        <v>0</v>
      </c>
      <c r="O136" s="106">
        <v>0</v>
      </c>
      <c r="P136" s="114">
        <v>0</v>
      </c>
      <c r="Q136" s="114">
        <v>0</v>
      </c>
      <c r="R136" s="114">
        <v>0</v>
      </c>
      <c r="S136" s="114">
        <v>0</v>
      </c>
      <c r="T136" s="106">
        <v>0</v>
      </c>
      <c r="U136" s="114">
        <v>0</v>
      </c>
      <c r="V136" s="114">
        <v>0</v>
      </c>
      <c r="W136" s="114">
        <v>0</v>
      </c>
      <c r="X136" s="114">
        <v>0</v>
      </c>
      <c r="Y136" s="114">
        <v>0</v>
      </c>
      <c r="Z136" s="106">
        <v>0</v>
      </c>
      <c r="AA136" s="114">
        <v>0</v>
      </c>
    </row>
    <row r="137" spans="1:27" x14ac:dyDescent="0.25">
      <c r="A137" s="156" t="s">
        <v>256</v>
      </c>
      <c r="B137" s="157"/>
      <c r="C137" s="677" t="s">
        <v>70</v>
      </c>
      <c r="D137" s="677"/>
      <c r="E137" s="677"/>
      <c r="F137" s="113">
        <v>0</v>
      </c>
      <c r="G137" s="113">
        <v>0</v>
      </c>
      <c r="H137" s="113">
        <v>0</v>
      </c>
      <c r="I137" s="113">
        <v>0</v>
      </c>
      <c r="J137" s="113">
        <v>0</v>
      </c>
      <c r="K137" s="106">
        <v>0</v>
      </c>
      <c r="L137" s="114">
        <v>0</v>
      </c>
      <c r="M137" s="114">
        <v>0</v>
      </c>
      <c r="N137" s="114">
        <v>0</v>
      </c>
      <c r="O137" s="106">
        <v>0</v>
      </c>
      <c r="P137" s="114">
        <v>0</v>
      </c>
      <c r="Q137" s="114">
        <v>0</v>
      </c>
      <c r="R137" s="114">
        <v>0</v>
      </c>
      <c r="S137" s="114">
        <v>0</v>
      </c>
      <c r="T137" s="106">
        <v>0</v>
      </c>
      <c r="U137" s="114">
        <v>0</v>
      </c>
      <c r="V137" s="114">
        <v>0</v>
      </c>
      <c r="W137" s="114">
        <v>0</v>
      </c>
      <c r="X137" s="114">
        <v>0</v>
      </c>
      <c r="Y137" s="114">
        <v>0</v>
      </c>
      <c r="Z137" s="106">
        <v>0</v>
      </c>
      <c r="AA137" s="114">
        <v>0</v>
      </c>
    </row>
    <row r="138" spans="1:27" ht="29.25" customHeight="1" x14ac:dyDescent="0.25">
      <c r="A138" s="64" t="s">
        <v>257</v>
      </c>
      <c r="B138" s="148"/>
      <c r="C138" s="688" t="s">
        <v>70</v>
      </c>
      <c r="D138" s="688"/>
      <c r="E138" s="688"/>
      <c r="F138" s="53">
        <v>23</v>
      </c>
      <c r="G138" s="53">
        <v>84</v>
      </c>
      <c r="H138" s="53">
        <v>62</v>
      </c>
      <c r="I138" s="53">
        <v>19</v>
      </c>
      <c r="J138" s="53">
        <v>3</v>
      </c>
      <c r="K138" s="69">
        <v>48</v>
      </c>
      <c r="L138" s="146">
        <v>14</v>
      </c>
      <c r="M138" s="146">
        <v>3</v>
      </c>
      <c r="N138" s="146">
        <v>12</v>
      </c>
      <c r="O138" s="69">
        <v>19</v>
      </c>
      <c r="P138" s="146">
        <v>4</v>
      </c>
      <c r="Q138" s="146">
        <v>15</v>
      </c>
      <c r="R138" s="146">
        <v>0</v>
      </c>
      <c r="S138" s="146">
        <v>0</v>
      </c>
      <c r="T138" s="69">
        <v>48</v>
      </c>
      <c r="U138" s="146">
        <v>0</v>
      </c>
      <c r="V138" s="146">
        <v>38</v>
      </c>
      <c r="W138" s="146">
        <v>0</v>
      </c>
      <c r="X138" s="146">
        <v>0</v>
      </c>
      <c r="Y138" s="146">
        <v>0</v>
      </c>
      <c r="Z138" s="69">
        <v>37</v>
      </c>
      <c r="AA138" s="146">
        <v>9</v>
      </c>
    </row>
    <row r="139" spans="1:27" ht="62.25" customHeight="1" x14ac:dyDescent="0.25">
      <c r="A139" s="64" t="s">
        <v>258</v>
      </c>
      <c r="B139" s="148"/>
      <c r="C139" s="688" t="s">
        <v>12</v>
      </c>
      <c r="D139" s="688"/>
      <c r="E139" s="688"/>
      <c r="F139" s="53">
        <f t="shared" ref="F139:Q139" si="0">SUM(F20+F40+F52+F60+F74+F81+F88+F91+F114+F118+F125+F134+F138)</f>
        <v>2047</v>
      </c>
      <c r="G139" s="53">
        <f>SUM(G20+G40+G52+G60+G74+G81+G88+G91+G118+G125+G134+G138)</f>
        <v>1870</v>
      </c>
      <c r="H139" s="53">
        <f>SUM(H20+H40+H52+H60+H74+H81+H88+H91+H114+H118+H125+H134+H138)</f>
        <v>1555</v>
      </c>
      <c r="I139" s="53">
        <f t="shared" si="0"/>
        <v>303</v>
      </c>
      <c r="J139" s="53">
        <f t="shared" si="0"/>
        <v>12</v>
      </c>
      <c r="K139" s="68">
        <f t="shared" si="0"/>
        <v>1657</v>
      </c>
      <c r="L139" s="53">
        <f t="shared" si="0"/>
        <v>921</v>
      </c>
      <c r="M139" s="53">
        <f t="shared" si="0"/>
        <v>107</v>
      </c>
      <c r="N139" s="53">
        <f t="shared" si="0"/>
        <v>126</v>
      </c>
      <c r="O139" s="68">
        <f t="shared" si="0"/>
        <v>503</v>
      </c>
      <c r="P139" s="53">
        <f t="shared" si="0"/>
        <v>140</v>
      </c>
      <c r="Q139" s="53">
        <f t="shared" si="0"/>
        <v>363</v>
      </c>
      <c r="R139" s="53">
        <f>SUM(R20+R40+R53+R52+R60+R74+R81+R88+R114+R118+R125+R134+R138)</f>
        <v>0</v>
      </c>
      <c r="S139" s="53">
        <f>SUM(S20+S40+S52+S60+S74+S81+S88+S91+S114+S118+S125+S134+S138)</f>
        <v>4</v>
      </c>
      <c r="T139" s="68">
        <f>SUM(T20+T40+T52+T60+T74+T81+T88+T91+T114+T118+T125+T134+T138)</f>
        <v>1661</v>
      </c>
      <c r="U139" s="53">
        <v>36</v>
      </c>
      <c r="V139" s="53">
        <v>1252</v>
      </c>
      <c r="W139" s="53">
        <v>0</v>
      </c>
      <c r="X139" s="53">
        <v>0</v>
      </c>
      <c r="Y139" s="53">
        <v>0</v>
      </c>
      <c r="Z139" s="68">
        <v>1894</v>
      </c>
      <c r="AA139" s="53">
        <v>945</v>
      </c>
    </row>
    <row r="140" spans="1:27" x14ac:dyDescent="0.25">
      <c r="A140" s="104"/>
      <c r="B140" s="105"/>
      <c r="C140" s="104"/>
      <c r="D140" s="104"/>
      <c r="E140" s="104"/>
      <c r="F140" s="53"/>
      <c r="G140" s="53"/>
      <c r="H140" s="53"/>
      <c r="I140" s="53"/>
      <c r="J140" s="53"/>
      <c r="K140" s="68"/>
      <c r="L140" s="53"/>
      <c r="M140" s="53"/>
      <c r="N140" s="53"/>
      <c r="O140" s="68"/>
      <c r="P140" s="53"/>
      <c r="Q140" s="53"/>
      <c r="R140" s="53"/>
      <c r="S140" s="53"/>
      <c r="T140" s="68"/>
      <c r="U140" s="53"/>
      <c r="V140" s="53"/>
      <c r="W140" s="53"/>
      <c r="X140" s="53"/>
      <c r="Y140" s="53"/>
      <c r="Z140" s="68"/>
      <c r="AA140" s="53"/>
    </row>
    <row r="141" spans="1:27" x14ac:dyDescent="0.25">
      <c r="A141" s="104"/>
      <c r="B141" s="105"/>
      <c r="C141" s="104"/>
      <c r="D141" s="104"/>
      <c r="E141" s="104"/>
      <c r="F141" s="104"/>
      <c r="G141" s="104"/>
      <c r="H141" s="104"/>
      <c r="I141" s="104"/>
      <c r="J141" s="104"/>
      <c r="K141" s="173"/>
      <c r="L141" s="104"/>
      <c r="M141" s="104"/>
      <c r="N141" s="104"/>
      <c r="O141" s="173"/>
      <c r="P141" s="104"/>
      <c r="Q141" s="104"/>
      <c r="R141" s="104"/>
      <c r="S141" s="104"/>
      <c r="T141" s="184"/>
      <c r="U141" s="184"/>
      <c r="V141" s="184"/>
      <c r="W141" s="184"/>
      <c r="X141" s="184"/>
      <c r="Y141" s="184"/>
      <c r="Z141" s="184"/>
      <c r="AA141" s="184"/>
    </row>
    <row r="142" spans="1:27" x14ac:dyDescent="0.25">
      <c r="A142" s="104"/>
      <c r="B142" s="105"/>
      <c r="C142" s="689" t="s">
        <v>267</v>
      </c>
      <c r="D142" s="690"/>
      <c r="E142" s="690"/>
      <c r="F142" s="690"/>
      <c r="G142" s="690"/>
      <c r="H142" s="690"/>
      <c r="I142" s="690"/>
      <c r="J142" s="690"/>
      <c r="K142" s="690"/>
      <c r="L142" s="690"/>
      <c r="M142" s="690"/>
      <c r="N142" s="690"/>
      <c r="O142" s="690"/>
      <c r="P142" s="690"/>
      <c r="Q142" s="690"/>
      <c r="R142" s="690"/>
      <c r="S142" s="691"/>
      <c r="T142" s="184"/>
      <c r="U142" s="184"/>
      <c r="V142" s="184"/>
      <c r="W142" s="184"/>
      <c r="X142" s="184"/>
      <c r="Y142" s="184"/>
      <c r="Z142" s="184"/>
      <c r="AA142" s="184"/>
    </row>
    <row r="143" spans="1:27" x14ac:dyDescent="0.25">
      <c r="A143" s="104"/>
      <c r="B143" s="105"/>
      <c r="C143" s="692"/>
      <c r="D143" s="693"/>
      <c r="E143" s="693"/>
      <c r="F143" s="693"/>
      <c r="G143" s="693"/>
      <c r="H143" s="693"/>
      <c r="I143" s="693"/>
      <c r="J143" s="693"/>
      <c r="K143" s="693"/>
      <c r="L143" s="693"/>
      <c r="M143" s="693"/>
      <c r="N143" s="693"/>
      <c r="O143" s="693"/>
      <c r="P143" s="693"/>
      <c r="Q143" s="693"/>
      <c r="R143" s="693"/>
      <c r="S143" s="694"/>
      <c r="T143" s="184"/>
      <c r="U143" s="184"/>
      <c r="V143" s="184"/>
      <c r="W143" s="184"/>
      <c r="X143" s="184"/>
      <c r="Y143" s="184"/>
      <c r="Z143" s="184"/>
      <c r="AA143" s="184"/>
    </row>
    <row r="144" spans="1:27" x14ac:dyDescent="0.25">
      <c r="A144" s="104"/>
      <c r="B144" s="105"/>
      <c r="C144" s="692"/>
      <c r="D144" s="693"/>
      <c r="E144" s="693"/>
      <c r="F144" s="693"/>
      <c r="G144" s="693"/>
      <c r="H144" s="693"/>
      <c r="I144" s="693"/>
      <c r="J144" s="693"/>
      <c r="K144" s="693"/>
      <c r="L144" s="693"/>
      <c r="M144" s="693"/>
      <c r="N144" s="693"/>
      <c r="O144" s="693"/>
      <c r="P144" s="693"/>
      <c r="Q144" s="693"/>
      <c r="R144" s="693"/>
      <c r="S144" s="694"/>
      <c r="T144" s="184"/>
      <c r="U144" s="184"/>
      <c r="V144" s="184"/>
      <c r="W144" s="184"/>
      <c r="X144" s="184"/>
      <c r="Y144" s="184"/>
      <c r="Z144" s="184"/>
      <c r="AA144" s="184"/>
    </row>
    <row r="145" spans="1:27" x14ac:dyDescent="0.25">
      <c r="A145" s="104"/>
      <c r="B145" s="105"/>
      <c r="C145" s="692"/>
      <c r="D145" s="693"/>
      <c r="E145" s="693"/>
      <c r="F145" s="693"/>
      <c r="G145" s="693"/>
      <c r="H145" s="693"/>
      <c r="I145" s="693"/>
      <c r="J145" s="693"/>
      <c r="K145" s="693"/>
      <c r="L145" s="693"/>
      <c r="M145" s="693"/>
      <c r="N145" s="693"/>
      <c r="O145" s="693"/>
      <c r="P145" s="693"/>
      <c r="Q145" s="693"/>
      <c r="R145" s="693"/>
      <c r="S145" s="694"/>
      <c r="T145" s="184"/>
      <c r="U145" s="184"/>
      <c r="V145" s="184"/>
      <c r="W145" s="184"/>
      <c r="X145" s="184"/>
      <c r="Y145" s="184"/>
      <c r="Z145" s="184"/>
      <c r="AA145" s="184"/>
    </row>
    <row r="146" spans="1:27" x14ac:dyDescent="0.25">
      <c r="A146" s="104"/>
      <c r="B146" s="105"/>
      <c r="C146" s="692"/>
      <c r="D146" s="693"/>
      <c r="E146" s="693"/>
      <c r="F146" s="693"/>
      <c r="G146" s="693"/>
      <c r="H146" s="693"/>
      <c r="I146" s="693"/>
      <c r="J146" s="693"/>
      <c r="K146" s="693"/>
      <c r="L146" s="693"/>
      <c r="M146" s="693"/>
      <c r="N146" s="693"/>
      <c r="O146" s="693"/>
      <c r="P146" s="693"/>
      <c r="Q146" s="693"/>
      <c r="R146" s="693"/>
      <c r="S146" s="694"/>
      <c r="T146" s="184"/>
      <c r="U146" s="184"/>
      <c r="V146" s="184"/>
      <c r="W146" s="184"/>
      <c r="X146" s="184"/>
      <c r="Y146" s="184"/>
      <c r="Z146" s="184"/>
      <c r="AA146" s="184"/>
    </row>
    <row r="147" spans="1:27" x14ac:dyDescent="0.25">
      <c r="A147" s="104"/>
      <c r="B147" s="105"/>
      <c r="C147" s="692"/>
      <c r="D147" s="693"/>
      <c r="E147" s="693"/>
      <c r="F147" s="693"/>
      <c r="G147" s="693"/>
      <c r="H147" s="693"/>
      <c r="I147" s="693"/>
      <c r="J147" s="693"/>
      <c r="K147" s="693"/>
      <c r="L147" s="693"/>
      <c r="M147" s="693"/>
      <c r="N147" s="693"/>
      <c r="O147" s="693"/>
      <c r="P147" s="693"/>
      <c r="Q147" s="693"/>
      <c r="R147" s="693"/>
      <c r="S147" s="694"/>
      <c r="T147" s="184"/>
      <c r="U147" s="184"/>
      <c r="V147" s="184"/>
      <c r="W147" s="184"/>
      <c r="X147" s="184"/>
      <c r="Y147" s="184"/>
      <c r="Z147" s="184"/>
      <c r="AA147" s="184"/>
    </row>
    <row r="148" spans="1:27" x14ac:dyDescent="0.25">
      <c r="A148" s="104"/>
      <c r="B148" s="105"/>
      <c r="C148" s="695"/>
      <c r="D148" s="696"/>
      <c r="E148" s="696"/>
      <c r="F148" s="696"/>
      <c r="G148" s="696"/>
      <c r="H148" s="696"/>
      <c r="I148" s="696"/>
      <c r="J148" s="696"/>
      <c r="K148" s="696"/>
      <c r="L148" s="696"/>
      <c r="M148" s="696"/>
      <c r="N148" s="696"/>
      <c r="O148" s="696"/>
      <c r="P148" s="696"/>
      <c r="Q148" s="696"/>
      <c r="R148" s="696"/>
      <c r="S148" s="697"/>
      <c r="T148" s="184"/>
      <c r="U148" s="184"/>
      <c r="V148" s="184"/>
      <c r="W148" s="184"/>
      <c r="X148" s="184"/>
      <c r="Y148" s="184"/>
      <c r="Z148" s="184"/>
      <c r="AA148" s="184"/>
    </row>
    <row r="149" spans="1:27" x14ac:dyDescent="0.25">
      <c r="A149" s="104"/>
      <c r="B149" s="105"/>
      <c r="C149" s="104"/>
      <c r="D149" s="104"/>
      <c r="E149" s="104"/>
      <c r="F149" s="104"/>
      <c r="G149" s="104"/>
      <c r="H149" s="104"/>
      <c r="I149" s="104"/>
      <c r="J149" s="184"/>
      <c r="K149" s="184"/>
      <c r="L149" s="104"/>
      <c r="M149" s="104"/>
      <c r="N149" s="104"/>
      <c r="O149" s="184"/>
      <c r="P149" s="180"/>
      <c r="Q149" s="104"/>
      <c r="R149" s="104"/>
      <c r="S149" s="184"/>
      <c r="T149" s="184"/>
      <c r="U149" s="184"/>
      <c r="V149" s="184"/>
      <c r="W149" s="184"/>
      <c r="X149" s="184"/>
      <c r="Y149" s="184"/>
      <c r="Z149" s="184"/>
      <c r="AA149" s="184"/>
    </row>
    <row r="150" spans="1:27" x14ac:dyDescent="0.25">
      <c r="A150" s="104"/>
      <c r="B150" s="105"/>
      <c r="C150" s="104"/>
      <c r="D150" s="104"/>
      <c r="E150" s="183"/>
      <c r="F150" s="184"/>
      <c r="G150" s="184"/>
      <c r="H150" s="184"/>
      <c r="I150" s="104"/>
      <c r="J150" s="184"/>
      <c r="K150" s="184"/>
      <c r="L150" s="180" t="s">
        <v>314</v>
      </c>
      <c r="M150" s="104"/>
      <c r="N150" s="104" t="s">
        <v>315</v>
      </c>
      <c r="O150" s="184"/>
      <c r="P150" s="180"/>
      <c r="Q150" s="104"/>
      <c r="R150" s="104"/>
      <c r="S150" s="184"/>
      <c r="T150" s="184"/>
      <c r="U150" s="184"/>
      <c r="V150" s="184"/>
      <c r="W150" s="184"/>
      <c r="X150" s="184"/>
      <c r="Y150" s="184"/>
      <c r="Z150" s="184"/>
      <c r="AA150" s="184"/>
    </row>
    <row r="151" spans="1:27" x14ac:dyDescent="0.25">
      <c r="A151" s="104"/>
      <c r="B151" s="105"/>
      <c r="C151" s="104"/>
      <c r="D151" s="104"/>
      <c r="E151" s="104"/>
      <c r="F151" s="104"/>
      <c r="G151" s="104"/>
      <c r="H151" s="104"/>
      <c r="I151" s="104"/>
      <c r="J151" s="184"/>
      <c r="K151" s="184"/>
      <c r="L151" s="180" t="s">
        <v>268</v>
      </c>
      <c r="M151" s="104"/>
      <c r="N151" s="104"/>
      <c r="O151" s="184"/>
      <c r="P151" s="104"/>
      <c r="Q151" s="104"/>
      <c r="R151" s="104"/>
      <c r="S151" s="184"/>
      <c r="T151" s="184"/>
      <c r="U151" s="184"/>
      <c r="V151" s="184"/>
      <c r="W151" s="184"/>
      <c r="X151" s="184"/>
      <c r="Y151" s="184"/>
      <c r="Z151" s="184"/>
      <c r="AA151" s="184"/>
    </row>
    <row r="152" spans="1:27" x14ac:dyDescent="0.25">
      <c r="A152" s="104"/>
      <c r="B152" s="105"/>
      <c r="C152" s="104"/>
      <c r="D152" s="104"/>
      <c r="E152" s="104"/>
      <c r="F152" s="104"/>
      <c r="G152" s="104"/>
      <c r="H152" s="104"/>
      <c r="I152" s="104"/>
      <c r="J152" s="184"/>
      <c r="K152" s="184"/>
      <c r="L152" s="180" t="s">
        <v>269</v>
      </c>
      <c r="M152" s="104"/>
      <c r="N152" s="104"/>
      <c r="O152" s="185"/>
      <c r="P152" s="183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  <c r="AA152" s="184"/>
    </row>
    <row r="153" spans="1:27" x14ac:dyDescent="0.25">
      <c r="A153" s="147"/>
      <c r="B153" s="147"/>
      <c r="C153" s="147"/>
      <c r="D153" s="105"/>
      <c r="E153" s="105"/>
      <c r="F153" s="105"/>
      <c r="G153" s="105"/>
      <c r="H153" s="105"/>
      <c r="I153" s="104"/>
      <c r="J153" s="184"/>
      <c r="K153" s="184"/>
      <c r="L153" s="180" t="s">
        <v>270</v>
      </c>
      <c r="M153" s="104"/>
      <c r="N153" s="184"/>
      <c r="O153" s="184"/>
      <c r="P153" s="104"/>
      <c r="Q153" s="104"/>
      <c r="R153" s="104"/>
      <c r="S153" s="184"/>
      <c r="T153" s="184"/>
      <c r="U153" s="184"/>
      <c r="V153" s="184"/>
      <c r="W153" s="184"/>
      <c r="X153" s="184"/>
      <c r="Y153" s="184"/>
      <c r="Z153" s="184"/>
      <c r="AA153" s="184"/>
    </row>
    <row r="154" spans="1:27" x14ac:dyDescent="0.25">
      <c r="A154" s="104"/>
      <c r="B154" s="105"/>
      <c r="C154" s="104"/>
      <c r="D154" s="104"/>
      <c r="E154" s="104"/>
      <c r="F154" s="104"/>
      <c r="G154" s="104"/>
      <c r="H154" s="104"/>
      <c r="I154" s="104"/>
      <c r="J154" s="184"/>
      <c r="K154" s="184"/>
      <c r="L154" s="104"/>
      <c r="M154" s="104"/>
      <c r="N154" s="104"/>
      <c r="O154" s="184"/>
      <c r="P154" s="104"/>
      <c r="Q154" s="104"/>
      <c r="R154" s="104"/>
      <c r="S154" s="184"/>
      <c r="T154" s="184"/>
      <c r="U154" s="184"/>
      <c r="V154" s="184"/>
      <c r="W154" s="184"/>
      <c r="X154" s="184"/>
      <c r="Y154" s="184"/>
      <c r="Z154" s="184"/>
      <c r="AA154" s="184"/>
    </row>
    <row r="155" spans="1:27" x14ac:dyDescent="0.25">
      <c r="A155" s="104"/>
      <c r="B155" s="105"/>
      <c r="C155" s="104"/>
      <c r="D155" s="104"/>
      <c r="E155" s="104"/>
      <c r="F155" s="104"/>
      <c r="G155" s="104"/>
      <c r="H155" s="104"/>
      <c r="I155" s="104"/>
      <c r="J155" s="185"/>
      <c r="K155" s="185"/>
      <c r="L155" s="104"/>
      <c r="M155" s="104"/>
      <c r="N155" s="104"/>
      <c r="O155" s="185"/>
      <c r="P155" s="104"/>
      <c r="Q155" s="104"/>
      <c r="R155" s="104"/>
      <c r="S155" s="185"/>
      <c r="T155" s="185"/>
      <c r="U155" s="184"/>
      <c r="V155" s="184"/>
      <c r="W155" s="184"/>
      <c r="X155" s="184"/>
      <c r="Y155" s="184"/>
      <c r="Z155" s="185"/>
      <c r="AA155" s="184"/>
    </row>
    <row r="156" spans="1:27" x14ac:dyDescent="0.25">
      <c r="A156" s="104"/>
      <c r="B156" s="105"/>
      <c r="C156" s="104"/>
      <c r="D156" s="104"/>
      <c r="E156" s="104"/>
      <c r="F156" s="104"/>
      <c r="G156" s="104"/>
      <c r="H156" s="104"/>
      <c r="I156" s="104"/>
      <c r="J156" s="185"/>
      <c r="K156" s="185"/>
      <c r="L156" s="104"/>
      <c r="M156" s="104"/>
      <c r="N156" s="104"/>
      <c r="O156" s="185"/>
      <c r="P156" s="104"/>
      <c r="Q156" s="104"/>
      <c r="R156" s="104"/>
      <c r="S156" s="185"/>
      <c r="T156" s="185"/>
      <c r="U156" s="184"/>
      <c r="V156" s="184"/>
      <c r="W156" s="184"/>
      <c r="X156" s="184"/>
      <c r="Y156" s="184"/>
      <c r="Z156" s="185"/>
      <c r="AA156" s="184"/>
    </row>
    <row r="157" spans="1:27" x14ac:dyDescent="0.25">
      <c r="A157" s="104"/>
      <c r="B157" s="105"/>
      <c r="C157" s="104"/>
      <c r="D157" s="104"/>
      <c r="E157" s="104"/>
      <c r="F157" s="104"/>
      <c r="G157" s="104"/>
      <c r="H157" s="104"/>
      <c r="I157" s="104"/>
      <c r="J157" s="185"/>
      <c r="K157" s="185"/>
      <c r="L157" s="104"/>
      <c r="M157" s="104"/>
      <c r="N157" s="104"/>
      <c r="O157" s="185"/>
      <c r="P157" s="104"/>
      <c r="Q157" s="104"/>
      <c r="R157" s="104"/>
      <c r="S157" s="185"/>
      <c r="T157" s="185"/>
      <c r="U157" s="184"/>
      <c r="V157" s="184"/>
      <c r="W157" s="184"/>
      <c r="X157" s="184"/>
      <c r="Y157" s="184"/>
      <c r="Z157" s="185"/>
      <c r="AA157" s="184"/>
    </row>
    <row r="158" spans="1:27" x14ac:dyDescent="0.25">
      <c r="A158" s="104"/>
      <c r="B158" s="105"/>
      <c r="C158" s="104"/>
      <c r="D158" s="104"/>
      <c r="E158" s="104"/>
      <c r="F158" s="104"/>
      <c r="G158" s="104"/>
      <c r="H158" s="104"/>
      <c r="I158" s="104"/>
      <c r="J158" s="185"/>
      <c r="K158" s="185"/>
      <c r="L158" s="104"/>
      <c r="M158" s="104"/>
      <c r="N158" s="104"/>
      <c r="O158" s="185"/>
      <c r="P158" s="104"/>
      <c r="Q158" s="104"/>
      <c r="R158" s="104"/>
      <c r="S158" s="185"/>
      <c r="T158" s="185"/>
      <c r="U158" s="184"/>
      <c r="V158" s="184"/>
      <c r="W158" s="184"/>
      <c r="X158" s="184"/>
      <c r="Y158" s="184"/>
      <c r="Z158" s="185"/>
      <c r="AA158" s="184"/>
    </row>
    <row r="159" spans="1:27" x14ac:dyDescent="0.25">
      <c r="A159" s="104"/>
      <c r="B159" s="105"/>
      <c r="C159" s="104"/>
      <c r="D159" s="104"/>
      <c r="E159" s="104"/>
      <c r="F159" s="104"/>
      <c r="G159" s="104"/>
      <c r="H159" s="104"/>
      <c r="I159" s="104"/>
      <c r="J159" s="185"/>
      <c r="K159" s="185"/>
      <c r="L159" s="104"/>
      <c r="M159" s="104"/>
      <c r="N159" s="104"/>
      <c r="O159" s="185"/>
      <c r="P159" s="104"/>
      <c r="Q159" s="104"/>
      <c r="R159" s="104"/>
      <c r="S159" s="185"/>
      <c r="T159" s="185"/>
      <c r="U159" s="184"/>
      <c r="V159" s="184"/>
      <c r="W159" s="184"/>
      <c r="X159" s="184"/>
      <c r="Y159" s="184"/>
      <c r="Z159" s="185"/>
      <c r="AA159" s="184"/>
    </row>
    <row r="160" spans="1:27" x14ac:dyDescent="0.25">
      <c r="A160" s="104"/>
      <c r="B160" s="105"/>
      <c r="C160" s="104"/>
      <c r="D160" s="104"/>
      <c r="E160" s="104"/>
      <c r="F160" s="104"/>
      <c r="G160" s="104"/>
      <c r="H160" s="104"/>
      <c r="I160" s="104"/>
      <c r="J160" s="185"/>
      <c r="K160" s="185"/>
      <c r="L160" s="104"/>
      <c r="M160" s="104"/>
      <c r="N160" s="104"/>
      <c r="O160" s="185"/>
      <c r="P160" s="104"/>
      <c r="Q160" s="104"/>
      <c r="R160" s="104"/>
      <c r="S160" s="185"/>
      <c r="T160" s="185"/>
      <c r="U160" s="184"/>
      <c r="V160" s="184"/>
      <c r="W160" s="184"/>
      <c r="X160" s="184"/>
      <c r="Y160" s="184"/>
      <c r="Z160" s="185"/>
      <c r="AA160" s="184"/>
    </row>
    <row r="161" spans="1:27" x14ac:dyDescent="0.25">
      <c r="A161" s="104"/>
      <c r="B161" s="105"/>
      <c r="C161" s="104"/>
      <c r="D161" s="104"/>
      <c r="E161" s="104"/>
      <c r="F161" s="104"/>
      <c r="G161" s="104"/>
      <c r="H161" s="104"/>
      <c r="I161" s="104"/>
      <c r="J161" s="185"/>
      <c r="K161" s="185"/>
      <c r="L161" s="104"/>
      <c r="M161" s="104"/>
      <c r="N161" s="104"/>
      <c r="O161" s="185"/>
      <c r="P161" s="104"/>
      <c r="Q161" s="104"/>
      <c r="R161" s="104"/>
      <c r="S161" s="185"/>
      <c r="T161" s="185"/>
      <c r="U161" s="184"/>
      <c r="V161" s="184"/>
      <c r="W161" s="184"/>
      <c r="X161" s="184"/>
      <c r="Y161" s="184"/>
      <c r="Z161" s="185"/>
      <c r="AA161" s="184"/>
    </row>
    <row r="162" spans="1:27" x14ac:dyDescent="0.25">
      <c r="A162" s="104"/>
      <c r="B162" s="105"/>
      <c r="C162" s="184"/>
      <c r="D162" s="184"/>
      <c r="E162" s="184"/>
      <c r="F162" s="184"/>
      <c r="G162" s="184"/>
      <c r="H162" s="184"/>
      <c r="I162" s="184"/>
      <c r="J162" s="185"/>
      <c r="K162" s="185"/>
      <c r="L162" s="184"/>
      <c r="M162" s="184"/>
      <c r="N162" s="184"/>
      <c r="O162" s="185"/>
      <c r="P162" s="184"/>
      <c r="Q162" s="184"/>
      <c r="R162" s="184"/>
      <c r="S162" s="185"/>
      <c r="T162" s="185"/>
      <c r="U162" s="184"/>
      <c r="V162" s="184"/>
      <c r="W162" s="184"/>
      <c r="X162" s="184"/>
      <c r="Y162" s="184"/>
      <c r="Z162" s="185"/>
      <c r="AA162" s="184"/>
    </row>
    <row r="163" spans="1:27" x14ac:dyDescent="0.25">
      <c r="A163" s="104"/>
      <c r="B163" s="105"/>
      <c r="C163" s="184"/>
      <c r="D163" s="184"/>
      <c r="E163" s="184"/>
      <c r="F163" s="184"/>
      <c r="G163" s="184"/>
      <c r="H163" s="184"/>
      <c r="I163" s="184"/>
      <c r="J163" s="185"/>
      <c r="K163" s="185"/>
      <c r="L163" s="184"/>
      <c r="M163" s="184"/>
      <c r="N163" s="184"/>
      <c r="O163" s="185"/>
      <c r="P163" s="184"/>
      <c r="Q163" s="184"/>
      <c r="R163" s="184"/>
      <c r="S163" s="185"/>
      <c r="T163" s="185"/>
      <c r="U163" s="184"/>
      <c r="V163" s="184"/>
      <c r="W163" s="184"/>
      <c r="X163" s="184"/>
      <c r="Y163" s="184"/>
      <c r="Z163" s="185"/>
      <c r="AA163" s="184"/>
    </row>
    <row r="164" spans="1:27" x14ac:dyDescent="0.25">
      <c r="A164" s="104"/>
      <c r="B164" s="105"/>
      <c r="C164" s="184"/>
      <c r="D164" s="184"/>
      <c r="E164" s="184"/>
      <c r="F164" s="184"/>
      <c r="G164" s="184"/>
      <c r="H164" s="184"/>
      <c r="I164" s="184"/>
      <c r="J164" s="185"/>
      <c r="K164" s="185"/>
      <c r="L164" s="184"/>
      <c r="M164" s="184"/>
      <c r="N164" s="184"/>
      <c r="O164" s="185"/>
      <c r="P164" s="184"/>
      <c r="Q164" s="184"/>
      <c r="R164" s="184"/>
      <c r="S164" s="185"/>
      <c r="T164" s="185"/>
      <c r="U164" s="184"/>
      <c r="V164" s="184"/>
      <c r="W164" s="184"/>
      <c r="X164" s="184"/>
      <c r="Y164" s="184"/>
      <c r="Z164" s="185"/>
      <c r="AA164" s="184"/>
    </row>
    <row r="165" spans="1:27" x14ac:dyDescent="0.25">
      <c r="A165" s="104"/>
      <c r="B165" s="105"/>
      <c r="C165" s="184"/>
      <c r="D165" s="184"/>
      <c r="E165" s="184"/>
      <c r="F165" s="184"/>
      <c r="G165" s="184"/>
      <c r="H165" s="184"/>
      <c r="I165" s="184"/>
      <c r="J165" s="185"/>
      <c r="K165" s="185"/>
      <c r="L165" s="184"/>
      <c r="M165" s="184"/>
      <c r="N165" s="184"/>
      <c r="O165" s="185"/>
      <c r="P165" s="184"/>
      <c r="Q165" s="184"/>
      <c r="R165" s="184"/>
      <c r="S165" s="185"/>
      <c r="T165" s="185"/>
      <c r="U165" s="184"/>
      <c r="V165" s="184"/>
      <c r="W165" s="184"/>
      <c r="X165" s="184"/>
      <c r="Y165" s="184"/>
      <c r="Z165" s="185"/>
      <c r="AA165" s="184"/>
    </row>
    <row r="166" spans="1:27" x14ac:dyDescent="0.25">
      <c r="A166" s="104"/>
      <c r="B166" s="105"/>
      <c r="C166" s="184"/>
      <c r="D166" s="184"/>
      <c r="E166" s="184"/>
      <c r="F166" s="184"/>
      <c r="G166" s="184"/>
      <c r="H166" s="184"/>
      <c r="I166" s="184"/>
      <c r="J166" s="185"/>
      <c r="K166" s="185"/>
      <c r="L166" s="184"/>
      <c r="M166" s="184"/>
      <c r="N166" s="184"/>
      <c r="O166" s="185"/>
      <c r="P166" s="184"/>
      <c r="Q166" s="184"/>
      <c r="R166" s="184"/>
      <c r="S166" s="185"/>
      <c r="T166" s="185"/>
      <c r="U166" s="184"/>
      <c r="V166" s="184"/>
      <c r="W166" s="184"/>
      <c r="X166" s="184"/>
      <c r="Y166" s="184"/>
      <c r="Z166" s="185"/>
      <c r="AA166" s="184"/>
    </row>
    <row r="167" spans="1:27" x14ac:dyDescent="0.25">
      <c r="A167" s="104"/>
      <c r="B167" s="105"/>
      <c r="C167" s="184"/>
      <c r="D167" s="184"/>
      <c r="E167" s="184"/>
      <c r="F167" s="184"/>
      <c r="G167" s="184"/>
      <c r="H167" s="184"/>
      <c r="I167" s="184"/>
      <c r="J167" s="185"/>
      <c r="K167" s="185"/>
      <c r="L167" s="184"/>
      <c r="M167" s="184"/>
      <c r="N167" s="184"/>
      <c r="O167" s="185"/>
      <c r="P167" s="184"/>
      <c r="Q167" s="184"/>
      <c r="R167" s="184"/>
      <c r="S167" s="185"/>
      <c r="T167" s="185"/>
      <c r="U167" s="184"/>
      <c r="V167" s="184"/>
      <c r="W167" s="184"/>
      <c r="X167" s="184"/>
      <c r="Y167" s="184"/>
      <c r="Z167" s="185"/>
      <c r="AA167" s="184"/>
    </row>
    <row r="168" spans="1:27" x14ac:dyDescent="0.25">
      <c r="A168" s="104"/>
      <c r="B168" s="105"/>
      <c r="C168" s="184"/>
      <c r="D168" s="184"/>
      <c r="E168" s="184"/>
      <c r="F168" s="184"/>
      <c r="G168" s="184"/>
      <c r="H168" s="184"/>
      <c r="I168" s="184"/>
      <c r="J168" s="185"/>
      <c r="K168" s="185"/>
      <c r="L168" s="184"/>
      <c r="M168" s="184"/>
      <c r="N168" s="184"/>
      <c r="O168" s="185"/>
      <c r="P168" s="184"/>
      <c r="Q168" s="184"/>
      <c r="R168" s="184"/>
      <c r="S168" s="185"/>
      <c r="T168" s="185"/>
      <c r="U168" s="184"/>
      <c r="V168" s="184"/>
      <c r="W168" s="184"/>
      <c r="X168" s="184"/>
      <c r="Y168" s="184"/>
      <c r="Z168" s="185"/>
      <c r="AA168" s="184"/>
    </row>
    <row r="169" spans="1:27" x14ac:dyDescent="0.25">
      <c r="A169" s="104"/>
      <c r="B169" s="105"/>
      <c r="C169" s="184"/>
      <c r="D169" s="184"/>
      <c r="E169" s="184"/>
      <c r="F169" s="184"/>
      <c r="G169" s="184"/>
      <c r="H169" s="184"/>
      <c r="I169" s="184"/>
      <c r="J169" s="185"/>
      <c r="K169" s="185"/>
      <c r="L169" s="184"/>
      <c r="M169" s="184"/>
      <c r="N169" s="184"/>
      <c r="O169" s="185"/>
      <c r="P169" s="184"/>
      <c r="Q169" s="184"/>
      <c r="R169" s="184"/>
      <c r="S169" s="185"/>
      <c r="T169" s="185"/>
      <c r="U169" s="184"/>
      <c r="V169" s="184"/>
      <c r="W169" s="184"/>
      <c r="X169" s="184"/>
      <c r="Y169" s="184"/>
      <c r="Z169" s="185"/>
      <c r="AA169" s="184"/>
    </row>
    <row r="170" spans="1:27" x14ac:dyDescent="0.25">
      <c r="A170" s="104"/>
      <c r="B170" s="105"/>
      <c r="C170" s="184"/>
      <c r="D170" s="184"/>
      <c r="E170" s="184"/>
      <c r="F170" s="184"/>
      <c r="G170" s="184"/>
      <c r="H170" s="184"/>
      <c r="I170" s="184"/>
      <c r="J170" s="185"/>
      <c r="K170" s="185"/>
      <c r="L170" s="184"/>
      <c r="M170" s="184"/>
      <c r="N170" s="184"/>
      <c r="O170" s="185"/>
      <c r="P170" s="184"/>
      <c r="Q170" s="184"/>
      <c r="R170" s="184"/>
      <c r="S170" s="185"/>
      <c r="T170" s="185"/>
      <c r="U170" s="184"/>
      <c r="V170" s="184"/>
      <c r="W170" s="184"/>
      <c r="X170" s="184"/>
      <c r="Y170" s="184"/>
      <c r="Z170" s="185"/>
      <c r="AA170" s="184"/>
    </row>
    <row r="171" spans="1:27" x14ac:dyDescent="0.25">
      <c r="A171" s="104"/>
      <c r="B171" s="105"/>
      <c r="C171" s="184"/>
      <c r="D171" s="184"/>
      <c r="E171" s="184"/>
      <c r="F171" s="184"/>
      <c r="G171" s="184"/>
      <c r="H171" s="184"/>
      <c r="I171" s="184"/>
      <c r="J171" s="185"/>
      <c r="K171" s="185"/>
      <c r="L171" s="184"/>
      <c r="M171" s="184"/>
      <c r="N171" s="184"/>
      <c r="O171" s="185"/>
      <c r="P171" s="184"/>
      <c r="Q171" s="184"/>
      <c r="R171" s="184"/>
      <c r="S171" s="185"/>
      <c r="T171" s="185"/>
      <c r="U171" s="184"/>
      <c r="V171" s="184"/>
      <c r="W171" s="184"/>
      <c r="X171" s="184"/>
      <c r="Y171" s="184"/>
      <c r="Z171" s="185"/>
      <c r="AA171" s="184"/>
    </row>
    <row r="172" spans="1:27" x14ac:dyDescent="0.25">
      <c r="A172" s="104"/>
      <c r="B172" s="105"/>
      <c r="C172" s="184"/>
      <c r="D172" s="184"/>
      <c r="E172" s="184"/>
      <c r="F172" s="184"/>
      <c r="G172" s="184"/>
      <c r="H172" s="184"/>
      <c r="I172" s="184"/>
      <c r="J172" s="185"/>
      <c r="K172" s="185"/>
      <c r="L172" s="184"/>
      <c r="M172" s="184"/>
      <c r="N172" s="184"/>
      <c r="O172" s="185"/>
      <c r="P172" s="184"/>
      <c r="Q172" s="184"/>
      <c r="R172" s="184"/>
      <c r="S172" s="185"/>
      <c r="T172" s="185"/>
      <c r="U172" s="184"/>
      <c r="V172" s="184"/>
      <c r="W172" s="184"/>
      <c r="X172" s="184"/>
      <c r="Y172" s="184"/>
      <c r="Z172" s="185"/>
      <c r="AA172" s="184"/>
    </row>
    <row r="173" spans="1:27" x14ac:dyDescent="0.25">
      <c r="A173" s="104"/>
      <c r="B173" s="105"/>
      <c r="C173" s="184"/>
      <c r="D173" s="184"/>
      <c r="E173" s="184"/>
      <c r="F173" s="184"/>
      <c r="G173" s="184"/>
      <c r="H173" s="184"/>
      <c r="I173" s="184"/>
      <c r="J173" s="185"/>
      <c r="K173" s="185"/>
      <c r="L173" s="184"/>
      <c r="M173" s="184"/>
      <c r="N173" s="184"/>
      <c r="O173" s="185"/>
      <c r="P173" s="184"/>
      <c r="Q173" s="184"/>
      <c r="R173" s="184"/>
      <c r="S173" s="185"/>
      <c r="T173" s="185"/>
      <c r="U173" s="184"/>
      <c r="V173" s="184"/>
      <c r="W173" s="184"/>
      <c r="X173" s="184"/>
      <c r="Y173" s="184"/>
      <c r="Z173" s="185"/>
      <c r="AA173" s="184"/>
    </row>
    <row r="174" spans="1:27" x14ac:dyDescent="0.25">
      <c r="A174" s="104"/>
      <c r="B174" s="105"/>
      <c r="C174" s="184"/>
      <c r="D174" s="184"/>
      <c r="E174" s="184"/>
      <c r="F174" s="184"/>
      <c r="G174" s="184"/>
      <c r="H174" s="184"/>
      <c r="I174" s="184"/>
      <c r="J174" s="185"/>
      <c r="K174" s="185"/>
      <c r="L174" s="184"/>
      <c r="M174" s="184"/>
      <c r="N174" s="184"/>
      <c r="O174" s="185"/>
      <c r="P174" s="184"/>
      <c r="Q174" s="184"/>
      <c r="R174" s="184"/>
      <c r="S174" s="185"/>
      <c r="T174" s="185"/>
      <c r="U174" s="184"/>
      <c r="V174" s="184"/>
      <c r="W174" s="184"/>
      <c r="X174" s="184"/>
      <c r="Y174" s="184"/>
      <c r="Z174" s="185"/>
      <c r="AA174" s="184"/>
    </row>
    <row r="175" spans="1:27" x14ac:dyDescent="0.25"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  <c r="R175" s="185"/>
      <c r="T175" s="185"/>
      <c r="U175" s="185"/>
      <c r="V175" s="185"/>
      <c r="W175" s="185"/>
      <c r="X175" s="185"/>
      <c r="Y175" s="185"/>
      <c r="Z175" s="185"/>
      <c r="AA175" s="185"/>
    </row>
    <row r="176" spans="1:27" x14ac:dyDescent="0.25"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  <c r="T176" s="185"/>
      <c r="U176" s="185"/>
      <c r="V176" s="185"/>
      <c r="W176" s="185"/>
      <c r="X176" s="185"/>
      <c r="Y176" s="185"/>
      <c r="Z176" s="185"/>
      <c r="AA176" s="185"/>
    </row>
    <row r="177" spans="3:27" x14ac:dyDescent="0.25"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  <c r="T177" s="185"/>
      <c r="U177" s="185"/>
      <c r="V177" s="185"/>
      <c r="W177" s="185"/>
      <c r="X177" s="185"/>
      <c r="Y177" s="185"/>
      <c r="Z177" s="185"/>
      <c r="AA177" s="185"/>
    </row>
    <row r="178" spans="3:27" x14ac:dyDescent="0.25"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  <c r="R178" s="185"/>
      <c r="T178" s="185"/>
      <c r="U178" s="185"/>
      <c r="V178" s="185"/>
      <c r="W178" s="185"/>
      <c r="X178" s="185"/>
      <c r="Y178" s="185"/>
      <c r="Z178" s="185"/>
      <c r="AA178" s="185"/>
    </row>
    <row r="179" spans="3:27" x14ac:dyDescent="0.25"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  <c r="T179" s="185"/>
      <c r="U179" s="185"/>
      <c r="V179" s="185"/>
      <c r="W179" s="185"/>
      <c r="X179" s="185"/>
      <c r="Y179" s="185"/>
      <c r="Z179" s="185"/>
      <c r="AA179" s="185"/>
    </row>
    <row r="180" spans="3:27" x14ac:dyDescent="0.25"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  <c r="R180" s="185"/>
      <c r="T180" s="185"/>
      <c r="U180" s="185"/>
      <c r="V180" s="185"/>
      <c r="W180" s="185"/>
      <c r="X180" s="185"/>
      <c r="Y180" s="185"/>
      <c r="Z180" s="185"/>
      <c r="AA180" s="185"/>
    </row>
    <row r="181" spans="3:27" x14ac:dyDescent="0.25"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  <c r="R181" s="185"/>
      <c r="T181" s="185"/>
      <c r="U181" s="185"/>
      <c r="V181" s="185"/>
      <c r="W181" s="185"/>
      <c r="X181" s="185"/>
      <c r="Y181" s="185"/>
      <c r="Z181" s="185"/>
      <c r="AA181" s="185"/>
    </row>
    <row r="182" spans="3:27" x14ac:dyDescent="0.25"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  <c r="R182" s="185"/>
      <c r="T182" s="185"/>
      <c r="U182" s="185"/>
      <c r="V182" s="185"/>
      <c r="W182" s="185"/>
      <c r="X182" s="185"/>
      <c r="Y182" s="185"/>
      <c r="Z182" s="185"/>
      <c r="AA182" s="185"/>
    </row>
    <row r="183" spans="3:27" x14ac:dyDescent="0.25"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  <c r="R183" s="185"/>
      <c r="T183" s="185"/>
      <c r="U183" s="185"/>
      <c r="V183" s="185"/>
      <c r="W183" s="185"/>
      <c r="X183" s="185"/>
      <c r="Y183" s="185"/>
      <c r="Z183" s="185"/>
      <c r="AA183" s="185"/>
    </row>
    <row r="184" spans="3:27" x14ac:dyDescent="0.25"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  <c r="R184" s="185"/>
      <c r="T184" s="185"/>
      <c r="U184" s="185"/>
      <c r="V184" s="185"/>
      <c r="W184" s="185"/>
      <c r="X184" s="185"/>
      <c r="Y184" s="185"/>
      <c r="Z184" s="185"/>
      <c r="AA184" s="185"/>
    </row>
    <row r="185" spans="3:27" x14ac:dyDescent="0.25"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  <c r="R185" s="185"/>
      <c r="T185" s="185"/>
      <c r="U185" s="185"/>
      <c r="V185" s="185"/>
      <c r="W185" s="185"/>
      <c r="X185" s="185"/>
      <c r="Y185" s="185"/>
      <c r="Z185" s="185"/>
      <c r="AA185" s="185"/>
    </row>
    <row r="186" spans="3:27" x14ac:dyDescent="0.25"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  <c r="R186" s="185"/>
      <c r="T186" s="185"/>
      <c r="U186" s="185"/>
      <c r="V186" s="185"/>
      <c r="W186" s="185"/>
      <c r="X186" s="185"/>
      <c r="Y186" s="185"/>
      <c r="Z186" s="185"/>
      <c r="AA186" s="185"/>
    </row>
    <row r="187" spans="3:27" x14ac:dyDescent="0.25"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  <c r="R187" s="185"/>
      <c r="T187" s="185"/>
      <c r="U187" s="185"/>
      <c r="V187" s="185"/>
      <c r="W187" s="185"/>
      <c r="X187" s="185"/>
      <c r="Y187" s="185"/>
      <c r="Z187" s="185"/>
      <c r="AA187" s="185"/>
    </row>
    <row r="188" spans="3:27" x14ac:dyDescent="0.25"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  <c r="R188" s="185"/>
      <c r="T188" s="185"/>
      <c r="U188" s="185"/>
      <c r="V188" s="185"/>
      <c r="W188" s="185"/>
      <c r="X188" s="185"/>
      <c r="Y188" s="185"/>
      <c r="Z188" s="185"/>
      <c r="AA188" s="185"/>
    </row>
    <row r="189" spans="3:27" x14ac:dyDescent="0.25"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  <c r="R189" s="185"/>
      <c r="T189" s="185"/>
      <c r="U189" s="185"/>
      <c r="V189" s="185"/>
      <c r="W189" s="185"/>
      <c r="X189" s="185"/>
      <c r="Y189" s="185"/>
      <c r="Z189" s="185"/>
      <c r="AA189" s="185"/>
    </row>
    <row r="190" spans="3:27" x14ac:dyDescent="0.25"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  <c r="R190" s="185"/>
      <c r="T190" s="185"/>
      <c r="U190" s="185"/>
      <c r="V190" s="185"/>
      <c r="W190" s="185"/>
      <c r="X190" s="185"/>
      <c r="Y190" s="185"/>
      <c r="Z190" s="185"/>
      <c r="AA190" s="185"/>
    </row>
    <row r="191" spans="3:27" x14ac:dyDescent="0.25"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T191" s="185"/>
      <c r="U191" s="185"/>
      <c r="V191" s="185"/>
      <c r="W191" s="185"/>
      <c r="X191" s="185"/>
      <c r="Y191" s="185"/>
      <c r="Z191" s="185"/>
      <c r="AA191" s="185"/>
    </row>
    <row r="192" spans="3:27" x14ac:dyDescent="0.25"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T192" s="185"/>
      <c r="U192" s="185"/>
      <c r="V192" s="185"/>
      <c r="W192" s="185"/>
      <c r="X192" s="185"/>
      <c r="Y192" s="185"/>
      <c r="Z192" s="185"/>
      <c r="AA192" s="185"/>
    </row>
    <row r="193" spans="3:27" x14ac:dyDescent="0.25"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  <c r="R193" s="185"/>
      <c r="T193" s="185"/>
      <c r="U193" s="185"/>
      <c r="V193" s="185"/>
      <c r="W193" s="185"/>
      <c r="X193" s="185"/>
      <c r="Y193" s="185"/>
      <c r="Z193" s="185"/>
      <c r="AA193" s="185"/>
    </row>
    <row r="194" spans="3:27" x14ac:dyDescent="0.25"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  <c r="R194" s="185"/>
      <c r="T194" s="185"/>
      <c r="U194" s="185"/>
      <c r="V194" s="185"/>
      <c r="W194" s="185"/>
      <c r="X194" s="185"/>
      <c r="Y194" s="185"/>
      <c r="Z194" s="185"/>
      <c r="AA194" s="185"/>
    </row>
    <row r="195" spans="3:27" x14ac:dyDescent="0.25"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  <c r="R195" s="185"/>
      <c r="T195" s="185"/>
      <c r="U195" s="185"/>
      <c r="V195" s="185"/>
      <c r="W195" s="185"/>
      <c r="X195" s="185"/>
      <c r="Y195" s="185"/>
      <c r="Z195" s="185"/>
      <c r="AA195" s="185"/>
    </row>
    <row r="196" spans="3:27" x14ac:dyDescent="0.25"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  <c r="R196" s="185"/>
      <c r="T196" s="185"/>
      <c r="U196" s="185"/>
      <c r="V196" s="185"/>
      <c r="W196" s="185"/>
      <c r="X196" s="185"/>
      <c r="Y196" s="185"/>
      <c r="Z196" s="185"/>
      <c r="AA196" s="185"/>
    </row>
    <row r="197" spans="3:27" x14ac:dyDescent="0.25"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  <c r="R197" s="185"/>
      <c r="T197" s="185"/>
      <c r="U197" s="185"/>
      <c r="V197" s="185"/>
      <c r="W197" s="185"/>
      <c r="X197" s="185"/>
      <c r="Y197" s="185"/>
      <c r="Z197" s="185"/>
      <c r="AA197" s="185"/>
    </row>
    <row r="198" spans="3:27" x14ac:dyDescent="0.25"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T198" s="185"/>
      <c r="U198" s="185"/>
      <c r="V198" s="185"/>
      <c r="W198" s="185"/>
      <c r="X198" s="185"/>
      <c r="Y198" s="185"/>
      <c r="Z198" s="185"/>
      <c r="AA198" s="185"/>
    </row>
    <row r="199" spans="3:27" x14ac:dyDescent="0.25"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  <c r="R199" s="185"/>
      <c r="T199" s="185"/>
      <c r="U199" s="185"/>
      <c r="V199" s="185"/>
      <c r="W199" s="185"/>
      <c r="X199" s="185"/>
      <c r="Y199" s="185"/>
      <c r="Z199" s="185"/>
      <c r="AA199" s="185"/>
    </row>
    <row r="200" spans="3:27" x14ac:dyDescent="0.25"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  <c r="R200" s="185"/>
      <c r="T200" s="185"/>
      <c r="U200" s="185"/>
      <c r="V200" s="185"/>
      <c r="W200" s="185"/>
      <c r="X200" s="185"/>
      <c r="Y200" s="185"/>
      <c r="Z200" s="185"/>
      <c r="AA200" s="185"/>
    </row>
    <row r="201" spans="3:27" x14ac:dyDescent="0.25"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  <c r="R201" s="185"/>
      <c r="T201" s="185"/>
      <c r="U201" s="185"/>
      <c r="V201" s="185"/>
      <c r="W201" s="185"/>
      <c r="X201" s="185"/>
      <c r="Y201" s="185"/>
      <c r="Z201" s="185"/>
      <c r="AA201" s="185"/>
    </row>
    <row r="202" spans="3:27" x14ac:dyDescent="0.25"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  <c r="R202" s="185"/>
      <c r="T202" s="185"/>
      <c r="U202" s="185"/>
      <c r="V202" s="185"/>
      <c r="W202" s="185"/>
      <c r="X202" s="185"/>
      <c r="Y202" s="185"/>
      <c r="Z202" s="185"/>
      <c r="AA202" s="185"/>
    </row>
    <row r="203" spans="3:27" x14ac:dyDescent="0.25"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  <c r="R203" s="185"/>
      <c r="T203" s="185"/>
      <c r="U203" s="185"/>
      <c r="V203" s="185"/>
      <c r="W203" s="185"/>
      <c r="X203" s="185"/>
      <c r="Y203" s="185"/>
      <c r="Z203" s="185"/>
      <c r="AA203" s="185"/>
    </row>
    <row r="204" spans="3:27" x14ac:dyDescent="0.25"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5"/>
      <c r="T204" s="185"/>
      <c r="U204" s="185"/>
      <c r="V204" s="185"/>
      <c r="W204" s="185"/>
      <c r="X204" s="185"/>
      <c r="Y204" s="185"/>
      <c r="Z204" s="185"/>
      <c r="AA204" s="185"/>
    </row>
    <row r="205" spans="3:27" x14ac:dyDescent="0.25"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  <c r="R205" s="185"/>
      <c r="T205" s="185"/>
      <c r="U205" s="185"/>
      <c r="V205" s="185"/>
      <c r="W205" s="185"/>
      <c r="X205" s="185"/>
      <c r="Y205" s="185"/>
      <c r="Z205" s="185"/>
      <c r="AA205" s="185"/>
    </row>
    <row r="206" spans="3:27" x14ac:dyDescent="0.25"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T206" s="185"/>
      <c r="U206" s="185"/>
      <c r="V206" s="185"/>
      <c r="W206" s="185"/>
      <c r="X206" s="185"/>
      <c r="Y206" s="185"/>
      <c r="Z206" s="185"/>
      <c r="AA206" s="185"/>
    </row>
    <row r="207" spans="3:27" x14ac:dyDescent="0.25"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  <c r="R207" s="185"/>
      <c r="T207" s="185"/>
      <c r="U207" s="185"/>
      <c r="V207" s="185"/>
      <c r="W207" s="185"/>
      <c r="X207" s="185"/>
      <c r="Y207" s="185"/>
      <c r="Z207" s="185"/>
      <c r="AA207" s="185"/>
    </row>
    <row r="208" spans="3:27" x14ac:dyDescent="0.25"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  <c r="T208" s="185"/>
      <c r="U208" s="185"/>
      <c r="V208" s="185"/>
      <c r="W208" s="185"/>
      <c r="X208" s="185"/>
      <c r="Y208" s="185"/>
      <c r="Z208" s="185"/>
      <c r="AA208" s="185"/>
    </row>
    <row r="209" spans="3:27" x14ac:dyDescent="0.25"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  <c r="R209" s="185"/>
      <c r="T209" s="185"/>
      <c r="U209" s="185"/>
      <c r="V209" s="185"/>
      <c r="W209" s="185"/>
      <c r="X209" s="185"/>
      <c r="Y209" s="185"/>
      <c r="Z209" s="185"/>
      <c r="AA209" s="185"/>
    </row>
    <row r="210" spans="3:27" x14ac:dyDescent="0.25"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  <c r="R210" s="185"/>
      <c r="T210" s="185"/>
      <c r="U210" s="185"/>
      <c r="V210" s="185"/>
      <c r="W210" s="185"/>
      <c r="X210" s="185"/>
      <c r="Y210" s="185"/>
      <c r="Z210" s="185"/>
      <c r="AA210" s="185"/>
    </row>
    <row r="211" spans="3:27" x14ac:dyDescent="0.25"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  <c r="R211" s="185"/>
      <c r="T211" s="185"/>
      <c r="U211" s="185"/>
      <c r="V211" s="185"/>
      <c r="W211" s="185"/>
      <c r="X211" s="185"/>
      <c r="Y211" s="185"/>
      <c r="Z211" s="185"/>
      <c r="AA211" s="185"/>
    </row>
    <row r="212" spans="3:27" x14ac:dyDescent="0.25"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  <c r="R212" s="185"/>
      <c r="T212" s="185"/>
      <c r="U212" s="185"/>
      <c r="V212" s="185"/>
      <c r="W212" s="185"/>
      <c r="X212" s="185"/>
      <c r="Y212" s="185"/>
      <c r="Z212" s="185"/>
      <c r="AA212" s="185"/>
    </row>
    <row r="213" spans="3:27" x14ac:dyDescent="0.25"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  <c r="R213" s="185"/>
      <c r="T213" s="185"/>
      <c r="U213" s="185"/>
      <c r="V213" s="185"/>
      <c r="W213" s="185"/>
      <c r="X213" s="185"/>
      <c r="Y213" s="185"/>
      <c r="Z213" s="185"/>
      <c r="AA213" s="185"/>
    </row>
    <row r="214" spans="3:27" x14ac:dyDescent="0.25"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  <c r="R214" s="185"/>
      <c r="T214" s="185"/>
      <c r="U214" s="185"/>
      <c r="V214" s="185"/>
      <c r="W214" s="185"/>
      <c r="X214" s="185"/>
      <c r="Y214" s="185"/>
      <c r="Z214" s="185"/>
      <c r="AA214" s="185"/>
    </row>
    <row r="215" spans="3:27" x14ac:dyDescent="0.25"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  <c r="R215" s="185"/>
      <c r="T215" s="185"/>
      <c r="U215" s="185"/>
      <c r="V215" s="185"/>
      <c r="W215" s="185"/>
      <c r="X215" s="185"/>
      <c r="Y215" s="185"/>
      <c r="Z215" s="185"/>
      <c r="AA215" s="185"/>
    </row>
    <row r="216" spans="3:27" x14ac:dyDescent="0.25"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  <c r="R216" s="185"/>
      <c r="T216" s="185"/>
      <c r="U216" s="185"/>
      <c r="V216" s="185"/>
      <c r="W216" s="185"/>
      <c r="X216" s="185"/>
      <c r="Y216" s="185"/>
      <c r="Z216" s="185"/>
      <c r="AA216" s="185"/>
    </row>
    <row r="217" spans="3:27" x14ac:dyDescent="0.25"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  <c r="R217" s="185"/>
      <c r="T217" s="185"/>
      <c r="U217" s="185"/>
      <c r="V217" s="185"/>
      <c r="W217" s="185"/>
      <c r="X217" s="185"/>
      <c r="Y217" s="185"/>
      <c r="Z217" s="185"/>
      <c r="AA217" s="185"/>
    </row>
    <row r="218" spans="3:27" x14ac:dyDescent="0.25"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  <c r="R218" s="185"/>
      <c r="T218" s="185"/>
      <c r="U218" s="185"/>
      <c r="V218" s="185"/>
      <c r="W218" s="185"/>
      <c r="X218" s="185"/>
      <c r="Y218" s="185"/>
      <c r="Z218" s="185"/>
      <c r="AA218" s="185"/>
    </row>
    <row r="219" spans="3:27" x14ac:dyDescent="0.25"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  <c r="R219" s="185"/>
      <c r="T219" s="185"/>
      <c r="U219" s="185"/>
      <c r="V219" s="185"/>
      <c r="W219" s="185"/>
      <c r="X219" s="185"/>
      <c r="Y219" s="185"/>
      <c r="Z219" s="185"/>
      <c r="AA219" s="185"/>
    </row>
    <row r="220" spans="3:27" x14ac:dyDescent="0.25"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  <c r="R220" s="185"/>
      <c r="T220" s="185"/>
      <c r="U220" s="185"/>
      <c r="V220" s="185"/>
      <c r="W220" s="185"/>
      <c r="X220" s="185"/>
      <c r="Y220" s="185"/>
      <c r="Z220" s="185"/>
      <c r="AA220" s="185"/>
    </row>
    <row r="221" spans="3:27" x14ac:dyDescent="0.25"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T221" s="185"/>
      <c r="U221" s="185"/>
      <c r="V221" s="185"/>
      <c r="W221" s="185"/>
      <c r="X221" s="185"/>
      <c r="Y221" s="185"/>
      <c r="Z221" s="185"/>
      <c r="AA221" s="185"/>
    </row>
    <row r="222" spans="3:27" x14ac:dyDescent="0.25"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  <c r="R222" s="185"/>
      <c r="T222" s="185"/>
      <c r="U222" s="185"/>
      <c r="V222" s="185"/>
      <c r="W222" s="185"/>
      <c r="X222" s="185"/>
      <c r="Y222" s="185"/>
      <c r="Z222" s="185"/>
      <c r="AA222" s="185"/>
    </row>
    <row r="223" spans="3:27" x14ac:dyDescent="0.25"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  <c r="R223" s="185"/>
      <c r="T223" s="185"/>
      <c r="U223" s="185"/>
      <c r="V223" s="185"/>
      <c r="W223" s="185"/>
      <c r="X223" s="185"/>
      <c r="Y223" s="185"/>
      <c r="Z223" s="185"/>
      <c r="AA223" s="185"/>
    </row>
    <row r="224" spans="3:27" x14ac:dyDescent="0.25"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  <c r="R224" s="185"/>
      <c r="T224" s="185"/>
      <c r="U224" s="185"/>
      <c r="V224" s="185"/>
      <c r="W224" s="185"/>
      <c r="X224" s="185"/>
      <c r="Y224" s="185"/>
      <c r="Z224" s="185"/>
      <c r="AA224" s="185"/>
    </row>
    <row r="225" spans="3:27" x14ac:dyDescent="0.25"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  <c r="R225" s="185"/>
      <c r="T225" s="185"/>
      <c r="U225" s="185"/>
      <c r="V225" s="185"/>
      <c r="W225" s="185"/>
      <c r="X225" s="185"/>
      <c r="Y225" s="185"/>
      <c r="Z225" s="185"/>
      <c r="AA225" s="185"/>
    </row>
    <row r="226" spans="3:27" x14ac:dyDescent="0.25"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  <c r="R226" s="185"/>
      <c r="T226" s="185"/>
      <c r="U226" s="185"/>
      <c r="V226" s="185"/>
      <c r="W226" s="185"/>
      <c r="X226" s="185"/>
      <c r="Y226" s="185"/>
      <c r="Z226" s="185"/>
      <c r="AA226" s="185"/>
    </row>
    <row r="227" spans="3:27" x14ac:dyDescent="0.25"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  <c r="R227" s="185"/>
      <c r="T227" s="185"/>
      <c r="U227" s="185"/>
      <c r="V227" s="185"/>
      <c r="W227" s="185"/>
      <c r="X227" s="185"/>
      <c r="Y227" s="185"/>
      <c r="Z227" s="185"/>
      <c r="AA227" s="185"/>
    </row>
    <row r="228" spans="3:27" x14ac:dyDescent="0.25"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  <c r="R228" s="185"/>
      <c r="T228" s="185"/>
      <c r="U228" s="185"/>
      <c r="V228" s="185"/>
      <c r="W228" s="185"/>
      <c r="X228" s="185"/>
      <c r="Y228" s="185"/>
      <c r="Z228" s="185"/>
      <c r="AA228" s="185"/>
    </row>
    <row r="229" spans="3:27" x14ac:dyDescent="0.25"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  <c r="R229" s="185"/>
      <c r="T229" s="185"/>
      <c r="U229" s="185"/>
      <c r="V229" s="185"/>
      <c r="W229" s="185"/>
      <c r="X229" s="185"/>
      <c r="Y229" s="185"/>
      <c r="Z229" s="185"/>
      <c r="AA229" s="185"/>
    </row>
    <row r="230" spans="3:27" x14ac:dyDescent="0.25"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185"/>
      <c r="T230" s="185"/>
      <c r="U230" s="185"/>
      <c r="V230" s="185"/>
      <c r="W230" s="185"/>
      <c r="X230" s="185"/>
      <c r="Y230" s="185"/>
      <c r="Z230" s="185"/>
      <c r="AA230" s="185"/>
    </row>
    <row r="231" spans="3:27" x14ac:dyDescent="0.25"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  <c r="R231" s="185"/>
      <c r="T231" s="185"/>
      <c r="U231" s="185"/>
      <c r="V231" s="185"/>
      <c r="W231" s="185"/>
      <c r="X231" s="185"/>
      <c r="Y231" s="185"/>
      <c r="Z231" s="185"/>
      <c r="AA231" s="185"/>
    </row>
    <row r="232" spans="3:27" x14ac:dyDescent="0.25"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  <c r="R232" s="185"/>
      <c r="T232" s="185"/>
      <c r="U232" s="185"/>
      <c r="V232" s="185"/>
      <c r="W232" s="185"/>
      <c r="X232" s="185"/>
      <c r="Y232" s="185"/>
      <c r="Z232" s="185"/>
      <c r="AA232" s="185"/>
    </row>
    <row r="233" spans="3:27" x14ac:dyDescent="0.25"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  <c r="R233" s="185"/>
      <c r="T233" s="185"/>
      <c r="U233" s="185"/>
      <c r="V233" s="185"/>
      <c r="W233" s="185"/>
      <c r="X233" s="185"/>
      <c r="Y233" s="185"/>
      <c r="Z233" s="185"/>
      <c r="AA233" s="185"/>
    </row>
    <row r="234" spans="3:27" x14ac:dyDescent="0.25"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  <c r="R234" s="185"/>
      <c r="T234" s="185"/>
      <c r="U234" s="185"/>
      <c r="V234" s="185"/>
      <c r="W234" s="185"/>
      <c r="X234" s="185"/>
      <c r="Y234" s="185"/>
      <c r="Z234" s="185"/>
      <c r="AA234" s="185"/>
    </row>
    <row r="235" spans="3:27" x14ac:dyDescent="0.25"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  <c r="R235" s="185"/>
      <c r="T235" s="185"/>
      <c r="U235" s="185"/>
      <c r="V235" s="185"/>
      <c r="W235" s="185"/>
      <c r="X235" s="185"/>
      <c r="Y235" s="185"/>
      <c r="Z235" s="185"/>
      <c r="AA235" s="185"/>
    </row>
    <row r="236" spans="3:27" x14ac:dyDescent="0.25"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  <c r="R236" s="185"/>
      <c r="T236" s="185"/>
      <c r="U236" s="185"/>
      <c r="V236" s="185"/>
      <c r="W236" s="185"/>
      <c r="X236" s="185"/>
      <c r="Y236" s="185"/>
      <c r="Z236" s="185"/>
      <c r="AA236" s="185"/>
    </row>
    <row r="237" spans="3:27" x14ac:dyDescent="0.25"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  <c r="R237" s="185"/>
      <c r="T237" s="185"/>
      <c r="U237" s="185"/>
      <c r="V237" s="185"/>
      <c r="W237" s="185"/>
      <c r="X237" s="185"/>
      <c r="Y237" s="185"/>
      <c r="Z237" s="185"/>
      <c r="AA237" s="185"/>
    </row>
    <row r="238" spans="3:27" x14ac:dyDescent="0.25"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  <c r="R238" s="185"/>
      <c r="T238" s="185"/>
      <c r="U238" s="185"/>
      <c r="V238" s="185"/>
      <c r="W238" s="185"/>
      <c r="X238" s="185"/>
      <c r="Y238" s="185"/>
      <c r="Z238" s="185"/>
      <c r="AA238" s="185"/>
    </row>
    <row r="239" spans="3:27" x14ac:dyDescent="0.25"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  <c r="R239" s="185"/>
      <c r="T239" s="185"/>
      <c r="U239" s="185"/>
      <c r="V239" s="185"/>
      <c r="W239" s="185"/>
      <c r="X239" s="185"/>
      <c r="Y239" s="185"/>
      <c r="Z239" s="185"/>
      <c r="AA239" s="185"/>
    </row>
    <row r="240" spans="3:27" x14ac:dyDescent="0.25">
      <c r="C240" s="185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  <c r="T240" s="185"/>
      <c r="U240" s="185"/>
      <c r="V240" s="185"/>
      <c r="W240" s="185"/>
      <c r="X240" s="185"/>
      <c r="Y240" s="185"/>
      <c r="Z240" s="185"/>
      <c r="AA240" s="185"/>
    </row>
    <row r="241" spans="3:27" x14ac:dyDescent="0.25"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  <c r="R241" s="185"/>
      <c r="T241" s="185"/>
      <c r="U241" s="185"/>
      <c r="V241" s="185"/>
      <c r="W241" s="185"/>
      <c r="X241" s="185"/>
      <c r="Y241" s="185"/>
      <c r="Z241" s="185"/>
      <c r="AA241" s="185"/>
    </row>
    <row r="242" spans="3:27" x14ac:dyDescent="0.25"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  <c r="R242" s="185"/>
      <c r="T242" s="185"/>
      <c r="U242" s="185"/>
      <c r="V242" s="185"/>
      <c r="W242" s="185"/>
      <c r="X242" s="185"/>
      <c r="Y242" s="185"/>
      <c r="Z242" s="185"/>
      <c r="AA242" s="185"/>
    </row>
    <row r="243" spans="3:27" x14ac:dyDescent="0.25">
      <c r="C243" s="185"/>
      <c r="D243" s="185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  <c r="R243" s="185"/>
      <c r="T243" s="185"/>
      <c r="U243" s="185"/>
      <c r="V243" s="185"/>
      <c r="W243" s="185"/>
      <c r="X243" s="185"/>
      <c r="Y243" s="185"/>
      <c r="Z243" s="185"/>
      <c r="AA243" s="185"/>
    </row>
    <row r="244" spans="3:27" x14ac:dyDescent="0.25"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  <c r="R244" s="185"/>
      <c r="T244" s="185"/>
      <c r="U244" s="185"/>
      <c r="V244" s="185"/>
      <c r="W244" s="185"/>
      <c r="X244" s="185"/>
      <c r="Y244" s="185"/>
      <c r="Z244" s="185"/>
      <c r="AA244" s="185"/>
    </row>
    <row r="245" spans="3:27" x14ac:dyDescent="0.25"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  <c r="R245" s="185"/>
      <c r="T245" s="185"/>
      <c r="U245" s="185"/>
      <c r="V245" s="185"/>
      <c r="W245" s="185"/>
      <c r="X245" s="185"/>
      <c r="Y245" s="185"/>
      <c r="Z245" s="185"/>
      <c r="AA245" s="185"/>
    </row>
    <row r="246" spans="3:27" x14ac:dyDescent="0.25">
      <c r="C246" s="185"/>
      <c r="D246" s="185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  <c r="R246" s="185"/>
      <c r="T246" s="185"/>
      <c r="U246" s="185"/>
      <c r="V246" s="185"/>
      <c r="W246" s="185"/>
      <c r="X246" s="185"/>
      <c r="Y246" s="185"/>
      <c r="Z246" s="185"/>
      <c r="AA246" s="185"/>
    </row>
    <row r="247" spans="3:27" x14ac:dyDescent="0.25">
      <c r="C247" s="185"/>
      <c r="D247" s="185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  <c r="R247" s="185"/>
      <c r="T247" s="185"/>
      <c r="U247" s="185"/>
      <c r="V247" s="185"/>
      <c r="W247" s="185"/>
      <c r="X247" s="185"/>
      <c r="Y247" s="185"/>
      <c r="Z247" s="185"/>
      <c r="AA247" s="185"/>
    </row>
    <row r="248" spans="3:27" x14ac:dyDescent="0.25">
      <c r="T248" s="185"/>
      <c r="U248" s="185"/>
      <c r="V248" s="185"/>
      <c r="W248" s="185"/>
      <c r="X248" s="185"/>
      <c r="Y248" s="185"/>
      <c r="Z248" s="185"/>
      <c r="AA248" s="185"/>
    </row>
    <row r="249" spans="3:27" x14ac:dyDescent="0.25">
      <c r="T249" s="185"/>
      <c r="U249" s="185"/>
      <c r="V249" s="185"/>
      <c r="W249" s="185"/>
      <c r="X249" s="185"/>
      <c r="Y249" s="185"/>
      <c r="Z249" s="185"/>
      <c r="AA249" s="185"/>
    </row>
    <row r="250" spans="3:27" x14ac:dyDescent="0.25">
      <c r="T250" s="185"/>
      <c r="U250" s="185"/>
      <c r="V250" s="185"/>
      <c r="W250" s="185"/>
      <c r="X250" s="185"/>
      <c r="Y250" s="185"/>
      <c r="Z250" s="185"/>
      <c r="AA250" s="185"/>
    </row>
    <row r="251" spans="3:27" x14ac:dyDescent="0.25">
      <c r="T251" s="185"/>
      <c r="U251" s="185"/>
      <c r="V251" s="185"/>
      <c r="W251" s="185"/>
      <c r="X251" s="185"/>
      <c r="Y251" s="185"/>
      <c r="Z251" s="185"/>
      <c r="AA251" s="185"/>
    </row>
    <row r="252" spans="3:27" x14ac:dyDescent="0.25">
      <c r="T252" s="185"/>
      <c r="U252" s="185"/>
      <c r="V252" s="185"/>
      <c r="W252" s="185"/>
      <c r="X252" s="185"/>
      <c r="Y252" s="185"/>
      <c r="Z252" s="185"/>
      <c r="AA252" s="185"/>
    </row>
    <row r="253" spans="3:27" x14ac:dyDescent="0.25">
      <c r="T253" s="185"/>
      <c r="U253" s="185"/>
      <c r="V253" s="185"/>
      <c r="W253" s="185"/>
      <c r="X253" s="185"/>
      <c r="Y253" s="185"/>
      <c r="Z253" s="185"/>
      <c r="AA253" s="185"/>
    </row>
  </sheetData>
  <mergeCells count="153">
    <mergeCell ref="C136:E136"/>
    <mergeCell ref="C137:E137"/>
    <mergeCell ref="C138:E138"/>
    <mergeCell ref="C139:E139"/>
    <mergeCell ref="C142:S148"/>
    <mergeCell ref="C130:E130"/>
    <mergeCell ref="C131:E131"/>
    <mergeCell ref="C132:E132"/>
    <mergeCell ref="C133:E133"/>
    <mergeCell ref="C134:E134"/>
    <mergeCell ref="C135:E135"/>
    <mergeCell ref="C125:E125"/>
    <mergeCell ref="C126:E126"/>
    <mergeCell ref="C127:E127"/>
    <mergeCell ref="C128:E128"/>
    <mergeCell ref="C129:E129"/>
    <mergeCell ref="C115:E115"/>
    <mergeCell ref="C116:E116"/>
    <mergeCell ref="C117:E117"/>
    <mergeCell ref="C118:E118"/>
    <mergeCell ref="B119:B124"/>
    <mergeCell ref="C119:E119"/>
    <mergeCell ref="C120:E120"/>
    <mergeCell ref="C121:E121"/>
    <mergeCell ref="C122:E122"/>
    <mergeCell ref="C123:E123"/>
    <mergeCell ref="C109:E109"/>
    <mergeCell ref="C110:E110"/>
    <mergeCell ref="C111:E111"/>
    <mergeCell ref="C112:E112"/>
    <mergeCell ref="C113:E113"/>
    <mergeCell ref="C114:E114"/>
    <mergeCell ref="C124:E124"/>
    <mergeCell ref="C103:E103"/>
    <mergeCell ref="C104:E104"/>
    <mergeCell ref="C105:E105"/>
    <mergeCell ref="C106:E106"/>
    <mergeCell ref="C107:E107"/>
    <mergeCell ref="C108:E108"/>
    <mergeCell ref="C97:E97"/>
    <mergeCell ref="C98:E98"/>
    <mergeCell ref="C99:E99"/>
    <mergeCell ref="C100:E100"/>
    <mergeCell ref="C101:E101"/>
    <mergeCell ref="C102:E102"/>
    <mergeCell ref="C91:E91"/>
    <mergeCell ref="C92:E92"/>
    <mergeCell ref="C93:E93"/>
    <mergeCell ref="C94:E94"/>
    <mergeCell ref="C95:E95"/>
    <mergeCell ref="C96:E96"/>
    <mergeCell ref="C85:E85"/>
    <mergeCell ref="C86:E86"/>
    <mergeCell ref="C87:E87"/>
    <mergeCell ref="C88:E88"/>
    <mergeCell ref="C89:E89"/>
    <mergeCell ref="C90:E90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7:E67"/>
    <mergeCell ref="C68:E68"/>
    <mergeCell ref="C69:E69"/>
    <mergeCell ref="C70:E70"/>
    <mergeCell ref="C71:E71"/>
    <mergeCell ref="C72:E72"/>
    <mergeCell ref="C61:E61"/>
    <mergeCell ref="C62:E62"/>
    <mergeCell ref="C63:E63"/>
    <mergeCell ref="C64:E64"/>
    <mergeCell ref="C65:E65"/>
    <mergeCell ref="C66:E66"/>
    <mergeCell ref="C55:E55"/>
    <mergeCell ref="C56:E56"/>
    <mergeCell ref="C57:E57"/>
    <mergeCell ref="C58:E58"/>
    <mergeCell ref="C59:E59"/>
    <mergeCell ref="C60:E60"/>
    <mergeCell ref="C49:E49"/>
    <mergeCell ref="C50:E50"/>
    <mergeCell ref="C51:E51"/>
    <mergeCell ref="C52:E52"/>
    <mergeCell ref="C53:E53"/>
    <mergeCell ref="C54:E54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A19:E19"/>
    <mergeCell ref="C20:E20"/>
    <mergeCell ref="C21:E21"/>
    <mergeCell ref="C22:E22"/>
    <mergeCell ref="C23:E23"/>
    <mergeCell ref="C24:E24"/>
    <mergeCell ref="O8:R10"/>
    <mergeCell ref="S8:S18"/>
    <mergeCell ref="T8:T18"/>
    <mergeCell ref="G8:G18"/>
    <mergeCell ref="H8:H18"/>
    <mergeCell ref="I8:I18"/>
    <mergeCell ref="J8:J18"/>
    <mergeCell ref="K8:K18"/>
    <mergeCell ref="L8:L18"/>
    <mergeCell ref="M8:M18"/>
    <mergeCell ref="N8:N18"/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W8:W18"/>
    <mergeCell ref="X8:X18"/>
    <mergeCell ref="Y8:Y18"/>
    <mergeCell ref="O11:O18"/>
    <mergeCell ref="P11:P18"/>
    <mergeCell ref="Q11:Q18"/>
    <mergeCell ref="R11:R18"/>
    <mergeCell ref="Z5:Z18"/>
    <mergeCell ref="AA5:AA1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B151"/>
  <sheetViews>
    <sheetView topLeftCell="J130" workbookViewId="0">
      <selection activeCell="Z147" sqref="Z147"/>
    </sheetView>
  </sheetViews>
  <sheetFormatPr defaultRowHeight="15" x14ac:dyDescent="0.25"/>
  <cols>
    <col min="1" max="1" width="7.85546875" customWidth="1"/>
    <col min="2" max="2" width="13.42578125" customWidth="1"/>
    <col min="10" max="10" width="9.140625" style="185"/>
    <col min="15" max="15" width="9.140625" style="322"/>
    <col min="20" max="20" width="9.140625" style="322"/>
    <col min="26" max="26" width="9.140625" style="322"/>
  </cols>
  <sheetData>
    <row r="1" spans="1:28" x14ac:dyDescent="0.25">
      <c r="A1" s="43">
        <v>0</v>
      </c>
      <c r="B1" s="43">
        <v>0</v>
      </c>
      <c r="C1" s="43">
        <v>0</v>
      </c>
      <c r="D1" s="43">
        <v>0</v>
      </c>
      <c r="E1" s="43">
        <v>0</v>
      </c>
      <c r="F1" s="43">
        <v>0</v>
      </c>
      <c r="G1" s="43">
        <v>0</v>
      </c>
      <c r="H1" s="43">
        <v>0</v>
      </c>
      <c r="I1" s="43">
        <v>0</v>
      </c>
      <c r="J1" s="50">
        <v>0</v>
      </c>
      <c r="K1" s="43">
        <v>0</v>
      </c>
      <c r="L1" s="43">
        <v>0</v>
      </c>
      <c r="M1" s="43">
        <v>0</v>
      </c>
      <c r="N1" s="43">
        <v>0</v>
      </c>
      <c r="O1" s="413">
        <v>0</v>
      </c>
      <c r="P1" s="43">
        <v>0</v>
      </c>
      <c r="Q1" s="43">
        <v>0</v>
      </c>
      <c r="R1" s="43">
        <v>0</v>
      </c>
      <c r="S1" s="43">
        <v>0</v>
      </c>
      <c r="T1" s="413">
        <v>0</v>
      </c>
      <c r="U1" s="43">
        <v>0</v>
      </c>
      <c r="V1" s="43">
        <v>0</v>
      </c>
      <c r="W1" s="43">
        <v>0</v>
      </c>
      <c r="X1" s="43">
        <v>0</v>
      </c>
      <c r="Y1" s="43">
        <v>0</v>
      </c>
      <c r="Z1" s="413">
        <v>0</v>
      </c>
      <c r="AA1" s="43">
        <v>0</v>
      </c>
      <c r="AB1" s="43">
        <v>0</v>
      </c>
    </row>
    <row r="2" spans="1:28" x14ac:dyDescent="0.25">
      <c r="A2" s="43"/>
      <c r="B2" s="43"/>
      <c r="C2" s="43"/>
      <c r="D2" s="43"/>
      <c r="E2" s="43"/>
      <c r="F2" s="43"/>
      <c r="G2" s="43"/>
      <c r="H2" s="43"/>
      <c r="I2" s="43"/>
      <c r="J2" s="50"/>
      <c r="K2" s="43"/>
      <c r="L2" s="43"/>
      <c r="M2" s="43"/>
      <c r="N2" s="43"/>
      <c r="O2" s="413"/>
      <c r="P2" s="43"/>
      <c r="Q2" s="43"/>
      <c r="R2" s="43"/>
      <c r="S2" s="43"/>
      <c r="T2" s="413"/>
      <c r="U2" s="43"/>
      <c r="V2" s="43"/>
      <c r="W2" s="43"/>
      <c r="X2" s="43"/>
      <c r="Y2" s="43"/>
      <c r="Z2" s="413"/>
      <c r="AA2" s="43"/>
    </row>
    <row r="3" spans="1:28" x14ac:dyDescent="0.25">
      <c r="A3" s="43"/>
      <c r="B3" s="43"/>
      <c r="C3" s="43"/>
      <c r="D3" s="43"/>
      <c r="E3" s="43"/>
      <c r="F3" s="43"/>
      <c r="G3" s="43"/>
      <c r="H3" s="43"/>
      <c r="I3" s="43"/>
      <c r="J3" s="50"/>
      <c r="K3" s="43"/>
      <c r="L3" s="43"/>
      <c r="M3" s="43"/>
      <c r="N3" s="43"/>
      <c r="O3" s="413"/>
      <c r="P3" s="43"/>
      <c r="Q3" s="43"/>
      <c r="R3" s="43"/>
      <c r="S3" s="43"/>
      <c r="T3" s="413"/>
      <c r="U3" s="43"/>
      <c r="V3" s="43"/>
      <c r="W3" s="43"/>
      <c r="X3" s="43"/>
      <c r="Y3" s="43"/>
      <c r="Z3" s="413"/>
      <c r="AA3" s="43"/>
    </row>
    <row r="4" spans="1:28" x14ac:dyDescent="0.25">
      <c r="A4" s="43"/>
      <c r="B4" s="43"/>
      <c r="C4" s="43"/>
      <c r="D4" s="43"/>
      <c r="E4" s="43"/>
      <c r="F4" s="43"/>
      <c r="G4" s="43"/>
      <c r="H4" s="43"/>
      <c r="I4" s="43"/>
      <c r="J4" s="50"/>
      <c r="K4" s="43"/>
      <c r="L4" s="43"/>
      <c r="M4" s="43"/>
      <c r="N4" s="43"/>
      <c r="O4" s="413"/>
      <c r="P4" s="43"/>
      <c r="Q4" s="43"/>
      <c r="R4" s="43"/>
      <c r="S4" s="43"/>
      <c r="T4" s="413"/>
      <c r="U4" s="43"/>
      <c r="V4" s="43"/>
      <c r="W4" s="43"/>
      <c r="X4" s="43"/>
      <c r="Y4" s="43"/>
      <c r="Z4" s="413"/>
      <c r="AA4" s="43"/>
    </row>
    <row r="5" spans="1:28" x14ac:dyDescent="0.25">
      <c r="A5" s="43"/>
      <c r="B5" s="43"/>
      <c r="C5" s="43"/>
      <c r="D5" s="43"/>
      <c r="E5" s="43"/>
      <c r="F5" s="43"/>
      <c r="G5" s="43"/>
      <c r="H5" s="43"/>
      <c r="I5" s="43"/>
      <c r="J5" s="50"/>
      <c r="K5" s="43"/>
      <c r="L5" s="43"/>
      <c r="M5" s="43"/>
      <c r="N5" s="43"/>
      <c r="O5" s="413"/>
      <c r="P5" s="43"/>
      <c r="Q5" s="43"/>
      <c r="R5" s="43"/>
      <c r="S5" s="43"/>
      <c r="T5" s="413"/>
      <c r="U5" s="43"/>
      <c r="V5" s="43"/>
      <c r="W5" s="43"/>
      <c r="X5" s="43"/>
      <c r="Y5" s="43"/>
      <c r="Z5" s="413"/>
      <c r="AA5" s="43"/>
    </row>
    <row r="6" spans="1:28" x14ac:dyDescent="0.25">
      <c r="A6" s="43"/>
      <c r="B6" s="43"/>
      <c r="C6" s="43"/>
      <c r="D6" s="43"/>
      <c r="E6" s="43"/>
      <c r="F6" s="43"/>
      <c r="G6" s="43"/>
      <c r="H6" s="43"/>
      <c r="I6" s="43"/>
      <c r="J6" s="50"/>
      <c r="K6" s="43"/>
      <c r="L6" s="43"/>
      <c r="M6" s="43"/>
      <c r="N6" s="43"/>
      <c r="O6" s="413"/>
      <c r="P6" s="43"/>
      <c r="Q6" s="43"/>
      <c r="R6" s="43"/>
      <c r="S6" s="43"/>
      <c r="T6" s="413"/>
      <c r="U6" s="43"/>
      <c r="V6" s="43"/>
      <c r="W6" s="43"/>
      <c r="X6" s="43"/>
      <c r="Y6" s="43"/>
      <c r="Z6" s="413"/>
      <c r="AA6" s="43"/>
    </row>
    <row r="7" spans="1:28" x14ac:dyDescent="0.25">
      <c r="A7" s="762" t="s">
        <v>0</v>
      </c>
      <c r="B7" s="762"/>
      <c r="C7" s="762"/>
      <c r="D7" s="762"/>
      <c r="E7" s="762"/>
      <c r="F7" s="762"/>
      <c r="G7" s="762"/>
      <c r="H7" s="762"/>
      <c r="I7" s="762"/>
      <c r="J7" s="762"/>
      <c r="K7" s="762"/>
      <c r="L7" s="762"/>
      <c r="M7" s="762"/>
      <c r="N7" s="762"/>
      <c r="O7" s="762"/>
      <c r="P7" s="762"/>
      <c r="Q7" s="762"/>
      <c r="R7" s="762"/>
      <c r="S7" s="762"/>
      <c r="T7" s="762"/>
      <c r="U7" s="762"/>
      <c r="V7" s="763"/>
      <c r="W7" s="763"/>
      <c r="X7" s="763"/>
      <c r="Y7" s="763"/>
      <c r="Z7" s="763"/>
      <c r="AA7" s="763"/>
    </row>
    <row r="8" spans="1:28" x14ac:dyDescent="0.25">
      <c r="A8" s="762"/>
      <c r="B8" s="762"/>
      <c r="C8" s="762"/>
      <c r="D8" s="762"/>
      <c r="E8" s="762"/>
      <c r="F8" s="762"/>
      <c r="G8" s="762"/>
      <c r="H8" s="762"/>
      <c r="I8" s="762"/>
      <c r="J8" s="762"/>
      <c r="K8" s="762"/>
      <c r="L8" s="762"/>
      <c r="M8" s="762"/>
      <c r="N8" s="762"/>
      <c r="O8" s="762"/>
      <c r="P8" s="762"/>
      <c r="Q8" s="762"/>
      <c r="R8" s="762"/>
      <c r="S8" s="762"/>
      <c r="T8" s="762"/>
      <c r="U8" s="762"/>
      <c r="V8" s="763" t="s">
        <v>293</v>
      </c>
      <c r="W8" s="763"/>
      <c r="X8" s="763"/>
      <c r="Y8" s="763"/>
      <c r="Z8" s="763"/>
      <c r="AA8" s="763"/>
    </row>
    <row r="9" spans="1:28" x14ac:dyDescent="0.25">
      <c r="A9" s="762" t="s">
        <v>1</v>
      </c>
      <c r="B9" s="762"/>
      <c r="C9" s="762"/>
      <c r="D9" s="762"/>
      <c r="E9" s="762"/>
      <c r="F9" s="762"/>
      <c r="G9" s="762"/>
      <c r="H9" s="762"/>
      <c r="I9" s="762"/>
      <c r="J9" s="762"/>
      <c r="K9" s="762"/>
      <c r="L9" s="762"/>
      <c r="M9" s="762"/>
      <c r="N9" s="762"/>
      <c r="O9" s="762"/>
      <c r="P9" s="762"/>
      <c r="Q9" s="762"/>
      <c r="R9" s="762"/>
      <c r="S9" s="762"/>
      <c r="T9" s="762"/>
      <c r="U9" s="762"/>
      <c r="V9" s="763"/>
      <c r="W9" s="763"/>
      <c r="X9" s="763"/>
      <c r="Y9" s="763"/>
      <c r="Z9" s="763"/>
      <c r="AA9" s="763"/>
    </row>
    <row r="10" spans="1:28" x14ac:dyDescent="0.25">
      <c r="A10" s="763" t="s">
        <v>305</v>
      </c>
      <c r="B10" s="763"/>
      <c r="C10" s="763"/>
      <c r="D10" s="763"/>
      <c r="E10" s="763"/>
      <c r="F10" s="763"/>
      <c r="G10" s="763"/>
      <c r="H10" s="763"/>
      <c r="I10" s="763"/>
      <c r="J10" s="763"/>
      <c r="K10" s="763"/>
      <c r="L10" s="763"/>
      <c r="M10" s="763"/>
      <c r="N10" s="763"/>
      <c r="O10" s="763"/>
      <c r="P10" s="763"/>
      <c r="Q10" s="763"/>
      <c r="R10" s="763"/>
      <c r="S10" s="763"/>
      <c r="T10" s="763"/>
      <c r="U10" s="763"/>
      <c r="V10" s="763"/>
      <c r="W10" s="763"/>
      <c r="X10" s="763"/>
      <c r="Y10" s="763"/>
      <c r="Z10" s="763"/>
      <c r="AA10" s="763"/>
    </row>
    <row r="11" spans="1:28" x14ac:dyDescent="0.25">
      <c r="A11" s="763"/>
      <c r="B11" s="763"/>
      <c r="C11" s="763"/>
      <c r="D11" s="763"/>
      <c r="E11" s="763"/>
      <c r="F11" s="763"/>
      <c r="G11" s="763"/>
      <c r="H11" s="763"/>
      <c r="I11" s="763"/>
      <c r="J11" s="763"/>
      <c r="K11" s="763"/>
      <c r="L11" s="763"/>
      <c r="M11" s="763"/>
      <c r="N11" s="763"/>
      <c r="O11" s="763"/>
      <c r="P11" s="763"/>
      <c r="Q11" s="763"/>
      <c r="R11" s="763"/>
      <c r="S11" s="763"/>
      <c r="T11" s="763"/>
      <c r="U11" s="763"/>
      <c r="V11" s="763"/>
      <c r="W11" s="763"/>
      <c r="X11" s="763"/>
      <c r="Y11" s="763"/>
      <c r="Z11" s="763"/>
      <c r="AA11" s="763"/>
    </row>
    <row r="12" spans="1:28" x14ac:dyDescent="0.25">
      <c r="A12" s="414"/>
      <c r="B12" s="415"/>
      <c r="C12" s="415"/>
      <c r="D12" s="415"/>
      <c r="E12" s="415"/>
      <c r="F12" s="415"/>
      <c r="G12" s="415"/>
      <c r="H12" s="415"/>
      <c r="I12" s="415"/>
      <c r="J12" s="437"/>
      <c r="K12" s="415"/>
      <c r="L12" s="415"/>
      <c r="M12" s="415"/>
      <c r="N12" s="415"/>
      <c r="O12" s="416"/>
      <c r="P12" s="415"/>
      <c r="Q12" s="415"/>
      <c r="R12" s="415"/>
      <c r="S12" s="415"/>
      <c r="T12" s="416"/>
      <c r="U12" s="415"/>
      <c r="V12" s="415"/>
      <c r="W12" s="415"/>
      <c r="X12" s="415"/>
      <c r="Y12" s="415"/>
      <c r="Z12" s="416"/>
      <c r="AA12" s="415"/>
    </row>
    <row r="13" spans="1:28" x14ac:dyDescent="0.25">
      <c r="A13" s="765" t="s">
        <v>294</v>
      </c>
      <c r="B13" s="766"/>
      <c r="C13" s="766"/>
      <c r="D13" s="766"/>
      <c r="E13" s="767"/>
      <c r="F13" s="774" t="s">
        <v>4</v>
      </c>
      <c r="G13" s="733" t="s">
        <v>295</v>
      </c>
      <c r="H13" s="733"/>
      <c r="I13" s="733"/>
      <c r="J13" s="733"/>
      <c r="K13" s="776" t="s">
        <v>6</v>
      </c>
      <c r="L13" s="777"/>
      <c r="M13" s="777"/>
      <c r="N13" s="777"/>
      <c r="O13" s="777"/>
      <c r="P13" s="777"/>
      <c r="Q13" s="777"/>
      <c r="R13" s="777"/>
      <c r="S13" s="777"/>
      <c r="T13" s="777"/>
      <c r="U13" s="802" t="s">
        <v>7</v>
      </c>
      <c r="V13" s="736" t="s">
        <v>8</v>
      </c>
      <c r="W13" s="739" t="s">
        <v>9</v>
      </c>
      <c r="X13" s="740"/>
      <c r="Y13" s="741"/>
      <c r="Z13" s="764" t="s">
        <v>10</v>
      </c>
      <c r="AA13" s="798" t="s">
        <v>11</v>
      </c>
    </row>
    <row r="14" spans="1:28" x14ac:dyDescent="0.25">
      <c r="A14" s="768"/>
      <c r="B14" s="769"/>
      <c r="C14" s="769"/>
      <c r="D14" s="769"/>
      <c r="E14" s="770"/>
      <c r="F14" s="775"/>
      <c r="G14" s="733"/>
      <c r="H14" s="733"/>
      <c r="I14" s="733"/>
      <c r="J14" s="733"/>
      <c r="K14" s="778"/>
      <c r="L14" s="779"/>
      <c r="M14" s="779"/>
      <c r="N14" s="779"/>
      <c r="O14" s="779"/>
      <c r="P14" s="779"/>
      <c r="Q14" s="779"/>
      <c r="R14" s="779"/>
      <c r="S14" s="779"/>
      <c r="T14" s="779"/>
      <c r="U14" s="803"/>
      <c r="V14" s="737"/>
      <c r="W14" s="799" t="s">
        <v>23</v>
      </c>
      <c r="X14" s="792" t="s">
        <v>24</v>
      </c>
      <c r="Y14" s="799" t="s">
        <v>25</v>
      </c>
      <c r="Z14" s="764"/>
      <c r="AA14" s="798"/>
    </row>
    <row r="15" spans="1:28" x14ac:dyDescent="0.25">
      <c r="A15" s="768"/>
      <c r="B15" s="769"/>
      <c r="C15" s="769"/>
      <c r="D15" s="769"/>
      <c r="E15" s="770"/>
      <c r="F15" s="775"/>
      <c r="G15" s="733"/>
      <c r="H15" s="733"/>
      <c r="I15" s="733"/>
      <c r="J15" s="733"/>
      <c r="K15" s="780"/>
      <c r="L15" s="781"/>
      <c r="M15" s="781"/>
      <c r="N15" s="781"/>
      <c r="O15" s="781"/>
      <c r="P15" s="781"/>
      <c r="Q15" s="781"/>
      <c r="R15" s="781"/>
      <c r="S15" s="781"/>
      <c r="T15" s="781"/>
      <c r="U15" s="803"/>
      <c r="V15" s="737"/>
      <c r="W15" s="800"/>
      <c r="X15" s="793"/>
      <c r="Y15" s="800"/>
      <c r="Z15" s="764"/>
      <c r="AA15" s="798"/>
    </row>
    <row r="16" spans="1:28" x14ac:dyDescent="0.25">
      <c r="A16" s="768"/>
      <c r="B16" s="769"/>
      <c r="C16" s="769"/>
      <c r="D16" s="769"/>
      <c r="E16" s="770"/>
      <c r="F16" s="775"/>
      <c r="G16" s="782" t="s">
        <v>12</v>
      </c>
      <c r="H16" s="782" t="s">
        <v>13</v>
      </c>
      <c r="I16" s="736" t="s">
        <v>14</v>
      </c>
      <c r="J16" s="785" t="s">
        <v>15</v>
      </c>
      <c r="K16" s="747" t="s">
        <v>16</v>
      </c>
      <c r="L16" s="795" t="s">
        <v>17</v>
      </c>
      <c r="M16" s="759" t="s">
        <v>18</v>
      </c>
      <c r="N16" s="788" t="s">
        <v>19</v>
      </c>
      <c r="O16" s="791" t="s">
        <v>20</v>
      </c>
      <c r="P16" s="791"/>
      <c r="Q16" s="791"/>
      <c r="R16" s="791"/>
      <c r="S16" s="792" t="s">
        <v>21</v>
      </c>
      <c r="T16" s="744" t="s">
        <v>22</v>
      </c>
      <c r="U16" s="803"/>
      <c r="V16" s="737"/>
      <c r="W16" s="800"/>
      <c r="X16" s="793"/>
      <c r="Y16" s="800"/>
      <c r="Z16" s="764"/>
      <c r="AA16" s="798"/>
    </row>
    <row r="17" spans="1:27" x14ac:dyDescent="0.25">
      <c r="A17" s="768"/>
      <c r="B17" s="769"/>
      <c r="C17" s="769"/>
      <c r="D17" s="769"/>
      <c r="E17" s="770"/>
      <c r="F17" s="775"/>
      <c r="G17" s="783"/>
      <c r="H17" s="783"/>
      <c r="I17" s="737"/>
      <c r="J17" s="786"/>
      <c r="K17" s="748"/>
      <c r="L17" s="796"/>
      <c r="M17" s="760"/>
      <c r="N17" s="789"/>
      <c r="O17" s="791"/>
      <c r="P17" s="791"/>
      <c r="Q17" s="791"/>
      <c r="R17" s="791"/>
      <c r="S17" s="793"/>
      <c r="T17" s="745"/>
      <c r="U17" s="803"/>
      <c r="V17" s="737"/>
      <c r="W17" s="800"/>
      <c r="X17" s="793"/>
      <c r="Y17" s="800"/>
      <c r="Z17" s="764"/>
      <c r="AA17" s="798"/>
    </row>
    <row r="18" spans="1:27" x14ac:dyDescent="0.25">
      <c r="A18" s="768"/>
      <c r="B18" s="769"/>
      <c r="C18" s="769"/>
      <c r="D18" s="769"/>
      <c r="E18" s="770"/>
      <c r="F18" s="775"/>
      <c r="G18" s="783"/>
      <c r="H18" s="783"/>
      <c r="I18" s="737"/>
      <c r="J18" s="786"/>
      <c r="K18" s="748"/>
      <c r="L18" s="796"/>
      <c r="M18" s="760"/>
      <c r="N18" s="789"/>
      <c r="O18" s="791"/>
      <c r="P18" s="791"/>
      <c r="Q18" s="791"/>
      <c r="R18" s="791"/>
      <c r="S18" s="793"/>
      <c r="T18" s="745"/>
      <c r="U18" s="803"/>
      <c r="V18" s="737"/>
      <c r="W18" s="800"/>
      <c r="X18" s="793"/>
      <c r="Y18" s="800"/>
      <c r="Z18" s="764"/>
      <c r="AA18" s="798"/>
    </row>
    <row r="19" spans="1:27" x14ac:dyDescent="0.25">
      <c r="A19" s="768"/>
      <c r="B19" s="769"/>
      <c r="C19" s="769"/>
      <c r="D19" s="769"/>
      <c r="E19" s="770"/>
      <c r="F19" s="733"/>
      <c r="G19" s="783"/>
      <c r="H19" s="783"/>
      <c r="I19" s="737"/>
      <c r="J19" s="786"/>
      <c r="K19" s="748"/>
      <c r="L19" s="796"/>
      <c r="M19" s="760"/>
      <c r="N19" s="789"/>
      <c r="O19" s="747" t="s">
        <v>26</v>
      </c>
      <c r="P19" s="750" t="s">
        <v>27</v>
      </c>
      <c r="Q19" s="753" t="s">
        <v>296</v>
      </c>
      <c r="R19" s="756" t="s">
        <v>29</v>
      </c>
      <c r="S19" s="793"/>
      <c r="T19" s="745"/>
      <c r="U19" s="803"/>
      <c r="V19" s="737"/>
      <c r="W19" s="800"/>
      <c r="X19" s="793"/>
      <c r="Y19" s="800"/>
      <c r="Z19" s="764"/>
      <c r="AA19" s="798"/>
    </row>
    <row r="20" spans="1:27" x14ac:dyDescent="0.25">
      <c r="A20" s="768"/>
      <c r="B20" s="769"/>
      <c r="C20" s="769"/>
      <c r="D20" s="769"/>
      <c r="E20" s="770"/>
      <c r="F20" s="733"/>
      <c r="G20" s="783"/>
      <c r="H20" s="783"/>
      <c r="I20" s="737"/>
      <c r="J20" s="786"/>
      <c r="K20" s="748"/>
      <c r="L20" s="796"/>
      <c r="M20" s="760"/>
      <c r="N20" s="789"/>
      <c r="O20" s="748"/>
      <c r="P20" s="751"/>
      <c r="Q20" s="754"/>
      <c r="R20" s="757"/>
      <c r="S20" s="793"/>
      <c r="T20" s="745"/>
      <c r="U20" s="803"/>
      <c r="V20" s="737"/>
      <c r="W20" s="800"/>
      <c r="X20" s="793"/>
      <c r="Y20" s="800"/>
      <c r="Z20" s="764"/>
      <c r="AA20" s="798"/>
    </row>
    <row r="21" spans="1:27" x14ac:dyDescent="0.25">
      <c r="A21" s="768"/>
      <c r="B21" s="769"/>
      <c r="C21" s="769"/>
      <c r="D21" s="769"/>
      <c r="E21" s="770"/>
      <c r="F21" s="733"/>
      <c r="G21" s="783"/>
      <c r="H21" s="783"/>
      <c r="I21" s="737"/>
      <c r="J21" s="786"/>
      <c r="K21" s="748"/>
      <c r="L21" s="796"/>
      <c r="M21" s="760"/>
      <c r="N21" s="789"/>
      <c r="O21" s="748"/>
      <c r="P21" s="751"/>
      <c r="Q21" s="754"/>
      <c r="R21" s="757"/>
      <c r="S21" s="793"/>
      <c r="T21" s="745"/>
      <c r="U21" s="803"/>
      <c r="V21" s="737"/>
      <c r="W21" s="800"/>
      <c r="X21" s="793"/>
      <c r="Y21" s="800"/>
      <c r="Z21" s="764"/>
      <c r="AA21" s="798"/>
    </row>
    <row r="22" spans="1:27" x14ac:dyDescent="0.25">
      <c r="A22" s="768"/>
      <c r="B22" s="769"/>
      <c r="C22" s="769"/>
      <c r="D22" s="769"/>
      <c r="E22" s="770"/>
      <c r="F22" s="733"/>
      <c r="G22" s="783"/>
      <c r="H22" s="783"/>
      <c r="I22" s="737"/>
      <c r="J22" s="786"/>
      <c r="K22" s="748"/>
      <c r="L22" s="796"/>
      <c r="M22" s="760"/>
      <c r="N22" s="789"/>
      <c r="O22" s="748"/>
      <c r="P22" s="751"/>
      <c r="Q22" s="754"/>
      <c r="R22" s="757"/>
      <c r="S22" s="793"/>
      <c r="T22" s="745"/>
      <c r="U22" s="803"/>
      <c r="V22" s="737"/>
      <c r="W22" s="800"/>
      <c r="X22" s="793"/>
      <c r="Y22" s="800"/>
      <c r="Z22" s="764"/>
      <c r="AA22" s="798"/>
    </row>
    <row r="23" spans="1:27" x14ac:dyDescent="0.25">
      <c r="A23" s="768"/>
      <c r="B23" s="769"/>
      <c r="C23" s="769"/>
      <c r="D23" s="769"/>
      <c r="E23" s="770"/>
      <c r="F23" s="733"/>
      <c r="G23" s="783"/>
      <c r="H23" s="783"/>
      <c r="I23" s="737"/>
      <c r="J23" s="786"/>
      <c r="K23" s="748"/>
      <c r="L23" s="796"/>
      <c r="M23" s="760"/>
      <c r="N23" s="789"/>
      <c r="O23" s="748"/>
      <c r="P23" s="751"/>
      <c r="Q23" s="754"/>
      <c r="R23" s="757"/>
      <c r="S23" s="793"/>
      <c r="T23" s="745"/>
      <c r="U23" s="803"/>
      <c r="V23" s="737"/>
      <c r="W23" s="800"/>
      <c r="X23" s="793"/>
      <c r="Y23" s="800"/>
      <c r="Z23" s="764"/>
      <c r="AA23" s="798"/>
    </row>
    <row r="24" spans="1:27" x14ac:dyDescent="0.25">
      <c r="A24" s="768"/>
      <c r="B24" s="769"/>
      <c r="C24" s="769"/>
      <c r="D24" s="769"/>
      <c r="E24" s="770"/>
      <c r="F24" s="733"/>
      <c r="G24" s="783"/>
      <c r="H24" s="783"/>
      <c r="I24" s="737"/>
      <c r="J24" s="786"/>
      <c r="K24" s="748"/>
      <c r="L24" s="796"/>
      <c r="M24" s="760"/>
      <c r="N24" s="789"/>
      <c r="O24" s="748"/>
      <c r="P24" s="751"/>
      <c r="Q24" s="754"/>
      <c r="R24" s="757"/>
      <c r="S24" s="793"/>
      <c r="T24" s="745"/>
      <c r="U24" s="803"/>
      <c r="V24" s="737"/>
      <c r="W24" s="800"/>
      <c r="X24" s="793"/>
      <c r="Y24" s="800"/>
      <c r="Z24" s="764"/>
      <c r="AA24" s="798"/>
    </row>
    <row r="25" spans="1:27" x14ac:dyDescent="0.25">
      <c r="A25" s="768"/>
      <c r="B25" s="769"/>
      <c r="C25" s="769"/>
      <c r="D25" s="769"/>
      <c r="E25" s="770"/>
      <c r="F25" s="733"/>
      <c r="G25" s="783"/>
      <c r="H25" s="783"/>
      <c r="I25" s="737"/>
      <c r="J25" s="786"/>
      <c r="K25" s="748"/>
      <c r="L25" s="796"/>
      <c r="M25" s="760"/>
      <c r="N25" s="789"/>
      <c r="O25" s="748"/>
      <c r="P25" s="751"/>
      <c r="Q25" s="754"/>
      <c r="R25" s="757"/>
      <c r="S25" s="793"/>
      <c r="T25" s="745"/>
      <c r="U25" s="803"/>
      <c r="V25" s="737"/>
      <c r="W25" s="800"/>
      <c r="X25" s="793"/>
      <c r="Y25" s="800"/>
      <c r="Z25" s="764"/>
      <c r="AA25" s="798"/>
    </row>
    <row r="26" spans="1:27" x14ac:dyDescent="0.25">
      <c r="A26" s="771"/>
      <c r="B26" s="772"/>
      <c r="C26" s="772"/>
      <c r="D26" s="772"/>
      <c r="E26" s="773"/>
      <c r="F26" s="733"/>
      <c r="G26" s="784"/>
      <c r="H26" s="784"/>
      <c r="I26" s="738"/>
      <c r="J26" s="787"/>
      <c r="K26" s="749"/>
      <c r="L26" s="797"/>
      <c r="M26" s="761"/>
      <c r="N26" s="790"/>
      <c r="O26" s="749"/>
      <c r="P26" s="752"/>
      <c r="Q26" s="755"/>
      <c r="R26" s="758"/>
      <c r="S26" s="794"/>
      <c r="T26" s="746"/>
      <c r="U26" s="804"/>
      <c r="V26" s="738"/>
      <c r="W26" s="801"/>
      <c r="X26" s="794"/>
      <c r="Y26" s="801"/>
      <c r="Z26" s="764"/>
      <c r="AA26" s="798"/>
    </row>
    <row r="27" spans="1:27" x14ac:dyDescent="0.25">
      <c r="A27" s="742" t="s">
        <v>30</v>
      </c>
      <c r="B27" s="742"/>
      <c r="C27" s="743"/>
      <c r="D27" s="743"/>
      <c r="E27" s="743"/>
      <c r="F27" s="398">
        <v>1</v>
      </c>
      <c r="G27" s="398">
        <v>2</v>
      </c>
      <c r="H27" s="398">
        <v>3</v>
      </c>
      <c r="I27" s="398">
        <v>4</v>
      </c>
      <c r="J27" s="401">
        <v>5</v>
      </c>
      <c r="K27" s="403">
        <v>6</v>
      </c>
      <c r="L27" s="398">
        <v>7</v>
      </c>
      <c r="M27" s="398">
        <v>8</v>
      </c>
      <c r="N27" s="398">
        <v>9</v>
      </c>
      <c r="O27" s="403">
        <v>10</v>
      </c>
      <c r="P27" s="398">
        <v>11</v>
      </c>
      <c r="Q27" s="398">
        <v>12</v>
      </c>
      <c r="R27" s="398">
        <v>13</v>
      </c>
      <c r="S27" s="398">
        <v>14</v>
      </c>
      <c r="T27" s="403">
        <v>15</v>
      </c>
      <c r="U27" s="398">
        <v>16</v>
      </c>
      <c r="V27" s="398">
        <v>17</v>
      </c>
      <c r="W27" s="398">
        <v>18</v>
      </c>
      <c r="X27" s="398">
        <v>19</v>
      </c>
      <c r="Y27" s="398">
        <v>20</v>
      </c>
      <c r="Z27" s="403">
        <v>21</v>
      </c>
      <c r="AA27" s="398">
        <v>22</v>
      </c>
    </row>
    <row r="28" spans="1:27" s="316" customFormat="1" ht="33" customHeight="1" x14ac:dyDescent="0.25">
      <c r="A28" s="407" t="s">
        <v>297</v>
      </c>
      <c r="B28" s="407"/>
      <c r="C28" s="732" t="s">
        <v>32</v>
      </c>
      <c r="D28" s="732"/>
      <c r="E28" s="732"/>
      <c r="F28" s="406">
        <v>191</v>
      </c>
      <c r="G28" s="406">
        <v>248</v>
      </c>
      <c r="H28" s="406">
        <v>208</v>
      </c>
      <c r="I28" s="406">
        <v>33</v>
      </c>
      <c r="J28" s="406">
        <v>7</v>
      </c>
      <c r="K28" s="403">
        <v>171</v>
      </c>
      <c r="L28" s="405">
        <v>49</v>
      </c>
      <c r="M28" s="405">
        <v>12</v>
      </c>
      <c r="N28" s="405">
        <v>31</v>
      </c>
      <c r="O28" s="405">
        <v>79</v>
      </c>
      <c r="P28" s="405">
        <v>12</v>
      </c>
      <c r="Q28" s="405">
        <v>65</v>
      </c>
      <c r="R28" s="405">
        <v>2</v>
      </c>
      <c r="S28" s="405">
        <v>0</v>
      </c>
      <c r="T28" s="405">
        <v>171</v>
      </c>
      <c r="U28" s="405">
        <v>1</v>
      </c>
      <c r="V28" s="405">
        <v>108</v>
      </c>
      <c r="W28" s="405">
        <v>44</v>
      </c>
      <c r="X28" s="405">
        <v>0</v>
      </c>
      <c r="Y28" s="405">
        <v>5</v>
      </c>
      <c r="Z28" s="405">
        <v>227</v>
      </c>
      <c r="AA28" s="405">
        <v>62</v>
      </c>
    </row>
    <row r="29" spans="1:27" x14ac:dyDescent="0.25">
      <c r="A29" s="417">
        <v>40179</v>
      </c>
      <c r="B29" s="417"/>
      <c r="C29" s="733" t="s">
        <v>33</v>
      </c>
      <c r="D29" s="733"/>
      <c r="E29" s="733"/>
      <c r="F29" s="399">
        <v>20</v>
      </c>
      <c r="G29" s="399">
        <v>36</v>
      </c>
      <c r="H29" s="399">
        <v>30</v>
      </c>
      <c r="I29" s="399">
        <v>4</v>
      </c>
      <c r="J29" s="438">
        <v>2</v>
      </c>
      <c r="K29" s="419">
        <v>27</v>
      </c>
      <c r="L29" s="418">
        <v>8</v>
      </c>
      <c r="M29" s="418">
        <v>2</v>
      </c>
      <c r="N29" s="418">
        <v>6</v>
      </c>
      <c r="O29" s="419">
        <v>11</v>
      </c>
      <c r="P29" s="418">
        <v>2</v>
      </c>
      <c r="Q29" s="418">
        <v>8</v>
      </c>
      <c r="R29" s="418">
        <v>1</v>
      </c>
      <c r="S29" s="418">
        <v>0</v>
      </c>
      <c r="T29" s="419">
        <v>27</v>
      </c>
      <c r="U29" s="418">
        <v>0</v>
      </c>
      <c r="V29" s="418">
        <v>17</v>
      </c>
      <c r="W29" s="418">
        <v>9</v>
      </c>
      <c r="X29" s="418">
        <v>0</v>
      </c>
      <c r="Y29" s="418">
        <v>1</v>
      </c>
      <c r="Z29" s="419">
        <v>23</v>
      </c>
      <c r="AA29" s="418">
        <v>2</v>
      </c>
    </row>
    <row r="30" spans="1:27" x14ac:dyDescent="0.25">
      <c r="A30" s="420" t="s">
        <v>34</v>
      </c>
      <c r="B30" s="420"/>
      <c r="C30" s="733" t="s">
        <v>35</v>
      </c>
      <c r="D30" s="733"/>
      <c r="E30" s="733"/>
      <c r="F30" s="399">
        <v>16</v>
      </c>
      <c r="G30" s="399">
        <v>18</v>
      </c>
      <c r="H30" s="399">
        <v>15</v>
      </c>
      <c r="I30" s="399">
        <v>1</v>
      </c>
      <c r="J30" s="438">
        <v>2</v>
      </c>
      <c r="K30" s="419">
        <v>13</v>
      </c>
      <c r="L30" s="418">
        <v>5</v>
      </c>
      <c r="M30" s="418">
        <v>1</v>
      </c>
      <c r="N30" s="418">
        <v>4</v>
      </c>
      <c r="O30" s="419">
        <v>3</v>
      </c>
      <c r="P30" s="418">
        <v>0</v>
      </c>
      <c r="Q30" s="418">
        <v>3</v>
      </c>
      <c r="R30" s="418">
        <v>0</v>
      </c>
      <c r="S30" s="418">
        <v>0</v>
      </c>
      <c r="T30" s="419">
        <v>13</v>
      </c>
      <c r="U30" s="418">
        <v>0</v>
      </c>
      <c r="V30" s="418">
        <v>9</v>
      </c>
      <c r="W30" s="418">
        <v>2</v>
      </c>
      <c r="X30" s="418">
        <v>0</v>
      </c>
      <c r="Y30" s="418">
        <v>1</v>
      </c>
      <c r="Z30" s="419">
        <v>18</v>
      </c>
      <c r="AA30" s="418">
        <v>4</v>
      </c>
    </row>
    <row r="31" spans="1:27" x14ac:dyDescent="0.25">
      <c r="A31" s="421" t="s">
        <v>36</v>
      </c>
      <c r="B31" s="422" t="s">
        <v>298</v>
      </c>
      <c r="C31" s="735" t="s">
        <v>38</v>
      </c>
      <c r="D31" s="735"/>
      <c r="E31" s="735"/>
      <c r="F31" s="423">
        <v>0</v>
      </c>
      <c r="G31" s="423">
        <v>0</v>
      </c>
      <c r="H31" s="423">
        <v>0</v>
      </c>
      <c r="I31" s="423">
        <v>0</v>
      </c>
      <c r="J31" s="439">
        <v>0</v>
      </c>
      <c r="K31" s="419">
        <v>0</v>
      </c>
      <c r="L31" s="423">
        <v>0</v>
      </c>
      <c r="M31" s="423">
        <v>0</v>
      </c>
      <c r="N31" s="423">
        <v>0</v>
      </c>
      <c r="O31" s="419">
        <v>0</v>
      </c>
      <c r="P31" s="423">
        <v>0</v>
      </c>
      <c r="Q31" s="423">
        <v>0</v>
      </c>
      <c r="R31" s="423">
        <v>0</v>
      </c>
      <c r="S31" s="423">
        <v>0</v>
      </c>
      <c r="T31" s="419">
        <v>0</v>
      </c>
      <c r="U31" s="423">
        <v>0</v>
      </c>
      <c r="V31" s="423">
        <v>0</v>
      </c>
      <c r="W31" s="423">
        <v>0</v>
      </c>
      <c r="X31" s="423">
        <v>0</v>
      </c>
      <c r="Y31" s="423">
        <v>0</v>
      </c>
      <c r="Z31" s="419">
        <v>0</v>
      </c>
      <c r="AA31" s="423">
        <v>0</v>
      </c>
    </row>
    <row r="32" spans="1:27" x14ac:dyDescent="0.25">
      <c r="A32" s="421" t="s">
        <v>39</v>
      </c>
      <c r="B32" s="422" t="s">
        <v>298</v>
      </c>
      <c r="C32" s="725" t="s">
        <v>299</v>
      </c>
      <c r="D32" s="726"/>
      <c r="E32" s="727"/>
      <c r="F32" s="399">
        <v>0</v>
      </c>
      <c r="G32" s="399">
        <v>0</v>
      </c>
      <c r="H32" s="399">
        <v>0</v>
      </c>
      <c r="I32" s="399">
        <v>0</v>
      </c>
      <c r="J32" s="438">
        <v>0</v>
      </c>
      <c r="K32" s="419">
        <v>0</v>
      </c>
      <c r="L32" s="418">
        <v>0</v>
      </c>
      <c r="M32" s="418">
        <v>0</v>
      </c>
      <c r="N32" s="418">
        <v>0</v>
      </c>
      <c r="O32" s="419">
        <v>0</v>
      </c>
      <c r="P32" s="418">
        <v>0</v>
      </c>
      <c r="Q32" s="418">
        <v>0</v>
      </c>
      <c r="R32" s="418">
        <v>0</v>
      </c>
      <c r="S32" s="418">
        <v>0</v>
      </c>
      <c r="T32" s="419">
        <v>0</v>
      </c>
      <c r="U32" s="418">
        <v>0</v>
      </c>
      <c r="V32" s="418">
        <v>0</v>
      </c>
      <c r="W32" s="418">
        <v>0</v>
      </c>
      <c r="X32" s="418">
        <v>0</v>
      </c>
      <c r="Y32" s="418">
        <v>0</v>
      </c>
      <c r="Z32" s="419">
        <v>0</v>
      </c>
      <c r="AA32" s="418">
        <v>0</v>
      </c>
    </row>
    <row r="33" spans="1:28" x14ac:dyDescent="0.25">
      <c r="A33" s="417">
        <v>40210</v>
      </c>
      <c r="B33" s="417"/>
      <c r="C33" s="733" t="s">
        <v>41</v>
      </c>
      <c r="D33" s="733"/>
      <c r="E33" s="733"/>
      <c r="F33" s="399">
        <v>3</v>
      </c>
      <c r="G33" s="399">
        <v>5</v>
      </c>
      <c r="H33" s="399">
        <v>4</v>
      </c>
      <c r="I33" s="399">
        <v>1</v>
      </c>
      <c r="J33" s="438">
        <v>0</v>
      </c>
      <c r="K33" s="419">
        <v>3</v>
      </c>
      <c r="L33" s="418">
        <v>1</v>
      </c>
      <c r="M33" s="418">
        <v>0</v>
      </c>
      <c r="N33" s="418">
        <v>2</v>
      </c>
      <c r="O33" s="419">
        <v>0</v>
      </c>
      <c r="P33" s="418">
        <v>0</v>
      </c>
      <c r="Q33" s="418">
        <v>0</v>
      </c>
      <c r="R33" s="418">
        <v>0</v>
      </c>
      <c r="S33" s="418">
        <v>0</v>
      </c>
      <c r="T33" s="419">
        <v>3</v>
      </c>
      <c r="U33" s="418">
        <v>0</v>
      </c>
      <c r="V33" s="418">
        <v>1</v>
      </c>
      <c r="W33" s="418">
        <v>1</v>
      </c>
      <c r="X33" s="418">
        <v>0</v>
      </c>
      <c r="Y33" s="418">
        <v>1</v>
      </c>
      <c r="Z33" s="419">
        <v>4</v>
      </c>
      <c r="AA33" s="418">
        <v>2</v>
      </c>
    </row>
    <row r="34" spans="1:28" x14ac:dyDescent="0.25">
      <c r="A34" s="420" t="s">
        <v>42</v>
      </c>
      <c r="B34" s="420"/>
      <c r="C34" s="733" t="s">
        <v>43</v>
      </c>
      <c r="D34" s="733"/>
      <c r="E34" s="733"/>
      <c r="F34" s="399">
        <v>1</v>
      </c>
      <c r="G34" s="399">
        <v>0</v>
      </c>
      <c r="H34" s="399">
        <v>0</v>
      </c>
      <c r="I34" s="399">
        <v>0</v>
      </c>
      <c r="J34" s="438">
        <v>0</v>
      </c>
      <c r="K34" s="419">
        <v>1</v>
      </c>
      <c r="L34" s="418">
        <v>0</v>
      </c>
      <c r="M34" s="418">
        <v>0</v>
      </c>
      <c r="N34" s="418">
        <v>0</v>
      </c>
      <c r="O34" s="419">
        <v>1</v>
      </c>
      <c r="P34" s="418">
        <v>1</v>
      </c>
      <c r="Q34" s="418">
        <v>0</v>
      </c>
      <c r="R34" s="418">
        <v>0</v>
      </c>
      <c r="S34" s="418">
        <v>0</v>
      </c>
      <c r="T34" s="419">
        <v>1</v>
      </c>
      <c r="U34" s="418">
        <v>0</v>
      </c>
      <c r="V34" s="418">
        <v>1</v>
      </c>
      <c r="W34" s="418">
        <v>0</v>
      </c>
      <c r="X34" s="418">
        <v>0</v>
      </c>
      <c r="Y34" s="418">
        <v>0</v>
      </c>
      <c r="Z34" s="419">
        <v>0</v>
      </c>
      <c r="AA34" s="418">
        <v>0</v>
      </c>
    </row>
    <row r="35" spans="1:28" x14ac:dyDescent="0.25">
      <c r="A35" s="420" t="s">
        <v>44</v>
      </c>
      <c r="B35" s="424"/>
      <c r="C35" s="716" t="s">
        <v>45</v>
      </c>
      <c r="D35" s="717"/>
      <c r="E35" s="718"/>
      <c r="F35" s="399">
        <v>0</v>
      </c>
      <c r="G35" s="399">
        <v>1</v>
      </c>
      <c r="H35" s="399">
        <v>1</v>
      </c>
      <c r="I35" s="399">
        <v>0</v>
      </c>
      <c r="J35" s="438">
        <v>0</v>
      </c>
      <c r="K35" s="419">
        <v>0</v>
      </c>
      <c r="L35" s="418">
        <v>0</v>
      </c>
      <c r="M35" s="418">
        <v>0</v>
      </c>
      <c r="N35" s="418">
        <v>0</v>
      </c>
      <c r="O35" s="419">
        <v>0</v>
      </c>
      <c r="P35" s="418">
        <v>0</v>
      </c>
      <c r="Q35" s="418">
        <v>0</v>
      </c>
      <c r="R35" s="418">
        <v>0</v>
      </c>
      <c r="S35" s="418">
        <v>0</v>
      </c>
      <c r="T35" s="419">
        <v>0</v>
      </c>
      <c r="U35" s="418">
        <v>0</v>
      </c>
      <c r="V35" s="418">
        <v>0</v>
      </c>
      <c r="W35" s="418">
        <v>0</v>
      </c>
      <c r="X35" s="418">
        <v>0</v>
      </c>
      <c r="Y35" s="418">
        <v>0</v>
      </c>
      <c r="Z35" s="419">
        <v>1</v>
      </c>
      <c r="AA35" s="418">
        <v>0</v>
      </c>
    </row>
    <row r="36" spans="1:28" x14ac:dyDescent="0.25">
      <c r="A36" s="420" t="s">
        <v>300</v>
      </c>
      <c r="B36" s="424"/>
      <c r="C36" s="716" t="s">
        <v>47</v>
      </c>
      <c r="D36" s="717"/>
      <c r="E36" s="718"/>
      <c r="F36" s="399">
        <v>0</v>
      </c>
      <c r="G36" s="399">
        <v>0</v>
      </c>
      <c r="H36" s="399">
        <v>0</v>
      </c>
      <c r="I36" s="399">
        <v>0</v>
      </c>
      <c r="J36" s="438">
        <v>0</v>
      </c>
      <c r="K36" s="419">
        <v>0</v>
      </c>
      <c r="L36" s="418">
        <v>0</v>
      </c>
      <c r="M36" s="418">
        <v>0</v>
      </c>
      <c r="N36" s="418">
        <v>0</v>
      </c>
      <c r="O36" s="419">
        <v>0</v>
      </c>
      <c r="P36" s="418">
        <v>0</v>
      </c>
      <c r="Q36" s="418">
        <v>0</v>
      </c>
      <c r="R36" s="418">
        <v>0</v>
      </c>
      <c r="S36" s="418">
        <v>0</v>
      </c>
      <c r="T36" s="419">
        <v>0</v>
      </c>
      <c r="U36" s="418">
        <v>0</v>
      </c>
      <c r="V36" s="418">
        <v>0</v>
      </c>
      <c r="W36" s="418">
        <v>0</v>
      </c>
      <c r="X36" s="418">
        <v>0</v>
      </c>
      <c r="Y36" s="418">
        <v>0</v>
      </c>
      <c r="Z36" s="419">
        <v>0</v>
      </c>
      <c r="AA36" s="418">
        <v>0</v>
      </c>
    </row>
    <row r="37" spans="1:28" x14ac:dyDescent="0.25">
      <c r="A37" s="420" t="s">
        <v>48</v>
      </c>
      <c r="B37" s="420"/>
      <c r="C37" s="733" t="s">
        <v>49</v>
      </c>
      <c r="D37" s="733"/>
      <c r="E37" s="733"/>
      <c r="F37" s="425">
        <v>0</v>
      </c>
      <c r="G37" s="399">
        <v>0</v>
      </c>
      <c r="H37" s="399">
        <v>0</v>
      </c>
      <c r="I37" s="399">
        <v>0</v>
      </c>
      <c r="J37" s="438">
        <v>0</v>
      </c>
      <c r="K37" s="419">
        <v>0</v>
      </c>
      <c r="L37" s="418">
        <v>0</v>
      </c>
      <c r="M37" s="418">
        <v>0</v>
      </c>
      <c r="N37" s="418">
        <v>0</v>
      </c>
      <c r="O37" s="419">
        <v>0</v>
      </c>
      <c r="P37" s="418">
        <v>0</v>
      </c>
      <c r="Q37" s="418">
        <v>0</v>
      </c>
      <c r="R37" s="418">
        <v>0</v>
      </c>
      <c r="S37" s="418">
        <v>0</v>
      </c>
      <c r="T37" s="419">
        <v>0</v>
      </c>
      <c r="U37" s="418">
        <v>0</v>
      </c>
      <c r="V37" s="418">
        <v>0</v>
      </c>
      <c r="W37" s="418">
        <v>0</v>
      </c>
      <c r="X37" s="418">
        <v>0</v>
      </c>
      <c r="Y37" s="418">
        <v>0</v>
      </c>
      <c r="Z37" s="419">
        <v>0</v>
      </c>
      <c r="AA37" s="418">
        <v>0</v>
      </c>
    </row>
    <row r="38" spans="1:28" x14ac:dyDescent="0.25">
      <c r="A38" s="420" t="s">
        <v>50</v>
      </c>
      <c r="B38" s="420"/>
      <c r="C38" s="733" t="s">
        <v>51</v>
      </c>
      <c r="D38" s="733"/>
      <c r="E38" s="733"/>
      <c r="F38" s="426">
        <v>2</v>
      </c>
      <c r="G38" s="426">
        <v>3</v>
      </c>
      <c r="H38" s="426">
        <v>3</v>
      </c>
      <c r="I38" s="426">
        <v>0</v>
      </c>
      <c r="J38" s="438">
        <v>0</v>
      </c>
      <c r="K38" s="419">
        <v>2</v>
      </c>
      <c r="L38" s="418">
        <v>1</v>
      </c>
      <c r="M38" s="418">
        <v>0</v>
      </c>
      <c r="N38" s="418">
        <v>0</v>
      </c>
      <c r="O38" s="419">
        <v>1</v>
      </c>
      <c r="P38" s="418">
        <v>0</v>
      </c>
      <c r="Q38" s="418">
        <v>1</v>
      </c>
      <c r="R38" s="418">
        <v>0</v>
      </c>
      <c r="S38" s="418">
        <v>0</v>
      </c>
      <c r="T38" s="419">
        <v>2</v>
      </c>
      <c r="U38" s="418">
        <v>0</v>
      </c>
      <c r="V38" s="418">
        <v>1</v>
      </c>
      <c r="W38" s="418">
        <v>1</v>
      </c>
      <c r="X38" s="418">
        <v>0</v>
      </c>
      <c r="Y38" s="418">
        <v>0</v>
      </c>
      <c r="Z38" s="419">
        <v>3</v>
      </c>
      <c r="AA38" s="418">
        <v>2</v>
      </c>
    </row>
    <row r="39" spans="1:28" x14ac:dyDescent="0.25">
      <c r="A39" s="420" t="s">
        <v>52</v>
      </c>
      <c r="B39" s="424"/>
      <c r="C39" s="716" t="s">
        <v>53</v>
      </c>
      <c r="D39" s="717"/>
      <c r="E39" s="718"/>
      <c r="F39" s="399">
        <v>2</v>
      </c>
      <c r="G39" s="399">
        <v>1</v>
      </c>
      <c r="H39" s="399">
        <v>1</v>
      </c>
      <c r="I39" s="399">
        <v>0</v>
      </c>
      <c r="J39" s="438">
        <v>0</v>
      </c>
      <c r="K39" s="419">
        <v>1</v>
      </c>
      <c r="L39" s="418">
        <v>0</v>
      </c>
      <c r="M39" s="418">
        <v>0</v>
      </c>
      <c r="N39" s="418">
        <v>0</v>
      </c>
      <c r="O39" s="419">
        <v>1</v>
      </c>
      <c r="P39" s="418">
        <v>0</v>
      </c>
      <c r="Q39" s="418">
        <v>1</v>
      </c>
      <c r="R39" s="418">
        <v>0</v>
      </c>
      <c r="S39" s="418">
        <v>0</v>
      </c>
      <c r="T39" s="419">
        <v>1</v>
      </c>
      <c r="U39" s="418">
        <v>0</v>
      </c>
      <c r="V39" s="418">
        <v>1</v>
      </c>
      <c r="W39" s="418">
        <v>0</v>
      </c>
      <c r="X39" s="418">
        <v>0</v>
      </c>
      <c r="Y39" s="418">
        <v>0</v>
      </c>
      <c r="Z39" s="419">
        <v>2</v>
      </c>
      <c r="AA39" s="418">
        <v>2</v>
      </c>
    </row>
    <row r="40" spans="1:28" x14ac:dyDescent="0.25">
      <c r="A40" s="420" t="s">
        <v>54</v>
      </c>
      <c r="B40" s="424"/>
      <c r="C40" s="716" t="s">
        <v>55</v>
      </c>
      <c r="D40" s="717"/>
      <c r="E40" s="718"/>
      <c r="F40" s="399">
        <v>18</v>
      </c>
      <c r="G40" s="399">
        <v>32</v>
      </c>
      <c r="H40" s="399">
        <v>30</v>
      </c>
      <c r="I40" s="399">
        <v>2</v>
      </c>
      <c r="J40" s="438">
        <v>0</v>
      </c>
      <c r="K40" s="419">
        <v>23</v>
      </c>
      <c r="L40" s="418">
        <v>14</v>
      </c>
      <c r="M40" s="418">
        <v>2</v>
      </c>
      <c r="N40" s="418">
        <v>2</v>
      </c>
      <c r="O40" s="419">
        <v>5</v>
      </c>
      <c r="P40" s="418">
        <v>1</v>
      </c>
      <c r="Q40" s="418">
        <v>4</v>
      </c>
      <c r="R40" s="418">
        <v>0</v>
      </c>
      <c r="S40" s="418">
        <v>0</v>
      </c>
      <c r="T40" s="419">
        <v>23</v>
      </c>
      <c r="U40" s="418">
        <v>0</v>
      </c>
      <c r="V40" s="418">
        <v>8</v>
      </c>
      <c r="W40" s="418">
        <v>12</v>
      </c>
      <c r="X40" s="418">
        <v>0</v>
      </c>
      <c r="Y40" s="418">
        <v>1</v>
      </c>
      <c r="Z40" s="419">
        <v>25</v>
      </c>
      <c r="AA40" s="418">
        <v>6</v>
      </c>
    </row>
    <row r="41" spans="1:28" x14ac:dyDescent="0.25">
      <c r="A41" s="427" t="s">
        <v>56</v>
      </c>
      <c r="B41" s="428"/>
      <c r="C41" s="716" t="s">
        <v>57</v>
      </c>
      <c r="D41" s="717"/>
      <c r="E41" s="718"/>
      <c r="F41" s="425">
        <v>20</v>
      </c>
      <c r="G41" s="399">
        <v>18</v>
      </c>
      <c r="H41" s="399">
        <v>15</v>
      </c>
      <c r="I41" s="399">
        <v>3</v>
      </c>
      <c r="J41" s="438">
        <v>0</v>
      </c>
      <c r="K41" s="419">
        <v>19</v>
      </c>
      <c r="L41" s="418">
        <v>6</v>
      </c>
      <c r="M41" s="418">
        <v>1</v>
      </c>
      <c r="N41" s="418">
        <v>5</v>
      </c>
      <c r="O41" s="419">
        <v>7</v>
      </c>
      <c r="P41" s="418">
        <v>0</v>
      </c>
      <c r="Q41" s="418">
        <v>7</v>
      </c>
      <c r="R41" s="418">
        <v>0</v>
      </c>
      <c r="S41" s="418">
        <v>0</v>
      </c>
      <c r="T41" s="419">
        <v>19</v>
      </c>
      <c r="U41" s="418">
        <v>0</v>
      </c>
      <c r="V41" s="418">
        <v>16</v>
      </c>
      <c r="W41" s="418">
        <v>4</v>
      </c>
      <c r="X41" s="418">
        <v>0</v>
      </c>
      <c r="Y41" s="418">
        <v>0</v>
      </c>
      <c r="Z41" s="419">
        <v>16</v>
      </c>
      <c r="AA41" s="418">
        <v>3</v>
      </c>
    </row>
    <row r="42" spans="1:28" x14ac:dyDescent="0.25">
      <c r="A42" s="429" t="s">
        <v>58</v>
      </c>
      <c r="B42" s="430" t="s">
        <v>59</v>
      </c>
      <c r="C42" s="734" t="s">
        <v>60</v>
      </c>
      <c r="D42" s="734"/>
      <c r="E42" s="734"/>
      <c r="F42" s="399">
        <v>0</v>
      </c>
      <c r="G42" s="399">
        <v>0</v>
      </c>
      <c r="H42" s="399">
        <v>0</v>
      </c>
      <c r="I42" s="399">
        <v>0</v>
      </c>
      <c r="J42" s="438">
        <v>0</v>
      </c>
      <c r="K42" s="419">
        <v>0</v>
      </c>
      <c r="L42" s="418">
        <v>0</v>
      </c>
      <c r="M42" s="418">
        <v>0</v>
      </c>
      <c r="N42" s="418">
        <v>0</v>
      </c>
      <c r="O42" s="419">
        <v>0</v>
      </c>
      <c r="P42" s="418">
        <v>0</v>
      </c>
      <c r="Q42" s="418">
        <v>0</v>
      </c>
      <c r="R42" s="418">
        <v>0</v>
      </c>
      <c r="S42" s="418">
        <v>0</v>
      </c>
      <c r="T42" s="419">
        <v>0</v>
      </c>
      <c r="U42" s="418">
        <v>0</v>
      </c>
      <c r="V42" s="418">
        <v>0</v>
      </c>
      <c r="W42" s="418">
        <v>0</v>
      </c>
      <c r="X42" s="418">
        <v>0</v>
      </c>
      <c r="Y42" s="418">
        <v>0</v>
      </c>
      <c r="Z42" s="419">
        <v>0</v>
      </c>
      <c r="AA42" s="418">
        <v>0</v>
      </c>
      <c r="AB42" s="496">
        <v>0</v>
      </c>
    </row>
    <row r="43" spans="1:28" x14ac:dyDescent="0.25">
      <c r="A43" s="420" t="s">
        <v>61</v>
      </c>
      <c r="B43" s="424"/>
      <c r="C43" s="716" t="s">
        <v>62</v>
      </c>
      <c r="D43" s="717"/>
      <c r="E43" s="718"/>
      <c r="F43" s="426">
        <v>10</v>
      </c>
      <c r="G43" s="399">
        <v>18</v>
      </c>
      <c r="H43" s="399">
        <v>14</v>
      </c>
      <c r="I43" s="399">
        <v>3</v>
      </c>
      <c r="J43" s="438">
        <v>1</v>
      </c>
      <c r="K43" s="419">
        <v>6</v>
      </c>
      <c r="L43" s="418">
        <v>0</v>
      </c>
      <c r="M43" s="418">
        <v>0</v>
      </c>
      <c r="N43" s="418">
        <v>1</v>
      </c>
      <c r="O43" s="419">
        <v>5</v>
      </c>
      <c r="P43" s="418">
        <v>1</v>
      </c>
      <c r="Q43" s="418">
        <v>4</v>
      </c>
      <c r="R43" s="418">
        <v>0</v>
      </c>
      <c r="S43" s="418">
        <v>0</v>
      </c>
      <c r="T43" s="419">
        <v>6</v>
      </c>
      <c r="U43" s="418">
        <v>0</v>
      </c>
      <c r="V43" s="418">
        <v>2</v>
      </c>
      <c r="W43" s="418">
        <v>1</v>
      </c>
      <c r="X43" s="418">
        <v>0</v>
      </c>
      <c r="Y43" s="418">
        <v>0</v>
      </c>
      <c r="Z43" s="419">
        <v>18</v>
      </c>
      <c r="AA43" s="418">
        <v>8</v>
      </c>
      <c r="AB43" s="496">
        <v>0</v>
      </c>
    </row>
    <row r="44" spans="1:28" x14ac:dyDescent="0.25">
      <c r="A44" s="420" t="s">
        <v>63</v>
      </c>
      <c r="B44" s="420"/>
      <c r="C44" s="733" t="s">
        <v>64</v>
      </c>
      <c r="D44" s="733"/>
      <c r="E44" s="733"/>
      <c r="F44" s="426">
        <v>48</v>
      </c>
      <c r="G44" s="399">
        <v>26</v>
      </c>
      <c r="H44" s="399">
        <v>25</v>
      </c>
      <c r="I44" s="399">
        <v>1</v>
      </c>
      <c r="J44" s="438">
        <v>0</v>
      </c>
      <c r="K44" s="419">
        <v>23</v>
      </c>
      <c r="L44" s="418">
        <v>5</v>
      </c>
      <c r="M44" s="418">
        <v>1</v>
      </c>
      <c r="N44" s="418">
        <v>3</v>
      </c>
      <c r="O44" s="419">
        <v>14</v>
      </c>
      <c r="P44" s="418">
        <v>3</v>
      </c>
      <c r="Q44" s="418">
        <v>11</v>
      </c>
      <c r="R44" s="418">
        <v>0</v>
      </c>
      <c r="S44" s="418">
        <v>0</v>
      </c>
      <c r="T44" s="419">
        <v>23</v>
      </c>
      <c r="U44" s="418">
        <v>0</v>
      </c>
      <c r="V44" s="418">
        <v>16</v>
      </c>
      <c r="W44" s="418">
        <v>3</v>
      </c>
      <c r="X44" s="418">
        <v>0</v>
      </c>
      <c r="Y44" s="418">
        <v>0</v>
      </c>
      <c r="Z44" s="419">
        <v>50</v>
      </c>
      <c r="AA44" s="418">
        <v>16</v>
      </c>
      <c r="AB44" s="496">
        <v>0</v>
      </c>
    </row>
    <row r="45" spans="1:28" x14ac:dyDescent="0.25">
      <c r="A45" s="429" t="s">
        <v>65</v>
      </c>
      <c r="B45" s="430" t="s">
        <v>59</v>
      </c>
      <c r="C45" s="729" t="s">
        <v>66</v>
      </c>
      <c r="D45" s="729"/>
      <c r="E45" s="729"/>
      <c r="F45" s="425">
        <v>23</v>
      </c>
      <c r="G45" s="399">
        <v>26</v>
      </c>
      <c r="H45" s="399">
        <v>20</v>
      </c>
      <c r="I45" s="399">
        <v>6</v>
      </c>
      <c r="J45" s="438">
        <v>0</v>
      </c>
      <c r="K45" s="419">
        <v>17</v>
      </c>
      <c r="L45" s="418">
        <v>3</v>
      </c>
      <c r="M45" s="418">
        <v>1</v>
      </c>
      <c r="N45" s="418">
        <v>2</v>
      </c>
      <c r="O45" s="419">
        <v>11</v>
      </c>
      <c r="P45" s="418">
        <v>1</v>
      </c>
      <c r="Q45" s="418">
        <v>10</v>
      </c>
      <c r="R45" s="418">
        <v>0</v>
      </c>
      <c r="S45" s="418">
        <v>0</v>
      </c>
      <c r="T45" s="419">
        <v>17</v>
      </c>
      <c r="U45" s="418">
        <v>0</v>
      </c>
      <c r="V45" s="418">
        <v>13</v>
      </c>
      <c r="W45" s="418">
        <v>2</v>
      </c>
      <c r="X45" s="418">
        <v>0</v>
      </c>
      <c r="Y45" s="418">
        <v>0</v>
      </c>
      <c r="Z45" s="419">
        <v>26</v>
      </c>
      <c r="AA45" s="418">
        <v>9</v>
      </c>
      <c r="AB45" s="498">
        <v>0</v>
      </c>
    </row>
    <row r="46" spans="1:28" x14ac:dyDescent="0.25">
      <c r="A46" s="429" t="s">
        <v>67</v>
      </c>
      <c r="B46" s="430" t="s">
        <v>59</v>
      </c>
      <c r="C46" s="728" t="s">
        <v>68</v>
      </c>
      <c r="D46" s="729"/>
      <c r="E46" s="729"/>
      <c r="F46" s="399">
        <v>3</v>
      </c>
      <c r="G46" s="399">
        <v>10</v>
      </c>
      <c r="H46" s="399">
        <v>9</v>
      </c>
      <c r="I46" s="399">
        <v>1</v>
      </c>
      <c r="J46" s="438">
        <v>0</v>
      </c>
      <c r="K46" s="419">
        <v>4</v>
      </c>
      <c r="L46" s="418">
        <v>1</v>
      </c>
      <c r="M46" s="418">
        <v>2</v>
      </c>
      <c r="N46" s="418">
        <v>0</v>
      </c>
      <c r="O46" s="419">
        <v>1</v>
      </c>
      <c r="P46" s="418">
        <v>0</v>
      </c>
      <c r="Q46" s="418">
        <v>1</v>
      </c>
      <c r="R46" s="418">
        <v>0</v>
      </c>
      <c r="S46" s="418">
        <v>0</v>
      </c>
      <c r="T46" s="419">
        <v>4</v>
      </c>
      <c r="U46" s="418">
        <v>0</v>
      </c>
      <c r="V46" s="418">
        <v>1</v>
      </c>
      <c r="W46" s="418">
        <v>2</v>
      </c>
      <c r="X46" s="418">
        <v>0</v>
      </c>
      <c r="Y46" s="418">
        <v>0</v>
      </c>
      <c r="Z46" s="419">
        <v>8</v>
      </c>
      <c r="AA46" s="418">
        <v>2</v>
      </c>
      <c r="AB46" s="498">
        <v>0</v>
      </c>
    </row>
    <row r="47" spans="1:28" x14ac:dyDescent="0.25">
      <c r="A47" s="427" t="s">
        <v>69</v>
      </c>
      <c r="B47" s="427"/>
      <c r="C47" s="730" t="s">
        <v>70</v>
      </c>
      <c r="D47" s="731"/>
      <c r="E47" s="731"/>
      <c r="F47" s="426">
        <v>25</v>
      </c>
      <c r="G47" s="426">
        <v>54</v>
      </c>
      <c r="H47" s="399">
        <v>41</v>
      </c>
      <c r="I47" s="426">
        <v>11</v>
      </c>
      <c r="J47" s="438">
        <v>2</v>
      </c>
      <c r="K47" s="419">
        <v>32</v>
      </c>
      <c r="L47" s="431">
        <v>5</v>
      </c>
      <c r="M47" s="431">
        <v>2</v>
      </c>
      <c r="N47" s="431">
        <v>6</v>
      </c>
      <c r="O47" s="419">
        <v>19</v>
      </c>
      <c r="P47" s="431">
        <v>3</v>
      </c>
      <c r="Q47" s="431">
        <v>15</v>
      </c>
      <c r="R47" s="431">
        <v>1</v>
      </c>
      <c r="S47" s="431">
        <v>0</v>
      </c>
      <c r="T47" s="419">
        <v>32</v>
      </c>
      <c r="U47" s="431">
        <v>1</v>
      </c>
      <c r="V47" s="431">
        <v>22</v>
      </c>
      <c r="W47" s="431">
        <v>7</v>
      </c>
      <c r="X47" s="431">
        <v>0</v>
      </c>
      <c r="Y47" s="431">
        <v>1</v>
      </c>
      <c r="Z47" s="419">
        <v>33</v>
      </c>
      <c r="AA47" s="431">
        <v>6</v>
      </c>
      <c r="AB47" s="498">
        <v>0</v>
      </c>
    </row>
    <row r="48" spans="1:28" s="316" customFormat="1" ht="35.25" customHeight="1" x14ac:dyDescent="0.25">
      <c r="A48" s="409" t="s">
        <v>71</v>
      </c>
      <c r="B48" s="409"/>
      <c r="C48" s="732" t="s">
        <v>72</v>
      </c>
      <c r="D48" s="732"/>
      <c r="E48" s="732"/>
      <c r="F48" s="432">
        <v>71</v>
      </c>
      <c r="G48" s="432">
        <v>140</v>
      </c>
      <c r="H48" s="432">
        <v>114</v>
      </c>
      <c r="I48" s="432">
        <v>25</v>
      </c>
      <c r="J48" s="432">
        <v>1</v>
      </c>
      <c r="K48" s="433">
        <v>75</v>
      </c>
      <c r="L48" s="433">
        <v>18</v>
      </c>
      <c r="M48" s="433">
        <v>12</v>
      </c>
      <c r="N48" s="433">
        <v>13</v>
      </c>
      <c r="O48" s="433">
        <v>32</v>
      </c>
      <c r="P48" s="433">
        <v>3</v>
      </c>
      <c r="Q48" s="433">
        <v>29</v>
      </c>
      <c r="R48" s="433">
        <v>0</v>
      </c>
      <c r="S48" s="433">
        <v>0</v>
      </c>
      <c r="T48" s="433">
        <v>75</v>
      </c>
      <c r="U48" s="433">
        <v>3</v>
      </c>
      <c r="V48" s="433">
        <v>45</v>
      </c>
      <c r="W48" s="433">
        <v>14</v>
      </c>
      <c r="X48" s="433">
        <v>0</v>
      </c>
      <c r="Y48" s="433">
        <v>0</v>
      </c>
      <c r="Z48" s="433">
        <v>107</v>
      </c>
      <c r="AA48" s="433">
        <v>10</v>
      </c>
      <c r="AB48" s="316">
        <v>0</v>
      </c>
    </row>
    <row r="49" spans="1:28" x14ac:dyDescent="0.25">
      <c r="A49" s="420" t="s">
        <v>73</v>
      </c>
      <c r="B49" s="420"/>
      <c r="C49" s="706" t="s">
        <v>301</v>
      </c>
      <c r="D49" s="707"/>
      <c r="E49" s="707"/>
      <c r="F49" s="426">
        <v>3</v>
      </c>
      <c r="G49" s="399">
        <v>3</v>
      </c>
      <c r="H49" s="399">
        <v>3</v>
      </c>
      <c r="I49" s="399">
        <v>0</v>
      </c>
      <c r="J49" s="438">
        <v>0</v>
      </c>
      <c r="K49" s="419">
        <v>2</v>
      </c>
      <c r="L49" s="418">
        <v>0</v>
      </c>
      <c r="M49" s="418">
        <v>0</v>
      </c>
      <c r="N49" s="418">
        <v>1</v>
      </c>
      <c r="O49" s="419">
        <v>1</v>
      </c>
      <c r="P49" s="418">
        <v>0</v>
      </c>
      <c r="Q49" s="418">
        <v>1</v>
      </c>
      <c r="R49" s="418">
        <v>0</v>
      </c>
      <c r="S49" s="418">
        <v>0</v>
      </c>
      <c r="T49" s="419">
        <v>2</v>
      </c>
      <c r="U49" s="418">
        <v>0</v>
      </c>
      <c r="V49" s="418">
        <v>1</v>
      </c>
      <c r="W49" s="418">
        <v>0</v>
      </c>
      <c r="X49" s="418">
        <v>0</v>
      </c>
      <c r="Y49" s="418">
        <v>0</v>
      </c>
      <c r="Z49" s="419">
        <v>4</v>
      </c>
      <c r="AA49" s="418">
        <v>2</v>
      </c>
      <c r="AB49" s="498">
        <v>0</v>
      </c>
    </row>
    <row r="50" spans="1:28" x14ac:dyDescent="0.25">
      <c r="A50" s="420" t="s">
        <v>75</v>
      </c>
      <c r="B50" s="420"/>
      <c r="C50" s="733" t="s">
        <v>302</v>
      </c>
      <c r="D50" s="733"/>
      <c r="E50" s="733"/>
      <c r="F50" s="426">
        <v>0</v>
      </c>
      <c r="G50" s="399">
        <v>0</v>
      </c>
      <c r="H50" s="399">
        <v>0</v>
      </c>
      <c r="I50" s="399">
        <v>0</v>
      </c>
      <c r="J50" s="438">
        <v>0</v>
      </c>
      <c r="K50" s="419">
        <v>0</v>
      </c>
      <c r="L50" s="418">
        <v>0</v>
      </c>
      <c r="M50" s="418">
        <v>0</v>
      </c>
      <c r="N50" s="418">
        <v>0</v>
      </c>
      <c r="O50" s="419">
        <v>0</v>
      </c>
      <c r="P50" s="418">
        <v>0</v>
      </c>
      <c r="Q50" s="418">
        <v>0</v>
      </c>
      <c r="R50" s="418">
        <v>0</v>
      </c>
      <c r="S50" s="418">
        <v>0</v>
      </c>
      <c r="T50" s="419">
        <v>0</v>
      </c>
      <c r="U50" s="418">
        <v>0</v>
      </c>
      <c r="V50" s="418">
        <v>0</v>
      </c>
      <c r="W50" s="418">
        <v>0</v>
      </c>
      <c r="X50" s="418">
        <v>0</v>
      </c>
      <c r="Y50" s="418">
        <v>0</v>
      </c>
      <c r="Z50" s="419">
        <v>0</v>
      </c>
      <c r="AA50" s="418">
        <v>0</v>
      </c>
      <c r="AB50" s="498">
        <v>0</v>
      </c>
    </row>
    <row r="51" spans="1:28" x14ac:dyDescent="0.25">
      <c r="A51" s="420" t="s">
        <v>77</v>
      </c>
      <c r="B51" s="424"/>
      <c r="C51" s="716" t="s">
        <v>303</v>
      </c>
      <c r="D51" s="717"/>
      <c r="E51" s="718"/>
      <c r="F51" s="399">
        <v>10</v>
      </c>
      <c r="G51" s="399">
        <v>3</v>
      </c>
      <c r="H51" s="399">
        <v>3</v>
      </c>
      <c r="I51" s="399">
        <v>0</v>
      </c>
      <c r="J51" s="438">
        <v>0</v>
      </c>
      <c r="K51" s="419">
        <v>7</v>
      </c>
      <c r="L51" s="418">
        <v>1</v>
      </c>
      <c r="M51" s="418">
        <v>2</v>
      </c>
      <c r="N51" s="418">
        <v>2</v>
      </c>
      <c r="O51" s="419">
        <v>2</v>
      </c>
      <c r="P51" s="418">
        <v>0</v>
      </c>
      <c r="Q51" s="418">
        <v>2</v>
      </c>
      <c r="R51" s="418">
        <v>0</v>
      </c>
      <c r="S51" s="418">
        <v>0</v>
      </c>
      <c r="T51" s="419">
        <v>7</v>
      </c>
      <c r="U51" s="418">
        <v>1</v>
      </c>
      <c r="V51" s="418">
        <v>3</v>
      </c>
      <c r="W51" s="418">
        <v>4</v>
      </c>
      <c r="X51" s="418">
        <v>0</v>
      </c>
      <c r="Y51" s="418">
        <v>0</v>
      </c>
      <c r="Z51" s="419">
        <v>5</v>
      </c>
      <c r="AA51" s="418">
        <v>0</v>
      </c>
      <c r="AB51" s="498">
        <v>0</v>
      </c>
    </row>
    <row r="52" spans="1:28" x14ac:dyDescent="0.25">
      <c r="A52" s="427" t="s">
        <v>79</v>
      </c>
      <c r="B52" s="428"/>
      <c r="C52" s="716" t="s">
        <v>80</v>
      </c>
      <c r="D52" s="717"/>
      <c r="E52" s="718"/>
      <c r="F52" s="426">
        <v>1</v>
      </c>
      <c r="G52" s="426">
        <v>3</v>
      </c>
      <c r="H52" s="399">
        <v>3</v>
      </c>
      <c r="I52" s="426">
        <v>0</v>
      </c>
      <c r="J52" s="438">
        <v>0</v>
      </c>
      <c r="K52" s="419">
        <v>2</v>
      </c>
      <c r="L52" s="431">
        <v>1</v>
      </c>
      <c r="M52" s="431">
        <v>0</v>
      </c>
      <c r="N52" s="431">
        <v>0</v>
      </c>
      <c r="O52" s="419">
        <v>1</v>
      </c>
      <c r="P52" s="431">
        <v>0</v>
      </c>
      <c r="Q52" s="431">
        <v>1</v>
      </c>
      <c r="R52" s="431">
        <v>0</v>
      </c>
      <c r="S52" s="431">
        <v>0</v>
      </c>
      <c r="T52" s="419">
        <v>2</v>
      </c>
      <c r="U52" s="431">
        <v>0</v>
      </c>
      <c r="V52" s="431">
        <v>2</v>
      </c>
      <c r="W52" s="431">
        <v>0</v>
      </c>
      <c r="X52" s="431">
        <v>0</v>
      </c>
      <c r="Y52" s="431">
        <v>0</v>
      </c>
      <c r="Z52" s="419">
        <v>2</v>
      </c>
      <c r="AA52" s="431">
        <v>0</v>
      </c>
      <c r="AB52" s="498">
        <v>0</v>
      </c>
    </row>
    <row r="53" spans="1:28" x14ac:dyDescent="0.25">
      <c r="A53" s="427" t="s">
        <v>81</v>
      </c>
      <c r="B53" s="428"/>
      <c r="C53" s="716" t="s">
        <v>82</v>
      </c>
      <c r="D53" s="717"/>
      <c r="E53" s="718"/>
      <c r="F53" s="396">
        <v>0</v>
      </c>
      <c r="G53" s="400">
        <v>0</v>
      </c>
      <c r="H53" s="399">
        <v>0</v>
      </c>
      <c r="I53" s="400">
        <v>0</v>
      </c>
      <c r="J53" s="402">
        <v>0</v>
      </c>
      <c r="K53" s="403">
        <v>0</v>
      </c>
      <c r="L53" s="397">
        <v>0</v>
      </c>
      <c r="M53" s="397">
        <v>0</v>
      </c>
      <c r="N53" s="397">
        <v>0</v>
      </c>
      <c r="O53" s="419">
        <v>0</v>
      </c>
      <c r="P53" s="397">
        <v>0</v>
      </c>
      <c r="Q53" s="397">
        <v>0</v>
      </c>
      <c r="R53" s="397">
        <v>0</v>
      </c>
      <c r="S53" s="397">
        <v>0</v>
      </c>
      <c r="T53" s="403">
        <v>0</v>
      </c>
      <c r="U53" s="397">
        <v>0</v>
      </c>
      <c r="V53" s="397">
        <v>0</v>
      </c>
      <c r="W53" s="397">
        <v>0</v>
      </c>
      <c r="X53" s="397">
        <v>0</v>
      </c>
      <c r="Y53" s="397">
        <v>0</v>
      </c>
      <c r="Z53" s="403">
        <v>0</v>
      </c>
      <c r="AA53" s="397">
        <v>0</v>
      </c>
      <c r="AB53" s="498">
        <v>0</v>
      </c>
    </row>
    <row r="54" spans="1:28" x14ac:dyDescent="0.25">
      <c r="A54" s="420" t="s">
        <v>83</v>
      </c>
      <c r="B54" s="424"/>
      <c r="C54" s="716" t="s">
        <v>84</v>
      </c>
      <c r="D54" s="717"/>
      <c r="E54" s="718"/>
      <c r="F54" s="426">
        <v>19</v>
      </c>
      <c r="G54" s="399">
        <v>33</v>
      </c>
      <c r="H54" s="399">
        <v>28</v>
      </c>
      <c r="I54" s="399">
        <v>5</v>
      </c>
      <c r="J54" s="438">
        <v>0</v>
      </c>
      <c r="K54" s="419">
        <v>14</v>
      </c>
      <c r="L54" s="418">
        <v>1</v>
      </c>
      <c r="M54" s="418">
        <v>1</v>
      </c>
      <c r="N54" s="418">
        <v>8</v>
      </c>
      <c r="O54" s="419">
        <v>4</v>
      </c>
      <c r="P54" s="418">
        <v>1</v>
      </c>
      <c r="Q54" s="418">
        <v>3</v>
      </c>
      <c r="R54" s="418">
        <v>0</v>
      </c>
      <c r="S54" s="418">
        <v>0</v>
      </c>
      <c r="T54" s="419">
        <v>14</v>
      </c>
      <c r="U54" s="418">
        <v>0</v>
      </c>
      <c r="V54" s="418">
        <v>7</v>
      </c>
      <c r="W54" s="418">
        <v>7</v>
      </c>
      <c r="X54" s="418">
        <v>0</v>
      </c>
      <c r="Y54" s="418">
        <v>0</v>
      </c>
      <c r="Z54" s="419">
        <v>33</v>
      </c>
      <c r="AA54" s="418">
        <v>1</v>
      </c>
      <c r="AB54" s="498">
        <v>0</v>
      </c>
    </row>
    <row r="55" spans="1:28" x14ac:dyDescent="0.25">
      <c r="A55" s="420" t="s">
        <v>85</v>
      </c>
      <c r="B55" s="424"/>
      <c r="C55" s="716" t="s">
        <v>86</v>
      </c>
      <c r="D55" s="717"/>
      <c r="E55" s="718"/>
      <c r="F55" s="426">
        <v>4</v>
      </c>
      <c r="G55" s="399">
        <v>7</v>
      </c>
      <c r="H55" s="399">
        <v>6</v>
      </c>
      <c r="I55" s="399">
        <v>1</v>
      </c>
      <c r="J55" s="438">
        <v>0</v>
      </c>
      <c r="K55" s="419">
        <v>4</v>
      </c>
      <c r="L55" s="418">
        <v>2</v>
      </c>
      <c r="M55" s="418">
        <v>0</v>
      </c>
      <c r="N55" s="418">
        <v>1</v>
      </c>
      <c r="O55" s="419">
        <v>1</v>
      </c>
      <c r="P55" s="418">
        <v>1</v>
      </c>
      <c r="Q55" s="418">
        <v>0</v>
      </c>
      <c r="R55" s="418">
        <v>0</v>
      </c>
      <c r="S55" s="418">
        <v>0</v>
      </c>
      <c r="T55" s="419">
        <v>4</v>
      </c>
      <c r="U55" s="418">
        <v>0</v>
      </c>
      <c r="V55" s="418">
        <v>4</v>
      </c>
      <c r="W55" s="418">
        <v>0</v>
      </c>
      <c r="X55" s="418">
        <v>0</v>
      </c>
      <c r="Y55" s="418">
        <v>0</v>
      </c>
      <c r="Z55" s="419">
        <v>6</v>
      </c>
      <c r="AA55" s="418">
        <v>0</v>
      </c>
      <c r="AB55" s="498">
        <v>0</v>
      </c>
    </row>
    <row r="56" spans="1:28" x14ac:dyDescent="0.25">
      <c r="A56" s="434" t="s">
        <v>87</v>
      </c>
      <c r="B56" s="422" t="s">
        <v>298</v>
      </c>
      <c r="C56" s="725" t="s">
        <v>88</v>
      </c>
      <c r="D56" s="726"/>
      <c r="E56" s="727"/>
      <c r="F56" s="426">
        <v>0</v>
      </c>
      <c r="G56" s="399">
        <v>0</v>
      </c>
      <c r="H56" s="399">
        <v>0</v>
      </c>
      <c r="I56" s="399">
        <v>0</v>
      </c>
      <c r="J56" s="438">
        <v>0</v>
      </c>
      <c r="K56" s="419">
        <v>0</v>
      </c>
      <c r="L56" s="418">
        <v>0</v>
      </c>
      <c r="M56" s="418">
        <v>0</v>
      </c>
      <c r="N56" s="418">
        <v>0</v>
      </c>
      <c r="O56" s="419">
        <v>0</v>
      </c>
      <c r="P56" s="418">
        <v>0</v>
      </c>
      <c r="Q56" s="418">
        <v>0</v>
      </c>
      <c r="R56" s="418">
        <v>0</v>
      </c>
      <c r="S56" s="418">
        <v>0</v>
      </c>
      <c r="T56" s="419">
        <v>0</v>
      </c>
      <c r="U56" s="418">
        <v>0</v>
      </c>
      <c r="V56" s="418">
        <v>0</v>
      </c>
      <c r="W56" s="418">
        <v>0</v>
      </c>
      <c r="X56" s="418">
        <v>0</v>
      </c>
      <c r="Y56" s="418">
        <v>0</v>
      </c>
      <c r="Z56" s="419">
        <v>0</v>
      </c>
      <c r="AA56" s="418">
        <v>0</v>
      </c>
      <c r="AB56" s="496">
        <v>0</v>
      </c>
    </row>
    <row r="57" spans="1:28" x14ac:dyDescent="0.25">
      <c r="A57" s="420" t="s">
        <v>89</v>
      </c>
      <c r="B57" s="424"/>
      <c r="C57" s="716" t="s">
        <v>90</v>
      </c>
      <c r="D57" s="717"/>
      <c r="E57" s="718"/>
      <c r="F57" s="426">
        <v>26</v>
      </c>
      <c r="G57" s="399">
        <v>26</v>
      </c>
      <c r="H57" s="399">
        <v>22</v>
      </c>
      <c r="I57" s="399">
        <v>4</v>
      </c>
      <c r="J57" s="438">
        <v>0</v>
      </c>
      <c r="K57" s="419">
        <v>30</v>
      </c>
      <c r="L57" s="418">
        <v>13</v>
      </c>
      <c r="M57" s="418">
        <v>7</v>
      </c>
      <c r="N57" s="418">
        <v>1</v>
      </c>
      <c r="O57" s="419">
        <v>9</v>
      </c>
      <c r="P57" s="418">
        <v>1</v>
      </c>
      <c r="Q57" s="418">
        <v>8</v>
      </c>
      <c r="R57" s="418">
        <v>0</v>
      </c>
      <c r="S57" s="418">
        <v>0</v>
      </c>
      <c r="T57" s="419">
        <v>30</v>
      </c>
      <c r="U57" s="418">
        <v>2</v>
      </c>
      <c r="V57" s="418">
        <v>21</v>
      </c>
      <c r="W57" s="418">
        <v>3</v>
      </c>
      <c r="X57" s="418">
        <v>0</v>
      </c>
      <c r="Y57" s="418">
        <v>0</v>
      </c>
      <c r="Z57" s="419">
        <v>16</v>
      </c>
      <c r="AA57" s="418">
        <v>5</v>
      </c>
      <c r="AB57" s="498">
        <v>0</v>
      </c>
    </row>
    <row r="58" spans="1:28" x14ac:dyDescent="0.25">
      <c r="A58" s="420" t="s">
        <v>91</v>
      </c>
      <c r="B58" s="424"/>
      <c r="C58" s="716" t="s">
        <v>92</v>
      </c>
      <c r="D58" s="717"/>
      <c r="E58" s="718"/>
      <c r="F58" s="426">
        <v>4</v>
      </c>
      <c r="G58" s="399">
        <v>20</v>
      </c>
      <c r="H58" s="399">
        <v>12</v>
      </c>
      <c r="I58" s="399">
        <v>8</v>
      </c>
      <c r="J58" s="438">
        <v>0</v>
      </c>
      <c r="K58" s="419">
        <v>1</v>
      </c>
      <c r="L58" s="418">
        <v>0</v>
      </c>
      <c r="M58" s="418">
        <v>0</v>
      </c>
      <c r="N58" s="418">
        <v>0</v>
      </c>
      <c r="O58" s="419">
        <v>1</v>
      </c>
      <c r="P58" s="418">
        <v>0</v>
      </c>
      <c r="Q58" s="418">
        <v>1</v>
      </c>
      <c r="R58" s="418">
        <v>0</v>
      </c>
      <c r="S58" s="418">
        <v>0</v>
      </c>
      <c r="T58" s="419">
        <v>1</v>
      </c>
      <c r="U58" s="418">
        <v>0</v>
      </c>
      <c r="V58" s="418">
        <v>1</v>
      </c>
      <c r="W58" s="418">
        <v>0</v>
      </c>
      <c r="X58" s="418">
        <v>0</v>
      </c>
      <c r="Y58" s="418">
        <v>0</v>
      </c>
      <c r="Z58" s="419">
        <v>15</v>
      </c>
      <c r="AA58" s="418">
        <v>2</v>
      </c>
      <c r="AB58" s="498">
        <v>0</v>
      </c>
    </row>
    <row r="59" spans="1:28" x14ac:dyDescent="0.25">
      <c r="A59" s="420" t="s">
        <v>93</v>
      </c>
      <c r="B59" s="424"/>
      <c r="C59" s="716" t="s">
        <v>70</v>
      </c>
      <c r="D59" s="717"/>
      <c r="E59" s="718"/>
      <c r="F59" s="426">
        <v>4</v>
      </c>
      <c r="G59" s="399">
        <v>45</v>
      </c>
      <c r="H59" s="399">
        <v>37</v>
      </c>
      <c r="I59" s="399">
        <v>7</v>
      </c>
      <c r="J59" s="438">
        <v>1</v>
      </c>
      <c r="K59" s="419">
        <v>15</v>
      </c>
      <c r="L59" s="418">
        <v>0</v>
      </c>
      <c r="M59" s="418">
        <v>2</v>
      </c>
      <c r="N59" s="418">
        <v>0</v>
      </c>
      <c r="O59" s="419">
        <v>13</v>
      </c>
      <c r="P59" s="418">
        <v>0</v>
      </c>
      <c r="Q59" s="418">
        <v>13</v>
      </c>
      <c r="R59" s="418">
        <v>0</v>
      </c>
      <c r="S59" s="418">
        <v>0</v>
      </c>
      <c r="T59" s="419">
        <v>15</v>
      </c>
      <c r="U59" s="418">
        <v>0</v>
      </c>
      <c r="V59" s="418">
        <v>6</v>
      </c>
      <c r="W59" s="418">
        <v>0</v>
      </c>
      <c r="X59" s="418">
        <v>0</v>
      </c>
      <c r="Y59" s="418">
        <v>0</v>
      </c>
      <c r="Z59" s="419">
        <v>26</v>
      </c>
      <c r="AA59" s="418">
        <v>0</v>
      </c>
      <c r="AB59" s="498">
        <v>0</v>
      </c>
    </row>
    <row r="60" spans="1:28" s="316" customFormat="1" ht="39.75" customHeight="1" x14ac:dyDescent="0.25">
      <c r="A60" s="407" t="s">
        <v>94</v>
      </c>
      <c r="B60" s="408"/>
      <c r="C60" s="700" t="s">
        <v>95</v>
      </c>
      <c r="D60" s="701"/>
      <c r="E60" s="702"/>
      <c r="F60" s="406">
        <v>23</v>
      </c>
      <c r="G60" s="406">
        <v>36</v>
      </c>
      <c r="H60" s="432">
        <v>23</v>
      </c>
      <c r="I60" s="406">
        <v>5</v>
      </c>
      <c r="J60" s="406">
        <v>8</v>
      </c>
      <c r="K60" s="405">
        <v>24</v>
      </c>
      <c r="L60" s="405">
        <v>8</v>
      </c>
      <c r="M60" s="405">
        <v>2</v>
      </c>
      <c r="N60" s="405">
        <v>5</v>
      </c>
      <c r="O60" s="433">
        <v>9</v>
      </c>
      <c r="P60" s="405">
        <v>2</v>
      </c>
      <c r="Q60" s="405">
        <v>7</v>
      </c>
      <c r="R60" s="405">
        <v>0</v>
      </c>
      <c r="S60" s="405">
        <v>1</v>
      </c>
      <c r="T60" s="405">
        <v>25</v>
      </c>
      <c r="U60" s="405">
        <v>0</v>
      </c>
      <c r="V60" s="405">
        <v>17</v>
      </c>
      <c r="W60" s="405">
        <v>5</v>
      </c>
      <c r="X60" s="405">
        <v>0</v>
      </c>
      <c r="Y60" s="405">
        <v>2</v>
      </c>
      <c r="Z60" s="405">
        <v>21</v>
      </c>
      <c r="AA60" s="405">
        <v>2</v>
      </c>
      <c r="AB60" s="316">
        <v>0</v>
      </c>
    </row>
    <row r="61" spans="1:28" x14ac:dyDescent="0.25">
      <c r="A61" s="420" t="s">
        <v>96</v>
      </c>
      <c r="B61" s="424"/>
      <c r="C61" s="716" t="s">
        <v>97</v>
      </c>
      <c r="D61" s="717"/>
      <c r="E61" s="718"/>
      <c r="F61" s="426">
        <v>0</v>
      </c>
      <c r="G61" s="399">
        <v>2</v>
      </c>
      <c r="H61" s="399">
        <v>2</v>
      </c>
      <c r="I61" s="399">
        <v>0</v>
      </c>
      <c r="J61" s="438">
        <v>0</v>
      </c>
      <c r="K61" s="419">
        <v>1</v>
      </c>
      <c r="L61" s="418">
        <v>0</v>
      </c>
      <c r="M61" s="418">
        <v>0</v>
      </c>
      <c r="N61" s="418">
        <v>0</v>
      </c>
      <c r="O61" s="419">
        <v>1</v>
      </c>
      <c r="P61" s="418">
        <v>1</v>
      </c>
      <c r="Q61" s="418">
        <v>0</v>
      </c>
      <c r="R61" s="418">
        <v>0</v>
      </c>
      <c r="S61" s="418">
        <v>0</v>
      </c>
      <c r="T61" s="419">
        <v>1</v>
      </c>
      <c r="U61" s="418">
        <v>0</v>
      </c>
      <c r="V61" s="418">
        <v>0</v>
      </c>
      <c r="W61" s="418">
        <v>0</v>
      </c>
      <c r="X61" s="418">
        <v>0</v>
      </c>
      <c r="Y61" s="418">
        <v>0</v>
      </c>
      <c r="Z61" s="419">
        <v>1</v>
      </c>
      <c r="AA61" s="418">
        <v>0</v>
      </c>
      <c r="AB61" s="498">
        <v>0</v>
      </c>
    </row>
    <row r="62" spans="1:28" x14ac:dyDescent="0.25">
      <c r="A62" s="420" t="s">
        <v>98</v>
      </c>
      <c r="B62" s="424"/>
      <c r="C62" s="716" t="s">
        <v>99</v>
      </c>
      <c r="D62" s="717"/>
      <c r="E62" s="718"/>
      <c r="F62" s="426">
        <v>0</v>
      </c>
      <c r="G62" s="399">
        <v>0</v>
      </c>
      <c r="H62" s="399">
        <v>0</v>
      </c>
      <c r="I62" s="399">
        <v>0</v>
      </c>
      <c r="J62" s="438">
        <v>0</v>
      </c>
      <c r="K62" s="419">
        <v>0</v>
      </c>
      <c r="L62" s="418">
        <v>0</v>
      </c>
      <c r="M62" s="418">
        <v>0</v>
      </c>
      <c r="N62" s="418">
        <v>0</v>
      </c>
      <c r="O62" s="419">
        <v>0</v>
      </c>
      <c r="P62" s="418">
        <v>0</v>
      </c>
      <c r="Q62" s="418">
        <v>0</v>
      </c>
      <c r="R62" s="418">
        <v>0</v>
      </c>
      <c r="S62" s="418">
        <v>0</v>
      </c>
      <c r="T62" s="419">
        <v>0</v>
      </c>
      <c r="U62" s="418">
        <v>0</v>
      </c>
      <c r="V62" s="418">
        <v>0</v>
      </c>
      <c r="W62" s="418">
        <v>0</v>
      </c>
      <c r="X62" s="418">
        <v>0</v>
      </c>
      <c r="Y62" s="418">
        <v>0</v>
      </c>
      <c r="Z62" s="419">
        <v>0</v>
      </c>
      <c r="AA62" s="418">
        <v>0</v>
      </c>
      <c r="AB62" s="498">
        <v>0</v>
      </c>
    </row>
    <row r="63" spans="1:28" x14ac:dyDescent="0.25">
      <c r="A63" s="420" t="s">
        <v>100</v>
      </c>
      <c r="B63" s="424"/>
      <c r="C63" s="716" t="s">
        <v>101</v>
      </c>
      <c r="D63" s="717"/>
      <c r="E63" s="718"/>
      <c r="F63" s="426">
        <v>0</v>
      </c>
      <c r="G63" s="399">
        <v>1</v>
      </c>
      <c r="H63" s="399">
        <v>0</v>
      </c>
      <c r="I63" s="399">
        <v>1</v>
      </c>
      <c r="J63" s="438">
        <v>0</v>
      </c>
      <c r="K63" s="419">
        <v>0</v>
      </c>
      <c r="L63" s="418">
        <v>0</v>
      </c>
      <c r="M63" s="418">
        <v>0</v>
      </c>
      <c r="N63" s="418">
        <v>0</v>
      </c>
      <c r="O63" s="419">
        <v>0</v>
      </c>
      <c r="P63" s="418">
        <v>0</v>
      </c>
      <c r="Q63" s="418">
        <v>0</v>
      </c>
      <c r="R63" s="418">
        <v>0</v>
      </c>
      <c r="S63" s="418">
        <v>0</v>
      </c>
      <c r="T63" s="419">
        <v>0</v>
      </c>
      <c r="U63" s="418">
        <v>0</v>
      </c>
      <c r="V63" s="418">
        <v>0</v>
      </c>
      <c r="W63" s="418">
        <v>0</v>
      </c>
      <c r="X63" s="418">
        <v>0</v>
      </c>
      <c r="Y63" s="418">
        <v>0</v>
      </c>
      <c r="Z63" s="419">
        <v>0</v>
      </c>
      <c r="AA63" s="418">
        <v>0</v>
      </c>
      <c r="AB63" s="498">
        <v>0</v>
      </c>
    </row>
    <row r="64" spans="1:28" x14ac:dyDescent="0.25">
      <c r="A64" s="427" t="s">
        <v>102</v>
      </c>
      <c r="B64" s="428"/>
      <c r="C64" s="716" t="s">
        <v>103</v>
      </c>
      <c r="D64" s="717"/>
      <c r="E64" s="718"/>
      <c r="F64" s="400">
        <v>0</v>
      </c>
      <c r="G64" s="426">
        <v>0</v>
      </c>
      <c r="H64" s="399">
        <v>0</v>
      </c>
      <c r="I64" s="426">
        <v>0</v>
      </c>
      <c r="J64" s="438">
        <v>0</v>
      </c>
      <c r="K64" s="419">
        <v>0</v>
      </c>
      <c r="L64" s="431">
        <v>0</v>
      </c>
      <c r="M64" s="431">
        <v>0</v>
      </c>
      <c r="N64" s="431">
        <v>0</v>
      </c>
      <c r="O64" s="419">
        <v>0</v>
      </c>
      <c r="P64" s="431">
        <v>0</v>
      </c>
      <c r="Q64" s="431">
        <v>0</v>
      </c>
      <c r="R64" s="431">
        <v>0</v>
      </c>
      <c r="S64" s="431">
        <v>0</v>
      </c>
      <c r="T64" s="419">
        <v>0</v>
      </c>
      <c r="U64" s="431">
        <v>0</v>
      </c>
      <c r="V64" s="431">
        <v>0</v>
      </c>
      <c r="W64" s="431">
        <v>0</v>
      </c>
      <c r="X64" s="431">
        <v>0</v>
      </c>
      <c r="Y64" s="431">
        <v>0</v>
      </c>
      <c r="Z64" s="419">
        <v>0</v>
      </c>
      <c r="AA64" s="431">
        <v>0</v>
      </c>
      <c r="AB64" s="498">
        <v>0</v>
      </c>
    </row>
    <row r="65" spans="1:28" x14ac:dyDescent="0.25">
      <c r="A65" s="434" t="s">
        <v>104</v>
      </c>
      <c r="B65" s="422" t="s">
        <v>298</v>
      </c>
      <c r="C65" s="719" t="s">
        <v>304</v>
      </c>
      <c r="D65" s="720"/>
      <c r="E65" s="721"/>
      <c r="F65" s="426">
        <v>3</v>
      </c>
      <c r="G65" s="426">
        <v>0</v>
      </c>
      <c r="H65" s="399">
        <v>0</v>
      </c>
      <c r="I65" s="426">
        <v>0</v>
      </c>
      <c r="J65" s="438">
        <v>0</v>
      </c>
      <c r="K65" s="419">
        <v>1</v>
      </c>
      <c r="L65" s="431">
        <v>0</v>
      </c>
      <c r="M65" s="431">
        <v>1</v>
      </c>
      <c r="N65" s="431">
        <v>0</v>
      </c>
      <c r="O65" s="419">
        <v>0</v>
      </c>
      <c r="P65" s="431">
        <v>0</v>
      </c>
      <c r="Q65" s="431">
        <v>0</v>
      </c>
      <c r="R65" s="431">
        <v>0</v>
      </c>
      <c r="S65" s="431">
        <v>0</v>
      </c>
      <c r="T65" s="419">
        <v>1</v>
      </c>
      <c r="U65" s="431">
        <v>0</v>
      </c>
      <c r="V65" s="431">
        <v>0</v>
      </c>
      <c r="W65" s="431">
        <v>1</v>
      </c>
      <c r="X65" s="431">
        <v>0</v>
      </c>
      <c r="Y65" s="431">
        <v>0</v>
      </c>
      <c r="Z65" s="419">
        <v>2</v>
      </c>
      <c r="AA65" s="431">
        <v>0</v>
      </c>
      <c r="AB65" s="498">
        <v>0</v>
      </c>
    </row>
    <row r="66" spans="1:28" x14ac:dyDescent="0.25">
      <c r="A66" s="420" t="s">
        <v>106</v>
      </c>
      <c r="B66" s="424"/>
      <c r="C66" s="716" t="s">
        <v>107</v>
      </c>
      <c r="D66" s="717"/>
      <c r="E66" s="718"/>
      <c r="F66" s="426">
        <v>0</v>
      </c>
      <c r="G66" s="399">
        <v>8</v>
      </c>
      <c r="H66" s="399">
        <v>3</v>
      </c>
      <c r="I66" s="399">
        <v>0</v>
      </c>
      <c r="J66" s="438">
        <v>5</v>
      </c>
      <c r="K66" s="419">
        <v>1</v>
      </c>
      <c r="L66" s="418">
        <v>1</v>
      </c>
      <c r="M66" s="418">
        <v>0</v>
      </c>
      <c r="N66" s="418">
        <v>0</v>
      </c>
      <c r="O66" s="419">
        <v>0</v>
      </c>
      <c r="P66" s="418">
        <v>0</v>
      </c>
      <c r="Q66" s="418">
        <v>0</v>
      </c>
      <c r="R66" s="418">
        <v>0</v>
      </c>
      <c r="S66" s="418">
        <v>0</v>
      </c>
      <c r="T66" s="419">
        <v>1</v>
      </c>
      <c r="U66" s="418">
        <v>0</v>
      </c>
      <c r="V66" s="418">
        <v>1</v>
      </c>
      <c r="W66" s="418">
        <v>0</v>
      </c>
      <c r="X66" s="418">
        <v>0</v>
      </c>
      <c r="Y66" s="418">
        <v>1</v>
      </c>
      <c r="Z66" s="419">
        <v>2</v>
      </c>
      <c r="AA66" s="418">
        <v>1</v>
      </c>
      <c r="AB66" s="498">
        <v>0</v>
      </c>
    </row>
    <row r="67" spans="1:28" x14ac:dyDescent="0.25">
      <c r="A67" s="420" t="s">
        <v>108</v>
      </c>
      <c r="B67" s="424"/>
      <c r="C67" s="716" t="s">
        <v>70</v>
      </c>
      <c r="D67" s="717"/>
      <c r="E67" s="718"/>
      <c r="F67" s="426">
        <v>20</v>
      </c>
      <c r="G67" s="399">
        <v>25</v>
      </c>
      <c r="H67" s="399">
        <v>18</v>
      </c>
      <c r="I67" s="399">
        <v>4</v>
      </c>
      <c r="J67" s="438">
        <v>3</v>
      </c>
      <c r="K67" s="419">
        <v>21</v>
      </c>
      <c r="L67" s="418">
        <v>7</v>
      </c>
      <c r="M67" s="418">
        <v>1</v>
      </c>
      <c r="N67" s="418">
        <v>5</v>
      </c>
      <c r="O67" s="419">
        <v>8</v>
      </c>
      <c r="P67" s="418">
        <v>1</v>
      </c>
      <c r="Q67" s="418">
        <v>7</v>
      </c>
      <c r="R67" s="418">
        <v>0</v>
      </c>
      <c r="S67" s="418">
        <v>1</v>
      </c>
      <c r="T67" s="419">
        <v>22</v>
      </c>
      <c r="U67" s="418">
        <v>0</v>
      </c>
      <c r="V67" s="418">
        <v>16</v>
      </c>
      <c r="W67" s="418">
        <v>4</v>
      </c>
      <c r="X67" s="418">
        <v>0</v>
      </c>
      <c r="Y67" s="418">
        <v>1</v>
      </c>
      <c r="Z67" s="419">
        <v>16</v>
      </c>
      <c r="AA67" s="418">
        <v>1</v>
      </c>
      <c r="AB67" s="498">
        <v>0</v>
      </c>
    </row>
    <row r="68" spans="1:28" s="316" customFormat="1" ht="36" customHeight="1" x14ac:dyDescent="0.25">
      <c r="A68" s="407" t="s">
        <v>109</v>
      </c>
      <c r="B68" s="408"/>
      <c r="C68" s="700" t="s">
        <v>110</v>
      </c>
      <c r="D68" s="701"/>
      <c r="E68" s="702"/>
      <c r="F68" s="432">
        <v>56</v>
      </c>
      <c r="G68" s="432">
        <v>181</v>
      </c>
      <c r="H68" s="432">
        <v>165</v>
      </c>
      <c r="I68" s="432">
        <v>15</v>
      </c>
      <c r="J68" s="432">
        <v>1</v>
      </c>
      <c r="K68" s="433">
        <v>157</v>
      </c>
      <c r="L68" s="433">
        <v>88</v>
      </c>
      <c r="M68" s="433">
        <v>29</v>
      </c>
      <c r="N68" s="433">
        <v>7</v>
      </c>
      <c r="O68" s="433">
        <v>33</v>
      </c>
      <c r="P68" s="433">
        <v>6</v>
      </c>
      <c r="Q68" s="433">
        <v>26</v>
      </c>
      <c r="R68" s="433">
        <v>1</v>
      </c>
      <c r="S68" s="433">
        <v>0</v>
      </c>
      <c r="T68" s="433">
        <v>157</v>
      </c>
      <c r="U68" s="433">
        <v>2</v>
      </c>
      <c r="V68" s="433">
        <v>129</v>
      </c>
      <c r="W68" s="433">
        <v>11</v>
      </c>
      <c r="X68" s="433">
        <v>0</v>
      </c>
      <c r="Y68" s="433">
        <v>0</v>
      </c>
      <c r="Z68" s="433">
        <v>62</v>
      </c>
      <c r="AA68" s="433">
        <v>1</v>
      </c>
      <c r="AB68" s="316">
        <v>0</v>
      </c>
    </row>
    <row r="69" spans="1:28" x14ac:dyDescent="0.25">
      <c r="A69" s="420" t="s">
        <v>111</v>
      </c>
      <c r="B69" s="424"/>
      <c r="C69" s="716" t="s">
        <v>112</v>
      </c>
      <c r="D69" s="717"/>
      <c r="E69" s="718"/>
      <c r="F69" s="426">
        <v>27</v>
      </c>
      <c r="G69" s="399">
        <v>106</v>
      </c>
      <c r="H69" s="399">
        <v>98</v>
      </c>
      <c r="I69" s="399">
        <v>8</v>
      </c>
      <c r="J69" s="438">
        <v>0</v>
      </c>
      <c r="K69" s="419">
        <v>90</v>
      </c>
      <c r="L69" s="418">
        <v>66</v>
      </c>
      <c r="M69" s="418">
        <v>5</v>
      </c>
      <c r="N69" s="418">
        <v>2</v>
      </c>
      <c r="O69" s="419">
        <v>17</v>
      </c>
      <c r="P69" s="418">
        <v>3</v>
      </c>
      <c r="Q69" s="418">
        <v>13</v>
      </c>
      <c r="R69" s="418">
        <v>1</v>
      </c>
      <c r="S69" s="418">
        <v>0</v>
      </c>
      <c r="T69" s="419">
        <v>90</v>
      </c>
      <c r="U69" s="418">
        <v>2</v>
      </c>
      <c r="V69" s="418">
        <v>75</v>
      </c>
      <c r="W69" s="418">
        <v>1</v>
      </c>
      <c r="X69" s="418">
        <v>0</v>
      </c>
      <c r="Y69" s="418">
        <v>0</v>
      </c>
      <c r="Z69" s="419">
        <v>33</v>
      </c>
      <c r="AA69" s="418">
        <v>0</v>
      </c>
      <c r="AB69" s="498">
        <v>0</v>
      </c>
    </row>
    <row r="70" spans="1:28" x14ac:dyDescent="0.25">
      <c r="A70" s="420" t="s">
        <v>113</v>
      </c>
      <c r="B70" s="424"/>
      <c r="C70" s="716" t="s">
        <v>114</v>
      </c>
      <c r="D70" s="717"/>
      <c r="E70" s="718"/>
      <c r="F70" s="426">
        <v>13</v>
      </c>
      <c r="G70" s="399">
        <v>35</v>
      </c>
      <c r="H70" s="399">
        <v>34</v>
      </c>
      <c r="I70" s="399">
        <v>1</v>
      </c>
      <c r="J70" s="438">
        <v>0</v>
      </c>
      <c r="K70" s="419">
        <v>38</v>
      </c>
      <c r="L70" s="418">
        <v>16</v>
      </c>
      <c r="M70" s="418">
        <v>17</v>
      </c>
      <c r="N70" s="418">
        <v>0</v>
      </c>
      <c r="O70" s="419">
        <v>5</v>
      </c>
      <c r="P70" s="418">
        <v>1</v>
      </c>
      <c r="Q70" s="418">
        <v>4</v>
      </c>
      <c r="R70" s="418">
        <v>0</v>
      </c>
      <c r="S70" s="418">
        <v>0</v>
      </c>
      <c r="T70" s="419">
        <v>38</v>
      </c>
      <c r="U70" s="418">
        <v>0</v>
      </c>
      <c r="V70" s="418">
        <v>32</v>
      </c>
      <c r="W70" s="418">
        <v>4</v>
      </c>
      <c r="X70" s="418">
        <v>0</v>
      </c>
      <c r="Y70" s="418">
        <v>0</v>
      </c>
      <c r="Z70" s="419">
        <v>9</v>
      </c>
      <c r="AA70" s="418">
        <v>1</v>
      </c>
      <c r="AB70" s="498">
        <v>0</v>
      </c>
    </row>
    <row r="71" spans="1:28" x14ac:dyDescent="0.25">
      <c r="A71" s="420" t="s">
        <v>115</v>
      </c>
      <c r="B71" s="424"/>
      <c r="C71" s="716" t="s">
        <v>116</v>
      </c>
      <c r="D71" s="717"/>
      <c r="E71" s="718"/>
      <c r="F71" s="426">
        <v>2</v>
      </c>
      <c r="G71" s="399">
        <v>2</v>
      </c>
      <c r="H71" s="399">
        <v>2</v>
      </c>
      <c r="I71" s="399">
        <v>0</v>
      </c>
      <c r="J71" s="438">
        <v>0</v>
      </c>
      <c r="K71" s="419">
        <v>4</v>
      </c>
      <c r="L71" s="418">
        <v>1</v>
      </c>
      <c r="M71" s="418">
        <v>2</v>
      </c>
      <c r="N71" s="418">
        <v>1</v>
      </c>
      <c r="O71" s="419">
        <v>0</v>
      </c>
      <c r="P71" s="418">
        <v>0</v>
      </c>
      <c r="Q71" s="418">
        <v>0</v>
      </c>
      <c r="R71" s="418">
        <v>0</v>
      </c>
      <c r="S71" s="418">
        <v>0</v>
      </c>
      <c r="T71" s="419">
        <v>4</v>
      </c>
      <c r="U71" s="418">
        <v>0</v>
      </c>
      <c r="V71" s="418">
        <v>2</v>
      </c>
      <c r="W71" s="418">
        <v>3</v>
      </c>
      <c r="X71" s="418">
        <v>0</v>
      </c>
      <c r="Y71" s="418">
        <v>0</v>
      </c>
      <c r="Z71" s="419">
        <v>0</v>
      </c>
      <c r="AA71" s="418">
        <v>0</v>
      </c>
      <c r="AB71" s="498">
        <v>0</v>
      </c>
    </row>
    <row r="72" spans="1:28" x14ac:dyDescent="0.25">
      <c r="A72" s="420" t="s">
        <v>117</v>
      </c>
      <c r="B72" s="424"/>
      <c r="C72" s="716" t="s">
        <v>118</v>
      </c>
      <c r="D72" s="717"/>
      <c r="E72" s="718"/>
      <c r="F72" s="426">
        <v>1</v>
      </c>
      <c r="G72" s="399">
        <v>2</v>
      </c>
      <c r="H72" s="399">
        <v>2</v>
      </c>
      <c r="I72" s="399">
        <v>0</v>
      </c>
      <c r="J72" s="438">
        <v>0</v>
      </c>
      <c r="K72" s="419">
        <v>2</v>
      </c>
      <c r="L72" s="418">
        <v>0</v>
      </c>
      <c r="M72" s="418">
        <v>0</v>
      </c>
      <c r="N72" s="418">
        <v>0</v>
      </c>
      <c r="O72" s="419">
        <v>2</v>
      </c>
      <c r="P72" s="418">
        <v>0</v>
      </c>
      <c r="Q72" s="418">
        <v>2</v>
      </c>
      <c r="R72" s="418">
        <v>0</v>
      </c>
      <c r="S72" s="418">
        <v>0</v>
      </c>
      <c r="T72" s="419">
        <v>2</v>
      </c>
      <c r="U72" s="418">
        <v>0</v>
      </c>
      <c r="V72" s="418">
        <v>2</v>
      </c>
      <c r="W72" s="418">
        <v>0</v>
      </c>
      <c r="X72" s="418">
        <v>0</v>
      </c>
      <c r="Y72" s="418">
        <v>0</v>
      </c>
      <c r="Z72" s="419">
        <v>1</v>
      </c>
      <c r="AA72" s="418">
        <v>0</v>
      </c>
      <c r="AB72" s="498">
        <v>0</v>
      </c>
    </row>
    <row r="73" spans="1:28" x14ac:dyDescent="0.25">
      <c r="A73" s="420" t="s">
        <v>119</v>
      </c>
      <c r="B73" s="424"/>
      <c r="C73" s="716" t="s">
        <v>120</v>
      </c>
      <c r="D73" s="717"/>
      <c r="E73" s="718"/>
      <c r="F73" s="399">
        <v>0</v>
      </c>
      <c r="G73" s="399">
        <v>0</v>
      </c>
      <c r="H73" s="399">
        <v>0</v>
      </c>
      <c r="I73" s="399">
        <v>0</v>
      </c>
      <c r="J73" s="438">
        <v>0</v>
      </c>
      <c r="K73" s="419">
        <v>0</v>
      </c>
      <c r="L73" s="418">
        <v>0</v>
      </c>
      <c r="M73" s="418">
        <v>0</v>
      </c>
      <c r="N73" s="418">
        <v>0</v>
      </c>
      <c r="O73" s="419">
        <v>0</v>
      </c>
      <c r="P73" s="418">
        <v>0</v>
      </c>
      <c r="Q73" s="418">
        <v>0</v>
      </c>
      <c r="R73" s="418">
        <v>0</v>
      </c>
      <c r="S73" s="418">
        <v>0</v>
      </c>
      <c r="T73" s="419">
        <v>0</v>
      </c>
      <c r="U73" s="418">
        <v>0</v>
      </c>
      <c r="V73" s="418">
        <v>0</v>
      </c>
      <c r="W73" s="418">
        <v>0</v>
      </c>
      <c r="X73" s="418">
        <v>0</v>
      </c>
      <c r="Y73" s="418">
        <v>0</v>
      </c>
      <c r="Z73" s="419">
        <v>0</v>
      </c>
      <c r="AA73" s="418">
        <v>0</v>
      </c>
      <c r="AB73" s="498">
        <v>0</v>
      </c>
    </row>
    <row r="74" spans="1:28" ht="29.25" customHeight="1" x14ac:dyDescent="0.25">
      <c r="A74" s="420" t="s">
        <v>121</v>
      </c>
      <c r="B74" s="424"/>
      <c r="C74" s="716" t="s">
        <v>122</v>
      </c>
      <c r="D74" s="717"/>
      <c r="E74" s="718"/>
      <c r="F74" s="426">
        <v>0</v>
      </c>
      <c r="G74" s="399">
        <v>1</v>
      </c>
      <c r="H74" s="399">
        <v>1</v>
      </c>
      <c r="I74" s="399">
        <v>0</v>
      </c>
      <c r="J74" s="438">
        <v>0</v>
      </c>
      <c r="K74" s="419">
        <v>0</v>
      </c>
      <c r="L74" s="418">
        <v>0</v>
      </c>
      <c r="M74" s="418">
        <v>0</v>
      </c>
      <c r="N74" s="418">
        <v>0</v>
      </c>
      <c r="O74" s="419">
        <v>0</v>
      </c>
      <c r="P74" s="418">
        <v>0</v>
      </c>
      <c r="Q74" s="418">
        <v>0</v>
      </c>
      <c r="R74" s="418">
        <v>0</v>
      </c>
      <c r="S74" s="418">
        <v>0</v>
      </c>
      <c r="T74" s="419">
        <v>0</v>
      </c>
      <c r="U74" s="418">
        <v>0</v>
      </c>
      <c r="V74" s="418">
        <v>0</v>
      </c>
      <c r="W74" s="418">
        <v>0</v>
      </c>
      <c r="X74" s="418">
        <v>0</v>
      </c>
      <c r="Y74" s="418">
        <v>0</v>
      </c>
      <c r="Z74" s="419">
        <v>1</v>
      </c>
      <c r="AA74" s="418">
        <v>0</v>
      </c>
      <c r="AB74" s="498">
        <v>0</v>
      </c>
    </row>
    <row r="75" spans="1:28" x14ac:dyDescent="0.25">
      <c r="A75" s="420" t="s">
        <v>123</v>
      </c>
      <c r="B75" s="424"/>
      <c r="C75" s="716" t="s">
        <v>124</v>
      </c>
      <c r="D75" s="717"/>
      <c r="E75" s="718"/>
      <c r="F75" s="426">
        <v>0</v>
      </c>
      <c r="G75" s="399">
        <v>2</v>
      </c>
      <c r="H75" s="399">
        <v>1</v>
      </c>
      <c r="I75" s="399">
        <v>1</v>
      </c>
      <c r="J75" s="438">
        <v>0</v>
      </c>
      <c r="K75" s="419">
        <v>1</v>
      </c>
      <c r="L75" s="418">
        <v>1</v>
      </c>
      <c r="M75" s="418">
        <v>0</v>
      </c>
      <c r="N75" s="418">
        <v>0</v>
      </c>
      <c r="O75" s="419">
        <v>0</v>
      </c>
      <c r="P75" s="418">
        <v>0</v>
      </c>
      <c r="Q75" s="418">
        <v>0</v>
      </c>
      <c r="R75" s="418">
        <v>0</v>
      </c>
      <c r="S75" s="418">
        <v>0</v>
      </c>
      <c r="T75" s="419">
        <v>1</v>
      </c>
      <c r="U75" s="418">
        <v>0</v>
      </c>
      <c r="V75" s="418">
        <v>1</v>
      </c>
      <c r="W75" s="418">
        <v>0</v>
      </c>
      <c r="X75" s="418">
        <v>0</v>
      </c>
      <c r="Y75" s="418">
        <v>0</v>
      </c>
      <c r="Z75" s="419">
        <v>0</v>
      </c>
      <c r="AA75" s="418">
        <v>0</v>
      </c>
      <c r="AB75" s="498">
        <v>0</v>
      </c>
    </row>
    <row r="76" spans="1:28" x14ac:dyDescent="0.25">
      <c r="A76" s="420" t="s">
        <v>125</v>
      </c>
      <c r="B76" s="424"/>
      <c r="C76" s="716" t="s">
        <v>126</v>
      </c>
      <c r="D76" s="717"/>
      <c r="E76" s="718"/>
      <c r="F76" s="426">
        <v>0</v>
      </c>
      <c r="G76" s="399">
        <v>6</v>
      </c>
      <c r="H76" s="399">
        <v>4</v>
      </c>
      <c r="I76" s="399">
        <v>1</v>
      </c>
      <c r="J76" s="438">
        <v>1</v>
      </c>
      <c r="K76" s="419">
        <v>1</v>
      </c>
      <c r="L76" s="418">
        <v>1</v>
      </c>
      <c r="M76" s="418">
        <v>0</v>
      </c>
      <c r="N76" s="418">
        <v>0</v>
      </c>
      <c r="O76" s="419">
        <v>0</v>
      </c>
      <c r="P76" s="418">
        <v>0</v>
      </c>
      <c r="Q76" s="418">
        <v>0</v>
      </c>
      <c r="R76" s="418">
        <v>0</v>
      </c>
      <c r="S76" s="418">
        <v>0</v>
      </c>
      <c r="T76" s="419">
        <v>1</v>
      </c>
      <c r="U76" s="418">
        <v>0</v>
      </c>
      <c r="V76" s="418">
        <v>0</v>
      </c>
      <c r="W76" s="418">
        <v>0</v>
      </c>
      <c r="X76" s="418">
        <v>0</v>
      </c>
      <c r="Y76" s="418">
        <v>0</v>
      </c>
      <c r="Z76" s="419">
        <v>3</v>
      </c>
      <c r="AA76" s="418">
        <v>0</v>
      </c>
      <c r="AB76" s="498">
        <v>0</v>
      </c>
    </row>
    <row r="77" spans="1:28" x14ac:dyDescent="0.25">
      <c r="A77" s="420" t="s">
        <v>127</v>
      </c>
      <c r="B77" s="424"/>
      <c r="C77" s="716" t="s">
        <v>128</v>
      </c>
      <c r="D77" s="717"/>
      <c r="E77" s="718"/>
      <c r="F77" s="426">
        <v>1</v>
      </c>
      <c r="G77" s="399">
        <v>7</v>
      </c>
      <c r="H77" s="399">
        <v>6</v>
      </c>
      <c r="I77" s="399">
        <v>1</v>
      </c>
      <c r="J77" s="438">
        <v>0</v>
      </c>
      <c r="K77" s="419">
        <v>3</v>
      </c>
      <c r="L77" s="418">
        <v>2</v>
      </c>
      <c r="M77" s="418">
        <v>1</v>
      </c>
      <c r="N77" s="418">
        <v>0</v>
      </c>
      <c r="O77" s="419">
        <v>0</v>
      </c>
      <c r="P77" s="418">
        <v>0</v>
      </c>
      <c r="Q77" s="418">
        <v>0</v>
      </c>
      <c r="R77" s="418">
        <v>0</v>
      </c>
      <c r="S77" s="418">
        <v>0</v>
      </c>
      <c r="T77" s="419">
        <v>3</v>
      </c>
      <c r="U77" s="418">
        <v>0</v>
      </c>
      <c r="V77" s="418">
        <v>1</v>
      </c>
      <c r="W77" s="418">
        <v>2</v>
      </c>
      <c r="X77" s="418">
        <v>0</v>
      </c>
      <c r="Y77" s="418">
        <v>0</v>
      </c>
      <c r="Z77" s="419">
        <v>4</v>
      </c>
      <c r="AA77" s="418">
        <v>0</v>
      </c>
      <c r="AB77" s="498">
        <v>0</v>
      </c>
    </row>
    <row r="78" spans="1:28" x14ac:dyDescent="0.25">
      <c r="A78" s="420" t="s">
        <v>129</v>
      </c>
      <c r="B78" s="424"/>
      <c r="C78" s="716" t="s">
        <v>130</v>
      </c>
      <c r="D78" s="717"/>
      <c r="E78" s="718"/>
      <c r="F78" s="426">
        <v>6</v>
      </c>
      <c r="G78" s="399">
        <v>11</v>
      </c>
      <c r="H78" s="399">
        <v>11</v>
      </c>
      <c r="I78" s="399">
        <v>0</v>
      </c>
      <c r="J78" s="438">
        <v>0</v>
      </c>
      <c r="K78" s="419">
        <v>12</v>
      </c>
      <c r="L78" s="418">
        <v>1</v>
      </c>
      <c r="M78" s="418">
        <v>4</v>
      </c>
      <c r="N78" s="418">
        <v>1</v>
      </c>
      <c r="O78" s="419">
        <v>6</v>
      </c>
      <c r="P78" s="418">
        <v>1</v>
      </c>
      <c r="Q78" s="418">
        <v>5</v>
      </c>
      <c r="R78" s="418">
        <v>0</v>
      </c>
      <c r="S78" s="418">
        <v>0</v>
      </c>
      <c r="T78" s="419">
        <v>12</v>
      </c>
      <c r="U78" s="418">
        <v>0</v>
      </c>
      <c r="V78" s="418">
        <v>12</v>
      </c>
      <c r="W78" s="418">
        <v>0</v>
      </c>
      <c r="X78" s="418">
        <v>0</v>
      </c>
      <c r="Y78" s="418">
        <v>0</v>
      </c>
      <c r="Z78" s="419">
        <v>5</v>
      </c>
      <c r="AA78" s="418">
        <v>0</v>
      </c>
      <c r="AB78" s="498">
        <v>0</v>
      </c>
    </row>
    <row r="79" spans="1:28" x14ac:dyDescent="0.25">
      <c r="A79" s="420" t="s">
        <v>131</v>
      </c>
      <c r="B79" s="424"/>
      <c r="C79" s="716" t="s">
        <v>132</v>
      </c>
      <c r="D79" s="717"/>
      <c r="E79" s="718"/>
      <c r="F79" s="426">
        <v>3</v>
      </c>
      <c r="G79" s="399">
        <v>4</v>
      </c>
      <c r="H79" s="399">
        <v>1</v>
      </c>
      <c r="I79" s="399">
        <v>3</v>
      </c>
      <c r="J79" s="438">
        <v>0</v>
      </c>
      <c r="K79" s="419">
        <v>2</v>
      </c>
      <c r="L79" s="418">
        <v>0</v>
      </c>
      <c r="M79" s="418">
        <v>0</v>
      </c>
      <c r="N79" s="418">
        <v>1</v>
      </c>
      <c r="O79" s="419">
        <v>1</v>
      </c>
      <c r="P79" s="418">
        <v>0</v>
      </c>
      <c r="Q79" s="418">
        <v>1</v>
      </c>
      <c r="R79" s="418">
        <v>0</v>
      </c>
      <c r="S79" s="418">
        <v>0</v>
      </c>
      <c r="T79" s="419">
        <v>2</v>
      </c>
      <c r="U79" s="418">
        <v>0</v>
      </c>
      <c r="V79" s="418">
        <v>2</v>
      </c>
      <c r="W79" s="418">
        <v>1</v>
      </c>
      <c r="X79" s="418">
        <v>0</v>
      </c>
      <c r="Y79" s="418">
        <v>0</v>
      </c>
      <c r="Z79" s="419">
        <v>2</v>
      </c>
      <c r="AA79" s="418">
        <v>0</v>
      </c>
      <c r="AB79" s="498">
        <v>0</v>
      </c>
    </row>
    <row r="80" spans="1:28" x14ac:dyDescent="0.25">
      <c r="A80" s="420" t="s">
        <v>133</v>
      </c>
      <c r="B80" s="424"/>
      <c r="C80" s="716" t="s">
        <v>134</v>
      </c>
      <c r="D80" s="717"/>
      <c r="E80" s="718"/>
      <c r="F80" s="426">
        <v>0</v>
      </c>
      <c r="G80" s="399">
        <v>0</v>
      </c>
      <c r="H80" s="399">
        <v>0</v>
      </c>
      <c r="I80" s="399">
        <v>0</v>
      </c>
      <c r="J80" s="438">
        <v>0</v>
      </c>
      <c r="K80" s="419">
        <v>0</v>
      </c>
      <c r="L80" s="418">
        <v>0</v>
      </c>
      <c r="M80" s="418">
        <v>0</v>
      </c>
      <c r="N80" s="418">
        <v>0</v>
      </c>
      <c r="O80" s="419">
        <v>0</v>
      </c>
      <c r="P80" s="418">
        <v>0</v>
      </c>
      <c r="Q80" s="418">
        <v>0</v>
      </c>
      <c r="R80" s="418">
        <v>0</v>
      </c>
      <c r="S80" s="418">
        <v>0</v>
      </c>
      <c r="T80" s="419">
        <v>0</v>
      </c>
      <c r="U80" s="418">
        <v>0</v>
      </c>
      <c r="V80" s="418">
        <v>0</v>
      </c>
      <c r="W80" s="418">
        <v>0</v>
      </c>
      <c r="X80" s="418">
        <v>0</v>
      </c>
      <c r="Y80" s="418">
        <v>0</v>
      </c>
      <c r="Z80" s="419">
        <v>0</v>
      </c>
      <c r="AA80" s="418">
        <v>0</v>
      </c>
      <c r="AB80" s="498">
        <v>0</v>
      </c>
    </row>
    <row r="81" spans="1:28" x14ac:dyDescent="0.25">
      <c r="A81" s="420" t="s">
        <v>135</v>
      </c>
      <c r="B81" s="424"/>
      <c r="C81" s="716" t="s">
        <v>70</v>
      </c>
      <c r="D81" s="717"/>
      <c r="E81" s="718"/>
      <c r="F81" s="426">
        <v>3</v>
      </c>
      <c r="G81" s="399">
        <v>5</v>
      </c>
      <c r="H81" s="399">
        <v>5</v>
      </c>
      <c r="I81" s="399">
        <v>0</v>
      </c>
      <c r="J81" s="438">
        <v>0</v>
      </c>
      <c r="K81" s="419">
        <v>4</v>
      </c>
      <c r="L81" s="418">
        <v>0</v>
      </c>
      <c r="M81" s="418">
        <v>0</v>
      </c>
      <c r="N81" s="418">
        <v>2</v>
      </c>
      <c r="O81" s="419">
        <v>2</v>
      </c>
      <c r="P81" s="418">
        <v>1</v>
      </c>
      <c r="Q81" s="418">
        <v>1</v>
      </c>
      <c r="R81" s="418">
        <v>0</v>
      </c>
      <c r="S81" s="418">
        <v>0</v>
      </c>
      <c r="T81" s="419">
        <v>4</v>
      </c>
      <c r="U81" s="418">
        <v>0</v>
      </c>
      <c r="V81" s="418">
        <v>2</v>
      </c>
      <c r="W81" s="418">
        <v>0</v>
      </c>
      <c r="X81" s="418">
        <v>0</v>
      </c>
      <c r="Y81" s="418">
        <v>0</v>
      </c>
      <c r="Z81" s="419">
        <v>4</v>
      </c>
      <c r="AA81" s="418">
        <v>0</v>
      </c>
      <c r="AB81" s="498">
        <v>0</v>
      </c>
    </row>
    <row r="82" spans="1:28" s="316" customFormat="1" ht="28.5" customHeight="1" x14ac:dyDescent="0.25">
      <c r="A82" s="407" t="s">
        <v>136</v>
      </c>
      <c r="B82" s="408"/>
      <c r="C82" s="700" t="s">
        <v>137</v>
      </c>
      <c r="D82" s="701"/>
      <c r="E82" s="702"/>
      <c r="F82" s="432">
        <v>0</v>
      </c>
      <c r="G82" s="432">
        <v>1</v>
      </c>
      <c r="H82" s="432">
        <v>1</v>
      </c>
      <c r="I82" s="432">
        <v>0</v>
      </c>
      <c r="J82" s="432">
        <v>0</v>
      </c>
      <c r="K82" s="433">
        <v>0</v>
      </c>
      <c r="L82" s="433">
        <v>0</v>
      </c>
      <c r="M82" s="433">
        <v>0</v>
      </c>
      <c r="N82" s="433">
        <v>0</v>
      </c>
      <c r="O82" s="433">
        <v>0</v>
      </c>
      <c r="P82" s="433">
        <v>0</v>
      </c>
      <c r="Q82" s="433">
        <v>0</v>
      </c>
      <c r="R82" s="433">
        <v>0</v>
      </c>
      <c r="S82" s="433">
        <v>0</v>
      </c>
      <c r="T82" s="433">
        <v>0</v>
      </c>
      <c r="U82" s="433">
        <v>0</v>
      </c>
      <c r="V82" s="433">
        <v>0</v>
      </c>
      <c r="W82" s="433">
        <v>0</v>
      </c>
      <c r="X82" s="433">
        <v>0</v>
      </c>
      <c r="Y82" s="433">
        <v>0</v>
      </c>
      <c r="Z82" s="433">
        <v>1</v>
      </c>
      <c r="AA82" s="433">
        <v>0</v>
      </c>
      <c r="AB82" s="316">
        <v>0</v>
      </c>
    </row>
    <row r="83" spans="1:28" x14ac:dyDescent="0.25">
      <c r="A83" s="420" t="s">
        <v>138</v>
      </c>
      <c r="B83" s="424"/>
      <c r="C83" s="716" t="s">
        <v>139</v>
      </c>
      <c r="D83" s="717"/>
      <c r="E83" s="718"/>
      <c r="F83" s="426">
        <v>0</v>
      </c>
      <c r="G83" s="399">
        <v>0</v>
      </c>
      <c r="H83" s="399">
        <v>0</v>
      </c>
      <c r="I83" s="399">
        <v>0</v>
      </c>
      <c r="J83" s="438">
        <v>0</v>
      </c>
      <c r="K83" s="419">
        <v>0</v>
      </c>
      <c r="L83" s="418">
        <v>0</v>
      </c>
      <c r="M83" s="418">
        <v>0</v>
      </c>
      <c r="N83" s="418">
        <v>0</v>
      </c>
      <c r="O83" s="419">
        <v>0</v>
      </c>
      <c r="P83" s="418">
        <v>0</v>
      </c>
      <c r="Q83" s="418">
        <v>0</v>
      </c>
      <c r="R83" s="418">
        <v>0</v>
      </c>
      <c r="S83" s="418">
        <v>0</v>
      </c>
      <c r="T83" s="419">
        <v>0</v>
      </c>
      <c r="U83" s="418">
        <v>0</v>
      </c>
      <c r="V83" s="418">
        <v>0</v>
      </c>
      <c r="W83" s="418">
        <v>0</v>
      </c>
      <c r="X83" s="418">
        <v>0</v>
      </c>
      <c r="Y83" s="418">
        <v>0</v>
      </c>
      <c r="Z83" s="419">
        <v>0</v>
      </c>
      <c r="AA83" s="418">
        <v>0</v>
      </c>
      <c r="AB83" s="498">
        <v>0</v>
      </c>
    </row>
    <row r="84" spans="1:28" x14ac:dyDescent="0.25">
      <c r="A84" s="420" t="s">
        <v>140</v>
      </c>
      <c r="B84" s="424"/>
      <c r="C84" s="716" t="s">
        <v>141</v>
      </c>
      <c r="D84" s="717"/>
      <c r="E84" s="718"/>
      <c r="F84" s="399">
        <v>0</v>
      </c>
      <c r="G84" s="399">
        <v>0</v>
      </c>
      <c r="H84" s="399">
        <v>0</v>
      </c>
      <c r="I84" s="399">
        <v>0</v>
      </c>
      <c r="J84" s="438">
        <v>0</v>
      </c>
      <c r="K84" s="419">
        <v>0</v>
      </c>
      <c r="L84" s="418">
        <v>0</v>
      </c>
      <c r="M84" s="418">
        <v>0</v>
      </c>
      <c r="N84" s="418">
        <v>0</v>
      </c>
      <c r="O84" s="419">
        <v>0</v>
      </c>
      <c r="P84" s="418">
        <v>0</v>
      </c>
      <c r="Q84" s="418">
        <v>0</v>
      </c>
      <c r="R84" s="418">
        <v>0</v>
      </c>
      <c r="S84" s="418">
        <v>0</v>
      </c>
      <c r="T84" s="419">
        <v>0</v>
      </c>
      <c r="U84" s="418">
        <v>0</v>
      </c>
      <c r="V84" s="418">
        <v>0</v>
      </c>
      <c r="W84" s="418">
        <v>0</v>
      </c>
      <c r="X84" s="418">
        <v>0</v>
      </c>
      <c r="Y84" s="418">
        <v>0</v>
      </c>
      <c r="Z84" s="419">
        <v>0</v>
      </c>
      <c r="AA84" s="418">
        <v>0</v>
      </c>
      <c r="AB84" s="498">
        <v>0</v>
      </c>
    </row>
    <row r="85" spans="1:28" x14ac:dyDescent="0.25">
      <c r="A85" s="420" t="s">
        <v>142</v>
      </c>
      <c r="B85" s="424"/>
      <c r="C85" s="716" t="s">
        <v>143</v>
      </c>
      <c r="D85" s="717"/>
      <c r="E85" s="718"/>
      <c r="F85" s="426">
        <v>0</v>
      </c>
      <c r="G85" s="399">
        <v>0</v>
      </c>
      <c r="H85" s="399">
        <v>0</v>
      </c>
      <c r="I85" s="399">
        <v>0</v>
      </c>
      <c r="J85" s="438">
        <v>0</v>
      </c>
      <c r="K85" s="419">
        <v>0</v>
      </c>
      <c r="L85" s="418">
        <v>0</v>
      </c>
      <c r="M85" s="418">
        <v>0</v>
      </c>
      <c r="N85" s="418">
        <v>0</v>
      </c>
      <c r="O85" s="419">
        <v>0</v>
      </c>
      <c r="P85" s="418">
        <v>0</v>
      </c>
      <c r="Q85" s="418">
        <v>0</v>
      </c>
      <c r="R85" s="418">
        <v>0</v>
      </c>
      <c r="S85" s="418">
        <v>0</v>
      </c>
      <c r="T85" s="419">
        <v>0</v>
      </c>
      <c r="U85" s="418">
        <v>0</v>
      </c>
      <c r="V85" s="418">
        <v>0</v>
      </c>
      <c r="W85" s="418">
        <v>0</v>
      </c>
      <c r="X85" s="418">
        <v>0</v>
      </c>
      <c r="Y85" s="418">
        <v>0</v>
      </c>
      <c r="Z85" s="419">
        <v>0</v>
      </c>
      <c r="AA85" s="418">
        <v>0</v>
      </c>
      <c r="AB85" s="498">
        <v>0</v>
      </c>
    </row>
    <row r="86" spans="1:28" x14ac:dyDescent="0.25">
      <c r="A86" s="420" t="s">
        <v>144</v>
      </c>
      <c r="B86" s="424"/>
      <c r="C86" s="716" t="s">
        <v>145</v>
      </c>
      <c r="D86" s="717"/>
      <c r="E86" s="718"/>
      <c r="F86" s="426">
        <v>0</v>
      </c>
      <c r="G86" s="399">
        <v>0</v>
      </c>
      <c r="H86" s="399">
        <v>0</v>
      </c>
      <c r="I86" s="399">
        <v>0</v>
      </c>
      <c r="J86" s="438">
        <v>0</v>
      </c>
      <c r="K86" s="419">
        <v>0</v>
      </c>
      <c r="L86" s="418">
        <v>0</v>
      </c>
      <c r="M86" s="418">
        <v>0</v>
      </c>
      <c r="N86" s="418">
        <v>0</v>
      </c>
      <c r="O86" s="419">
        <v>0</v>
      </c>
      <c r="P86" s="418">
        <v>0</v>
      </c>
      <c r="Q86" s="418">
        <v>0</v>
      </c>
      <c r="R86" s="418">
        <v>0</v>
      </c>
      <c r="S86" s="418">
        <v>0</v>
      </c>
      <c r="T86" s="419">
        <v>0</v>
      </c>
      <c r="U86" s="418">
        <v>0</v>
      </c>
      <c r="V86" s="418">
        <v>0</v>
      </c>
      <c r="W86" s="418">
        <v>0</v>
      </c>
      <c r="X86" s="418">
        <v>0</v>
      </c>
      <c r="Y86" s="418">
        <v>0</v>
      </c>
      <c r="Z86" s="419">
        <v>0</v>
      </c>
      <c r="AA86" s="418">
        <v>0</v>
      </c>
      <c r="AB86" s="498">
        <v>0</v>
      </c>
    </row>
    <row r="87" spans="1:28" x14ac:dyDescent="0.25">
      <c r="A87" s="420" t="s">
        <v>146</v>
      </c>
      <c r="B87" s="424"/>
      <c r="C87" s="716" t="s">
        <v>147</v>
      </c>
      <c r="D87" s="717"/>
      <c r="E87" s="718"/>
      <c r="F87" s="426">
        <v>0</v>
      </c>
      <c r="G87" s="399">
        <v>1</v>
      </c>
      <c r="H87" s="399">
        <v>1</v>
      </c>
      <c r="I87" s="399">
        <v>0</v>
      </c>
      <c r="J87" s="438">
        <v>0</v>
      </c>
      <c r="K87" s="419">
        <v>0</v>
      </c>
      <c r="L87" s="418">
        <v>0</v>
      </c>
      <c r="M87" s="418">
        <v>0</v>
      </c>
      <c r="N87" s="418">
        <v>0</v>
      </c>
      <c r="O87" s="419">
        <v>0</v>
      </c>
      <c r="P87" s="418">
        <v>0</v>
      </c>
      <c r="Q87" s="418">
        <v>0</v>
      </c>
      <c r="R87" s="418">
        <v>0</v>
      </c>
      <c r="S87" s="418">
        <v>0</v>
      </c>
      <c r="T87" s="419">
        <v>0</v>
      </c>
      <c r="U87" s="418">
        <v>0</v>
      </c>
      <c r="V87" s="418">
        <v>0</v>
      </c>
      <c r="W87" s="418">
        <v>0</v>
      </c>
      <c r="X87" s="418">
        <v>0</v>
      </c>
      <c r="Y87" s="418">
        <v>0</v>
      </c>
      <c r="Z87" s="419">
        <v>1</v>
      </c>
      <c r="AA87" s="418">
        <v>0</v>
      </c>
      <c r="AB87" s="498">
        <v>0</v>
      </c>
    </row>
    <row r="88" spans="1:28" x14ac:dyDescent="0.25">
      <c r="A88" s="420" t="s">
        <v>148</v>
      </c>
      <c r="B88" s="424"/>
      <c r="C88" s="716" t="s">
        <v>70</v>
      </c>
      <c r="D88" s="717"/>
      <c r="E88" s="718"/>
      <c r="F88" s="399">
        <v>0</v>
      </c>
      <c r="G88" s="399">
        <v>0</v>
      </c>
      <c r="H88" s="399">
        <v>0</v>
      </c>
      <c r="I88" s="399">
        <v>0</v>
      </c>
      <c r="J88" s="438">
        <v>0</v>
      </c>
      <c r="K88" s="419">
        <v>0</v>
      </c>
      <c r="L88" s="418">
        <v>0</v>
      </c>
      <c r="M88" s="418">
        <v>0</v>
      </c>
      <c r="N88" s="418">
        <v>0</v>
      </c>
      <c r="O88" s="419">
        <v>0</v>
      </c>
      <c r="P88" s="418">
        <v>0</v>
      </c>
      <c r="Q88" s="418">
        <v>0</v>
      </c>
      <c r="R88" s="418">
        <v>0</v>
      </c>
      <c r="S88" s="418">
        <v>0</v>
      </c>
      <c r="T88" s="419">
        <v>0</v>
      </c>
      <c r="U88" s="418">
        <v>0</v>
      </c>
      <c r="V88" s="418">
        <v>0</v>
      </c>
      <c r="W88" s="418">
        <v>0</v>
      </c>
      <c r="X88" s="418">
        <v>0</v>
      </c>
      <c r="Y88" s="418">
        <v>0</v>
      </c>
      <c r="Z88" s="419">
        <v>0</v>
      </c>
      <c r="AA88" s="418">
        <v>0</v>
      </c>
      <c r="AB88" s="498">
        <v>0</v>
      </c>
    </row>
    <row r="89" spans="1:28" s="316" customFormat="1" ht="33" customHeight="1" x14ac:dyDescent="0.25">
      <c r="A89" s="409" t="s">
        <v>149</v>
      </c>
      <c r="B89" s="410"/>
      <c r="C89" s="700" t="s">
        <v>150</v>
      </c>
      <c r="D89" s="701"/>
      <c r="E89" s="702"/>
      <c r="F89" s="406">
        <v>5</v>
      </c>
      <c r="G89" s="406">
        <v>12</v>
      </c>
      <c r="H89" s="432">
        <v>12</v>
      </c>
      <c r="I89" s="432">
        <v>0</v>
      </c>
      <c r="J89" s="406">
        <v>0</v>
      </c>
      <c r="K89" s="405">
        <v>10</v>
      </c>
      <c r="L89" s="405">
        <v>2</v>
      </c>
      <c r="M89" s="405">
        <v>3</v>
      </c>
      <c r="N89" s="405">
        <v>2</v>
      </c>
      <c r="O89" s="433">
        <v>3</v>
      </c>
      <c r="P89" s="405">
        <v>1</v>
      </c>
      <c r="Q89" s="405">
        <v>2</v>
      </c>
      <c r="R89" s="405">
        <v>0</v>
      </c>
      <c r="S89" s="405">
        <v>0</v>
      </c>
      <c r="T89" s="405">
        <v>10</v>
      </c>
      <c r="U89" s="405">
        <v>0</v>
      </c>
      <c r="V89" s="405">
        <v>6</v>
      </c>
      <c r="W89" s="405">
        <v>4</v>
      </c>
      <c r="X89" s="405">
        <v>0</v>
      </c>
      <c r="Y89" s="405">
        <v>2</v>
      </c>
      <c r="Z89" s="440">
        <v>7</v>
      </c>
      <c r="AA89" s="405">
        <v>0</v>
      </c>
      <c r="AB89" s="316">
        <v>0</v>
      </c>
    </row>
    <row r="90" spans="1:28" x14ac:dyDescent="0.25">
      <c r="A90" s="420" t="s">
        <v>151</v>
      </c>
      <c r="B90" s="424"/>
      <c r="C90" s="716" t="s">
        <v>152</v>
      </c>
      <c r="D90" s="717"/>
      <c r="E90" s="718"/>
      <c r="F90" s="399">
        <v>1</v>
      </c>
      <c r="G90" s="399">
        <v>1</v>
      </c>
      <c r="H90" s="399">
        <v>1</v>
      </c>
      <c r="I90" s="399">
        <v>0</v>
      </c>
      <c r="J90" s="438">
        <v>0</v>
      </c>
      <c r="K90" s="419">
        <v>2</v>
      </c>
      <c r="L90" s="418">
        <v>1</v>
      </c>
      <c r="M90" s="418">
        <v>0</v>
      </c>
      <c r="N90" s="418">
        <v>1</v>
      </c>
      <c r="O90" s="419">
        <v>0</v>
      </c>
      <c r="P90" s="418">
        <v>0</v>
      </c>
      <c r="Q90" s="418">
        <v>0</v>
      </c>
      <c r="R90" s="418">
        <v>0</v>
      </c>
      <c r="S90" s="418">
        <v>0</v>
      </c>
      <c r="T90" s="419">
        <v>2</v>
      </c>
      <c r="U90" s="418">
        <v>0</v>
      </c>
      <c r="V90" s="418">
        <v>1</v>
      </c>
      <c r="W90" s="418">
        <v>1</v>
      </c>
      <c r="X90" s="418">
        <v>0</v>
      </c>
      <c r="Y90" s="418">
        <v>0</v>
      </c>
      <c r="Z90" s="419">
        <v>0</v>
      </c>
      <c r="AA90" s="418">
        <v>0</v>
      </c>
      <c r="AB90" s="498">
        <v>0</v>
      </c>
    </row>
    <row r="91" spans="1:28" x14ac:dyDescent="0.25">
      <c r="A91" s="420" t="s">
        <v>153</v>
      </c>
      <c r="B91" s="424"/>
      <c r="C91" s="716" t="s">
        <v>154</v>
      </c>
      <c r="D91" s="717"/>
      <c r="E91" s="718"/>
      <c r="F91" s="426">
        <v>1</v>
      </c>
      <c r="G91" s="399">
        <v>5</v>
      </c>
      <c r="H91" s="399">
        <v>5</v>
      </c>
      <c r="I91" s="399">
        <v>0</v>
      </c>
      <c r="J91" s="438">
        <v>0</v>
      </c>
      <c r="K91" s="419">
        <v>3</v>
      </c>
      <c r="L91" s="418">
        <v>0</v>
      </c>
      <c r="M91" s="418">
        <v>1</v>
      </c>
      <c r="N91" s="418">
        <v>1</v>
      </c>
      <c r="O91" s="419">
        <v>1</v>
      </c>
      <c r="P91" s="418">
        <v>0</v>
      </c>
      <c r="Q91" s="418">
        <v>1</v>
      </c>
      <c r="R91" s="418">
        <v>0</v>
      </c>
      <c r="S91" s="418">
        <v>0</v>
      </c>
      <c r="T91" s="419">
        <v>3</v>
      </c>
      <c r="U91" s="418">
        <v>0</v>
      </c>
      <c r="V91" s="418">
        <v>2</v>
      </c>
      <c r="W91" s="418">
        <v>2</v>
      </c>
      <c r="X91" s="418">
        <v>0</v>
      </c>
      <c r="Y91" s="418">
        <v>0</v>
      </c>
      <c r="Z91" s="419">
        <v>3</v>
      </c>
      <c r="AA91" s="418">
        <v>0</v>
      </c>
      <c r="AB91" s="498">
        <v>0</v>
      </c>
    </row>
    <row r="92" spans="1:28" x14ac:dyDescent="0.25">
      <c r="A92" s="420" t="s">
        <v>155</v>
      </c>
      <c r="B92" s="424"/>
      <c r="C92" s="716" t="s">
        <v>156</v>
      </c>
      <c r="D92" s="717"/>
      <c r="E92" s="718"/>
      <c r="F92" s="399">
        <v>0</v>
      </c>
      <c r="G92" s="399">
        <v>0</v>
      </c>
      <c r="H92" s="399">
        <v>0</v>
      </c>
      <c r="I92" s="399">
        <v>0</v>
      </c>
      <c r="J92" s="438">
        <v>0</v>
      </c>
      <c r="K92" s="419">
        <v>0</v>
      </c>
      <c r="L92" s="418">
        <v>0</v>
      </c>
      <c r="M92" s="418">
        <v>0</v>
      </c>
      <c r="N92" s="418">
        <v>0</v>
      </c>
      <c r="O92" s="419">
        <v>0</v>
      </c>
      <c r="P92" s="418">
        <v>0</v>
      </c>
      <c r="Q92" s="418">
        <v>0</v>
      </c>
      <c r="R92" s="418">
        <v>0</v>
      </c>
      <c r="S92" s="418">
        <v>0</v>
      </c>
      <c r="T92" s="419">
        <v>0</v>
      </c>
      <c r="U92" s="418">
        <v>0</v>
      </c>
      <c r="V92" s="418">
        <v>0</v>
      </c>
      <c r="W92" s="418">
        <v>0</v>
      </c>
      <c r="X92" s="418">
        <v>0</v>
      </c>
      <c r="Y92" s="418">
        <v>0</v>
      </c>
      <c r="Z92" s="405">
        <v>0</v>
      </c>
      <c r="AA92" s="418">
        <v>0</v>
      </c>
      <c r="AB92" s="498">
        <v>0</v>
      </c>
    </row>
    <row r="93" spans="1:28" x14ac:dyDescent="0.25">
      <c r="A93" s="427" t="s">
        <v>157</v>
      </c>
      <c r="B93" s="428"/>
      <c r="C93" s="706" t="s">
        <v>158</v>
      </c>
      <c r="D93" s="707"/>
      <c r="E93" s="708"/>
      <c r="F93" s="426">
        <v>0</v>
      </c>
      <c r="G93" s="399">
        <v>0</v>
      </c>
      <c r="H93" s="399">
        <v>0</v>
      </c>
      <c r="I93" s="426">
        <v>0</v>
      </c>
      <c r="J93" s="438">
        <v>0</v>
      </c>
      <c r="K93" s="419">
        <v>0</v>
      </c>
      <c r="L93" s="431">
        <v>0</v>
      </c>
      <c r="M93" s="431">
        <v>0</v>
      </c>
      <c r="N93" s="431">
        <v>0</v>
      </c>
      <c r="O93" s="419">
        <v>0</v>
      </c>
      <c r="P93" s="431">
        <v>0</v>
      </c>
      <c r="Q93" s="431">
        <v>0</v>
      </c>
      <c r="R93" s="431">
        <v>0</v>
      </c>
      <c r="S93" s="431">
        <v>0</v>
      </c>
      <c r="T93" s="419">
        <v>0</v>
      </c>
      <c r="U93" s="431">
        <v>0</v>
      </c>
      <c r="V93" s="431">
        <v>0</v>
      </c>
      <c r="W93" s="431">
        <v>0</v>
      </c>
      <c r="X93" s="431">
        <v>0</v>
      </c>
      <c r="Y93" s="431">
        <v>0</v>
      </c>
      <c r="Z93" s="419">
        <v>0</v>
      </c>
      <c r="AA93" s="431">
        <v>0</v>
      </c>
      <c r="AB93" s="498">
        <v>0</v>
      </c>
    </row>
    <row r="94" spans="1:28" x14ac:dyDescent="0.25">
      <c r="A94" s="420" t="s">
        <v>159</v>
      </c>
      <c r="B94" s="424"/>
      <c r="C94" s="706" t="s">
        <v>160</v>
      </c>
      <c r="D94" s="707"/>
      <c r="E94" s="708"/>
      <c r="F94" s="426">
        <v>3</v>
      </c>
      <c r="G94" s="399">
        <v>4</v>
      </c>
      <c r="H94" s="399">
        <v>4</v>
      </c>
      <c r="I94" s="399">
        <v>0</v>
      </c>
      <c r="J94" s="438">
        <v>0</v>
      </c>
      <c r="K94" s="419">
        <v>5</v>
      </c>
      <c r="L94" s="418">
        <v>1</v>
      </c>
      <c r="M94" s="418">
        <v>2</v>
      </c>
      <c r="N94" s="418">
        <v>0</v>
      </c>
      <c r="O94" s="419">
        <v>2</v>
      </c>
      <c r="P94" s="418">
        <v>1</v>
      </c>
      <c r="Q94" s="418">
        <v>1</v>
      </c>
      <c r="R94" s="418">
        <v>0</v>
      </c>
      <c r="S94" s="418">
        <v>0</v>
      </c>
      <c r="T94" s="419">
        <v>5</v>
      </c>
      <c r="U94" s="418">
        <v>0</v>
      </c>
      <c r="V94" s="418">
        <v>3</v>
      </c>
      <c r="W94" s="418">
        <v>1</v>
      </c>
      <c r="X94" s="418">
        <v>0</v>
      </c>
      <c r="Y94" s="418">
        <v>0</v>
      </c>
      <c r="Z94" s="419">
        <v>2</v>
      </c>
      <c r="AA94" s="418">
        <v>0</v>
      </c>
      <c r="AB94" s="498">
        <v>0</v>
      </c>
    </row>
    <row r="95" spans="1:28" x14ac:dyDescent="0.25">
      <c r="A95" s="420" t="s">
        <v>161</v>
      </c>
      <c r="B95" s="424"/>
      <c r="C95" s="716" t="s">
        <v>70</v>
      </c>
      <c r="D95" s="717"/>
      <c r="E95" s="718"/>
      <c r="F95" s="426">
        <v>0</v>
      </c>
      <c r="G95" s="399">
        <v>2</v>
      </c>
      <c r="H95" s="399">
        <v>2</v>
      </c>
      <c r="I95" s="399">
        <v>0</v>
      </c>
      <c r="J95" s="438">
        <v>0</v>
      </c>
      <c r="K95" s="419">
        <v>0</v>
      </c>
      <c r="L95" s="418">
        <v>0</v>
      </c>
      <c r="M95" s="418">
        <v>0</v>
      </c>
      <c r="N95" s="418">
        <v>0</v>
      </c>
      <c r="O95" s="419">
        <v>0</v>
      </c>
      <c r="P95" s="418">
        <v>0</v>
      </c>
      <c r="Q95" s="418">
        <v>0</v>
      </c>
      <c r="R95" s="418">
        <v>0</v>
      </c>
      <c r="S95" s="418">
        <v>0</v>
      </c>
      <c r="T95" s="419">
        <v>0</v>
      </c>
      <c r="U95" s="418">
        <v>0</v>
      </c>
      <c r="V95" s="418">
        <v>0</v>
      </c>
      <c r="W95" s="418">
        <v>0</v>
      </c>
      <c r="X95" s="418">
        <v>0</v>
      </c>
      <c r="Y95" s="418">
        <v>2</v>
      </c>
      <c r="Z95" s="419">
        <v>2</v>
      </c>
      <c r="AA95" s="418">
        <v>0</v>
      </c>
      <c r="AB95" s="498">
        <v>0</v>
      </c>
    </row>
    <row r="96" spans="1:28" s="316" customFormat="1" ht="29.25" customHeight="1" x14ac:dyDescent="0.25">
      <c r="A96" s="409" t="s">
        <v>162</v>
      </c>
      <c r="B96" s="410"/>
      <c r="C96" s="700" t="s">
        <v>163</v>
      </c>
      <c r="D96" s="701"/>
      <c r="E96" s="702"/>
      <c r="F96" s="406">
        <v>3</v>
      </c>
      <c r="G96" s="406">
        <v>0</v>
      </c>
      <c r="H96" s="432">
        <v>0</v>
      </c>
      <c r="I96" s="406">
        <v>0</v>
      </c>
      <c r="J96" s="406">
        <v>0</v>
      </c>
      <c r="K96" s="405">
        <v>1</v>
      </c>
      <c r="L96" s="405">
        <v>0</v>
      </c>
      <c r="M96" s="405">
        <v>0</v>
      </c>
      <c r="N96" s="405">
        <v>1</v>
      </c>
      <c r="O96" s="433">
        <v>0</v>
      </c>
      <c r="P96" s="405">
        <v>0</v>
      </c>
      <c r="Q96" s="405">
        <v>0</v>
      </c>
      <c r="R96" s="405">
        <v>0</v>
      </c>
      <c r="S96" s="405">
        <v>0</v>
      </c>
      <c r="T96" s="405">
        <v>1</v>
      </c>
      <c r="U96" s="405">
        <v>0</v>
      </c>
      <c r="V96" s="405">
        <v>1</v>
      </c>
      <c r="W96" s="405">
        <v>0</v>
      </c>
      <c r="X96" s="405">
        <v>0</v>
      </c>
      <c r="Y96" s="405">
        <v>0</v>
      </c>
      <c r="Z96" s="405">
        <v>2</v>
      </c>
      <c r="AA96" s="405">
        <v>1</v>
      </c>
      <c r="AB96" s="316">
        <v>0</v>
      </c>
    </row>
    <row r="97" spans="1:28" x14ac:dyDescent="0.25">
      <c r="A97" s="420" t="s">
        <v>164</v>
      </c>
      <c r="B97" s="424"/>
      <c r="C97" s="716" t="s">
        <v>165</v>
      </c>
      <c r="D97" s="717"/>
      <c r="E97" s="718"/>
      <c r="F97" s="426">
        <v>1</v>
      </c>
      <c r="G97" s="399">
        <v>0</v>
      </c>
      <c r="H97" s="399">
        <v>0</v>
      </c>
      <c r="I97" s="399">
        <v>0</v>
      </c>
      <c r="J97" s="438">
        <v>0</v>
      </c>
      <c r="K97" s="419">
        <v>0</v>
      </c>
      <c r="L97" s="418">
        <v>0</v>
      </c>
      <c r="M97" s="418">
        <v>0</v>
      </c>
      <c r="N97" s="418">
        <v>0</v>
      </c>
      <c r="O97" s="419">
        <v>0</v>
      </c>
      <c r="P97" s="418">
        <v>0</v>
      </c>
      <c r="Q97" s="418">
        <v>0</v>
      </c>
      <c r="R97" s="418">
        <v>0</v>
      </c>
      <c r="S97" s="418">
        <v>0</v>
      </c>
      <c r="T97" s="419">
        <v>0</v>
      </c>
      <c r="U97" s="418">
        <v>0</v>
      </c>
      <c r="V97" s="418">
        <v>0</v>
      </c>
      <c r="W97" s="418">
        <v>0</v>
      </c>
      <c r="X97" s="418">
        <v>0</v>
      </c>
      <c r="Y97" s="418">
        <v>0</v>
      </c>
      <c r="Z97" s="419">
        <v>1</v>
      </c>
      <c r="AA97" s="418">
        <v>0</v>
      </c>
      <c r="AB97" s="498">
        <v>0</v>
      </c>
    </row>
    <row r="98" spans="1:28" x14ac:dyDescent="0.25">
      <c r="A98" s="420" t="s">
        <v>166</v>
      </c>
      <c r="B98" s="435"/>
      <c r="C98" s="706" t="s">
        <v>70</v>
      </c>
      <c r="D98" s="707"/>
      <c r="E98" s="708"/>
      <c r="F98" s="426">
        <v>2</v>
      </c>
      <c r="G98" s="399">
        <v>0</v>
      </c>
      <c r="H98" s="399">
        <v>0</v>
      </c>
      <c r="I98" s="399">
        <v>0</v>
      </c>
      <c r="J98" s="438">
        <v>0</v>
      </c>
      <c r="K98" s="419">
        <v>1</v>
      </c>
      <c r="L98" s="418">
        <v>0</v>
      </c>
      <c r="M98" s="418">
        <v>0</v>
      </c>
      <c r="N98" s="418">
        <v>1</v>
      </c>
      <c r="O98" s="419">
        <v>0</v>
      </c>
      <c r="P98" s="418">
        <v>0</v>
      </c>
      <c r="Q98" s="418">
        <v>0</v>
      </c>
      <c r="R98" s="418">
        <v>0</v>
      </c>
      <c r="S98" s="418">
        <v>0</v>
      </c>
      <c r="T98" s="419">
        <v>1</v>
      </c>
      <c r="U98" s="418">
        <v>0</v>
      </c>
      <c r="V98" s="418">
        <v>1</v>
      </c>
      <c r="W98" s="418">
        <v>0</v>
      </c>
      <c r="X98" s="418">
        <v>0</v>
      </c>
      <c r="Y98" s="418">
        <v>0</v>
      </c>
      <c r="Z98" s="419">
        <v>1</v>
      </c>
      <c r="AA98" s="418">
        <v>1</v>
      </c>
      <c r="AB98" s="498">
        <v>0</v>
      </c>
    </row>
    <row r="99" spans="1:28" s="316" customFormat="1" ht="31.5" customHeight="1" x14ac:dyDescent="0.25">
      <c r="A99" s="407" t="s">
        <v>167</v>
      </c>
      <c r="B99" s="408"/>
      <c r="C99" s="700" t="s">
        <v>168</v>
      </c>
      <c r="D99" s="701"/>
      <c r="E99" s="702"/>
      <c r="F99" s="406">
        <v>46</v>
      </c>
      <c r="G99" s="406">
        <v>168</v>
      </c>
      <c r="H99" s="432">
        <v>114</v>
      </c>
      <c r="I99" s="406">
        <v>43</v>
      </c>
      <c r="J99" s="406">
        <v>11</v>
      </c>
      <c r="K99" s="405">
        <v>109</v>
      </c>
      <c r="L99" s="405">
        <v>76</v>
      </c>
      <c r="M99" s="405">
        <v>4</v>
      </c>
      <c r="N99" s="405">
        <v>12</v>
      </c>
      <c r="O99" s="433">
        <v>17</v>
      </c>
      <c r="P99" s="405">
        <v>0</v>
      </c>
      <c r="Q99" s="405">
        <v>16</v>
      </c>
      <c r="R99" s="405">
        <v>1</v>
      </c>
      <c r="S99" s="405">
        <v>1</v>
      </c>
      <c r="T99" s="405">
        <v>110</v>
      </c>
      <c r="U99" s="405">
        <v>1</v>
      </c>
      <c r="V99" s="405">
        <v>91</v>
      </c>
      <c r="W99" s="405">
        <v>3</v>
      </c>
      <c r="X99" s="405">
        <v>0</v>
      </c>
      <c r="Y99" s="405">
        <v>2</v>
      </c>
      <c r="Z99" s="405">
        <v>49</v>
      </c>
      <c r="AA99" s="405">
        <v>8</v>
      </c>
      <c r="AB99" s="316">
        <v>0</v>
      </c>
    </row>
    <row r="100" spans="1:28" x14ac:dyDescent="0.25">
      <c r="A100" s="427" t="s">
        <v>169</v>
      </c>
      <c r="B100" s="428"/>
      <c r="C100" s="716" t="s">
        <v>170</v>
      </c>
      <c r="D100" s="717"/>
      <c r="E100" s="718"/>
      <c r="F100" s="399">
        <v>0</v>
      </c>
      <c r="G100" s="399">
        <v>0</v>
      </c>
      <c r="H100" s="399">
        <v>0</v>
      </c>
      <c r="I100" s="399">
        <v>0</v>
      </c>
      <c r="J100" s="438">
        <v>0</v>
      </c>
      <c r="K100" s="419">
        <v>0</v>
      </c>
      <c r="L100" s="418">
        <v>0</v>
      </c>
      <c r="M100" s="418">
        <v>0</v>
      </c>
      <c r="N100" s="418">
        <v>0</v>
      </c>
      <c r="O100" s="419">
        <v>0</v>
      </c>
      <c r="P100" s="418">
        <v>0</v>
      </c>
      <c r="Q100" s="418">
        <v>0</v>
      </c>
      <c r="R100" s="418">
        <v>0</v>
      </c>
      <c r="S100" s="418">
        <v>0</v>
      </c>
      <c r="T100" s="419">
        <v>0</v>
      </c>
      <c r="U100" s="418">
        <v>0</v>
      </c>
      <c r="V100" s="418">
        <v>0</v>
      </c>
      <c r="W100" s="418">
        <v>0</v>
      </c>
      <c r="X100" s="418">
        <v>0</v>
      </c>
      <c r="Y100" s="418">
        <v>0</v>
      </c>
      <c r="Z100" s="419">
        <v>0</v>
      </c>
      <c r="AA100" s="418">
        <v>0</v>
      </c>
      <c r="AB100" s="498">
        <v>0</v>
      </c>
    </row>
    <row r="101" spans="1:28" x14ac:dyDescent="0.25">
      <c r="A101" s="427" t="s">
        <v>171</v>
      </c>
      <c r="B101" s="428"/>
      <c r="C101" s="716" t="s">
        <v>172</v>
      </c>
      <c r="D101" s="717"/>
      <c r="E101" s="718"/>
      <c r="F101" s="426">
        <v>16</v>
      </c>
      <c r="G101" s="399">
        <v>29</v>
      </c>
      <c r="H101" s="399">
        <v>24</v>
      </c>
      <c r="I101" s="399">
        <v>2</v>
      </c>
      <c r="J101" s="438">
        <v>3</v>
      </c>
      <c r="K101" s="419">
        <v>23</v>
      </c>
      <c r="L101" s="418">
        <v>16</v>
      </c>
      <c r="M101" s="418">
        <v>0</v>
      </c>
      <c r="N101" s="418">
        <v>1</v>
      </c>
      <c r="O101" s="419">
        <v>6</v>
      </c>
      <c r="P101" s="418">
        <v>0</v>
      </c>
      <c r="Q101" s="418">
        <v>5</v>
      </c>
      <c r="R101" s="418">
        <v>1</v>
      </c>
      <c r="S101" s="418">
        <v>0</v>
      </c>
      <c r="T101" s="419">
        <v>23</v>
      </c>
      <c r="U101" s="418">
        <v>0</v>
      </c>
      <c r="V101" s="418">
        <v>16</v>
      </c>
      <c r="W101" s="418">
        <v>0</v>
      </c>
      <c r="X101" s="418">
        <v>0</v>
      </c>
      <c r="Y101" s="418">
        <v>0</v>
      </c>
      <c r="Z101" s="419">
        <v>17</v>
      </c>
      <c r="AA101" s="418">
        <v>8</v>
      </c>
      <c r="AB101" s="498">
        <v>0</v>
      </c>
    </row>
    <row r="102" spans="1:28" x14ac:dyDescent="0.25">
      <c r="A102" s="427" t="s">
        <v>173</v>
      </c>
      <c r="B102" s="428"/>
      <c r="C102" s="716" t="s">
        <v>174</v>
      </c>
      <c r="D102" s="717"/>
      <c r="E102" s="718"/>
      <c r="F102" s="399">
        <v>0</v>
      </c>
      <c r="G102" s="399">
        <v>0</v>
      </c>
      <c r="H102" s="399">
        <v>0</v>
      </c>
      <c r="I102" s="399">
        <v>0</v>
      </c>
      <c r="J102" s="438">
        <v>0</v>
      </c>
      <c r="K102" s="419">
        <v>0</v>
      </c>
      <c r="L102" s="418">
        <v>0</v>
      </c>
      <c r="M102" s="418">
        <v>0</v>
      </c>
      <c r="N102" s="418">
        <v>0</v>
      </c>
      <c r="O102" s="419">
        <v>0</v>
      </c>
      <c r="P102" s="418">
        <v>0</v>
      </c>
      <c r="Q102" s="418">
        <v>0</v>
      </c>
      <c r="R102" s="418">
        <v>0</v>
      </c>
      <c r="S102" s="418">
        <v>0</v>
      </c>
      <c r="T102" s="419">
        <v>0</v>
      </c>
      <c r="U102" s="418">
        <v>0</v>
      </c>
      <c r="V102" s="418">
        <v>0</v>
      </c>
      <c r="W102" s="418">
        <v>0</v>
      </c>
      <c r="X102" s="418">
        <v>0</v>
      </c>
      <c r="Y102" s="418">
        <v>0</v>
      </c>
      <c r="Z102" s="419">
        <v>0</v>
      </c>
      <c r="AA102" s="418">
        <v>0</v>
      </c>
      <c r="AB102" s="498">
        <v>0</v>
      </c>
    </row>
    <row r="103" spans="1:28" x14ac:dyDescent="0.25">
      <c r="A103" s="420" t="s">
        <v>175</v>
      </c>
      <c r="B103" s="424"/>
      <c r="C103" s="716" t="s">
        <v>176</v>
      </c>
      <c r="D103" s="717"/>
      <c r="E103" s="718"/>
      <c r="F103" s="426">
        <v>15</v>
      </c>
      <c r="G103" s="399">
        <v>23</v>
      </c>
      <c r="H103" s="399">
        <v>20</v>
      </c>
      <c r="I103" s="399">
        <v>3</v>
      </c>
      <c r="J103" s="438">
        <v>0</v>
      </c>
      <c r="K103" s="419">
        <v>27</v>
      </c>
      <c r="L103" s="418">
        <v>19</v>
      </c>
      <c r="M103" s="418">
        <v>0</v>
      </c>
      <c r="N103" s="418">
        <v>5</v>
      </c>
      <c r="O103" s="419">
        <v>3</v>
      </c>
      <c r="P103" s="418">
        <v>0</v>
      </c>
      <c r="Q103" s="418">
        <v>3</v>
      </c>
      <c r="R103" s="418">
        <v>0</v>
      </c>
      <c r="S103" s="418">
        <v>0</v>
      </c>
      <c r="T103" s="419">
        <v>27</v>
      </c>
      <c r="U103" s="418">
        <v>0</v>
      </c>
      <c r="V103" s="418">
        <v>20</v>
      </c>
      <c r="W103" s="418">
        <v>1</v>
      </c>
      <c r="X103" s="418">
        <v>0</v>
      </c>
      <c r="Y103" s="418">
        <v>0</v>
      </c>
      <c r="Z103" s="419">
        <v>8</v>
      </c>
      <c r="AA103" s="418">
        <v>0</v>
      </c>
      <c r="AB103" s="498">
        <v>0</v>
      </c>
    </row>
    <row r="104" spans="1:28" x14ac:dyDescent="0.25">
      <c r="A104" s="420" t="s">
        <v>177</v>
      </c>
      <c r="B104" s="424"/>
      <c r="C104" s="716" t="s">
        <v>178</v>
      </c>
      <c r="D104" s="717"/>
      <c r="E104" s="718"/>
      <c r="F104" s="426">
        <v>0</v>
      </c>
      <c r="G104" s="399">
        <v>1</v>
      </c>
      <c r="H104" s="399">
        <v>1</v>
      </c>
      <c r="I104" s="399">
        <v>0</v>
      </c>
      <c r="J104" s="438">
        <v>0</v>
      </c>
      <c r="K104" s="419">
        <v>1</v>
      </c>
      <c r="L104" s="418">
        <v>1</v>
      </c>
      <c r="M104" s="418">
        <v>0</v>
      </c>
      <c r="N104" s="418">
        <v>0</v>
      </c>
      <c r="O104" s="419">
        <v>0</v>
      </c>
      <c r="P104" s="418">
        <v>0</v>
      </c>
      <c r="Q104" s="418">
        <v>0</v>
      </c>
      <c r="R104" s="418">
        <v>0</v>
      </c>
      <c r="S104" s="418">
        <v>0</v>
      </c>
      <c r="T104" s="419">
        <v>1</v>
      </c>
      <c r="U104" s="418">
        <v>0</v>
      </c>
      <c r="V104" s="418">
        <v>1</v>
      </c>
      <c r="W104" s="418">
        <v>0</v>
      </c>
      <c r="X104" s="418">
        <v>0</v>
      </c>
      <c r="Y104" s="418">
        <v>0</v>
      </c>
      <c r="Z104" s="419">
        <v>0</v>
      </c>
      <c r="AA104" s="418">
        <v>0</v>
      </c>
      <c r="AB104" s="498">
        <v>0</v>
      </c>
    </row>
    <row r="105" spans="1:28" x14ac:dyDescent="0.25">
      <c r="A105" s="420" t="s">
        <v>179</v>
      </c>
      <c r="B105" s="424"/>
      <c r="C105" s="716" t="s">
        <v>180</v>
      </c>
      <c r="D105" s="717"/>
      <c r="E105" s="718"/>
      <c r="F105" s="426">
        <v>0</v>
      </c>
      <c r="G105" s="399">
        <v>0</v>
      </c>
      <c r="H105" s="399">
        <v>0</v>
      </c>
      <c r="I105" s="399">
        <v>0</v>
      </c>
      <c r="J105" s="438">
        <v>0</v>
      </c>
      <c r="K105" s="419">
        <v>0</v>
      </c>
      <c r="L105" s="418">
        <v>0</v>
      </c>
      <c r="M105" s="418">
        <v>0</v>
      </c>
      <c r="N105" s="418">
        <v>0</v>
      </c>
      <c r="O105" s="419">
        <v>0</v>
      </c>
      <c r="P105" s="418">
        <v>0</v>
      </c>
      <c r="Q105" s="418">
        <v>0</v>
      </c>
      <c r="R105" s="418">
        <v>0</v>
      </c>
      <c r="S105" s="418">
        <v>0</v>
      </c>
      <c r="T105" s="419">
        <v>0</v>
      </c>
      <c r="U105" s="418">
        <v>0</v>
      </c>
      <c r="V105" s="418">
        <v>0</v>
      </c>
      <c r="W105" s="418">
        <v>0</v>
      </c>
      <c r="X105" s="418">
        <v>0</v>
      </c>
      <c r="Y105" s="418">
        <v>0</v>
      </c>
      <c r="Z105" s="419">
        <v>0</v>
      </c>
      <c r="AA105" s="418">
        <v>0</v>
      </c>
      <c r="AB105" s="498">
        <v>0</v>
      </c>
    </row>
    <row r="106" spans="1:28" x14ac:dyDescent="0.25">
      <c r="A106" s="420" t="s">
        <v>181</v>
      </c>
      <c r="B106" s="424"/>
      <c r="C106" s="716" t="s">
        <v>182</v>
      </c>
      <c r="D106" s="717"/>
      <c r="E106" s="718"/>
      <c r="F106" s="426">
        <v>2</v>
      </c>
      <c r="G106" s="399">
        <v>3</v>
      </c>
      <c r="H106" s="399">
        <v>2</v>
      </c>
      <c r="I106" s="399">
        <v>1</v>
      </c>
      <c r="J106" s="438">
        <v>0</v>
      </c>
      <c r="K106" s="419">
        <v>1</v>
      </c>
      <c r="L106" s="418">
        <v>0</v>
      </c>
      <c r="M106" s="418">
        <v>0</v>
      </c>
      <c r="N106" s="418">
        <v>1</v>
      </c>
      <c r="O106" s="419">
        <v>0</v>
      </c>
      <c r="P106" s="418">
        <v>0</v>
      </c>
      <c r="Q106" s="418">
        <v>0</v>
      </c>
      <c r="R106" s="418">
        <v>0</v>
      </c>
      <c r="S106" s="418">
        <v>1</v>
      </c>
      <c r="T106" s="419">
        <v>2</v>
      </c>
      <c r="U106" s="418">
        <v>0</v>
      </c>
      <c r="V106" s="418">
        <v>2</v>
      </c>
      <c r="W106" s="418">
        <v>1</v>
      </c>
      <c r="X106" s="418">
        <v>0</v>
      </c>
      <c r="Y106" s="418">
        <v>0</v>
      </c>
      <c r="Z106" s="419">
        <v>2</v>
      </c>
      <c r="AA106" s="418">
        <v>0</v>
      </c>
      <c r="AB106" s="498">
        <v>0</v>
      </c>
    </row>
    <row r="107" spans="1:28" x14ac:dyDescent="0.25">
      <c r="A107" s="420" t="s">
        <v>183</v>
      </c>
      <c r="B107" s="424"/>
      <c r="C107" s="716" t="s">
        <v>184</v>
      </c>
      <c r="D107" s="717"/>
      <c r="E107" s="718"/>
      <c r="F107" s="426">
        <v>1</v>
      </c>
      <c r="G107" s="399">
        <v>0</v>
      </c>
      <c r="H107" s="399">
        <v>0</v>
      </c>
      <c r="I107" s="399">
        <v>0</v>
      </c>
      <c r="J107" s="438">
        <v>0</v>
      </c>
      <c r="K107" s="419">
        <v>1</v>
      </c>
      <c r="L107" s="418">
        <v>0</v>
      </c>
      <c r="M107" s="418">
        <v>0</v>
      </c>
      <c r="N107" s="418">
        <v>1</v>
      </c>
      <c r="O107" s="419">
        <v>0</v>
      </c>
      <c r="P107" s="418">
        <v>0</v>
      </c>
      <c r="Q107" s="418">
        <v>0</v>
      </c>
      <c r="R107" s="418">
        <v>0</v>
      </c>
      <c r="S107" s="418">
        <v>0</v>
      </c>
      <c r="T107" s="419">
        <v>1</v>
      </c>
      <c r="U107" s="418">
        <v>0</v>
      </c>
      <c r="V107" s="418">
        <v>1</v>
      </c>
      <c r="W107" s="418">
        <v>0</v>
      </c>
      <c r="X107" s="418">
        <v>0</v>
      </c>
      <c r="Y107" s="418">
        <v>0</v>
      </c>
      <c r="Z107" s="419">
        <v>0</v>
      </c>
      <c r="AA107" s="418">
        <v>0</v>
      </c>
      <c r="AB107" s="498">
        <v>0</v>
      </c>
    </row>
    <row r="108" spans="1:28" x14ac:dyDescent="0.25">
      <c r="A108" s="420" t="s">
        <v>185</v>
      </c>
      <c r="B108" s="424"/>
      <c r="C108" s="716" t="s">
        <v>186</v>
      </c>
      <c r="D108" s="717"/>
      <c r="E108" s="718"/>
      <c r="F108" s="423">
        <v>0</v>
      </c>
      <c r="G108" s="423">
        <v>0</v>
      </c>
      <c r="H108" s="423">
        <v>0</v>
      </c>
      <c r="I108" s="423">
        <v>0</v>
      </c>
      <c r="J108" s="439">
        <v>0</v>
      </c>
      <c r="K108" s="419">
        <v>0</v>
      </c>
      <c r="L108" s="423">
        <v>0</v>
      </c>
      <c r="M108" s="423">
        <v>0</v>
      </c>
      <c r="N108" s="423">
        <v>0</v>
      </c>
      <c r="O108" s="419">
        <v>0</v>
      </c>
      <c r="P108" s="423">
        <v>0</v>
      </c>
      <c r="Q108" s="423">
        <v>0</v>
      </c>
      <c r="R108" s="423">
        <v>0</v>
      </c>
      <c r="S108" s="423">
        <v>0</v>
      </c>
      <c r="T108" s="419">
        <v>0</v>
      </c>
      <c r="U108" s="423">
        <v>0</v>
      </c>
      <c r="V108" s="423">
        <v>0</v>
      </c>
      <c r="W108" s="423">
        <v>0</v>
      </c>
      <c r="X108" s="423">
        <v>0</v>
      </c>
      <c r="Y108" s="423">
        <v>0</v>
      </c>
      <c r="Z108" s="419">
        <v>0</v>
      </c>
      <c r="AA108" s="423">
        <v>0</v>
      </c>
      <c r="AB108" s="498">
        <v>0</v>
      </c>
    </row>
    <row r="109" spans="1:28" x14ac:dyDescent="0.25">
      <c r="A109" s="420" t="s">
        <v>187</v>
      </c>
      <c r="B109" s="424"/>
      <c r="C109" s="716" t="s">
        <v>188</v>
      </c>
      <c r="D109" s="717"/>
      <c r="E109" s="718"/>
      <c r="F109" s="426">
        <v>4</v>
      </c>
      <c r="G109" s="399">
        <v>36</v>
      </c>
      <c r="H109" s="399">
        <v>21</v>
      </c>
      <c r="I109" s="399">
        <v>15</v>
      </c>
      <c r="J109" s="438">
        <v>0</v>
      </c>
      <c r="K109" s="419">
        <v>18</v>
      </c>
      <c r="L109" s="418">
        <v>12</v>
      </c>
      <c r="M109" s="418">
        <v>1</v>
      </c>
      <c r="N109" s="418">
        <v>2</v>
      </c>
      <c r="O109" s="419">
        <v>3</v>
      </c>
      <c r="P109" s="418">
        <v>0</v>
      </c>
      <c r="Q109" s="418">
        <v>3</v>
      </c>
      <c r="R109" s="418">
        <v>0</v>
      </c>
      <c r="S109" s="418">
        <v>0</v>
      </c>
      <c r="T109" s="419">
        <v>18</v>
      </c>
      <c r="U109" s="418">
        <v>1</v>
      </c>
      <c r="V109" s="418">
        <v>17</v>
      </c>
      <c r="W109" s="418">
        <v>0</v>
      </c>
      <c r="X109" s="418">
        <v>0</v>
      </c>
      <c r="Y109" s="418">
        <v>1</v>
      </c>
      <c r="Z109" s="419">
        <v>6</v>
      </c>
      <c r="AA109" s="418">
        <v>0</v>
      </c>
      <c r="AB109" s="498">
        <v>0</v>
      </c>
    </row>
    <row r="110" spans="1:28" x14ac:dyDescent="0.25">
      <c r="A110" s="420" t="s">
        <v>189</v>
      </c>
      <c r="B110" s="424"/>
      <c r="C110" s="716" t="s">
        <v>190</v>
      </c>
      <c r="D110" s="717"/>
      <c r="E110" s="718"/>
      <c r="F110" s="399">
        <v>0</v>
      </c>
      <c r="G110" s="399">
        <v>0</v>
      </c>
      <c r="H110" s="399">
        <v>0</v>
      </c>
      <c r="I110" s="399">
        <v>0</v>
      </c>
      <c r="J110" s="438">
        <v>0</v>
      </c>
      <c r="K110" s="419">
        <v>0</v>
      </c>
      <c r="L110" s="418">
        <v>0</v>
      </c>
      <c r="M110" s="418">
        <v>0</v>
      </c>
      <c r="N110" s="418">
        <v>0</v>
      </c>
      <c r="O110" s="419">
        <v>0</v>
      </c>
      <c r="P110" s="418">
        <v>0</v>
      </c>
      <c r="Q110" s="418">
        <v>0</v>
      </c>
      <c r="R110" s="418">
        <v>0</v>
      </c>
      <c r="S110" s="418">
        <v>0</v>
      </c>
      <c r="T110" s="419">
        <v>0</v>
      </c>
      <c r="U110" s="418">
        <v>0</v>
      </c>
      <c r="V110" s="418">
        <v>0</v>
      </c>
      <c r="W110" s="418">
        <v>0</v>
      </c>
      <c r="X110" s="418">
        <v>0</v>
      </c>
      <c r="Y110" s="418">
        <v>0</v>
      </c>
      <c r="Z110" s="419">
        <v>0</v>
      </c>
      <c r="AA110" s="418">
        <v>0</v>
      </c>
      <c r="AB110" s="498">
        <v>0</v>
      </c>
    </row>
    <row r="111" spans="1:28" x14ac:dyDescent="0.25">
      <c r="A111" s="420" t="s">
        <v>191</v>
      </c>
      <c r="B111" s="424"/>
      <c r="C111" s="716" t="s">
        <v>192</v>
      </c>
      <c r="D111" s="717"/>
      <c r="E111" s="718"/>
      <c r="F111" s="426">
        <v>3</v>
      </c>
      <c r="G111" s="399">
        <v>15</v>
      </c>
      <c r="H111" s="399">
        <v>11</v>
      </c>
      <c r="I111" s="399">
        <v>3</v>
      </c>
      <c r="J111" s="438">
        <v>1</v>
      </c>
      <c r="K111" s="419">
        <v>9</v>
      </c>
      <c r="L111" s="418">
        <v>5</v>
      </c>
      <c r="M111" s="418">
        <v>1</v>
      </c>
      <c r="N111" s="418">
        <v>0</v>
      </c>
      <c r="O111" s="419">
        <v>3</v>
      </c>
      <c r="P111" s="418">
        <v>0</v>
      </c>
      <c r="Q111" s="418">
        <v>3</v>
      </c>
      <c r="R111" s="418">
        <v>0</v>
      </c>
      <c r="S111" s="418">
        <v>0</v>
      </c>
      <c r="T111" s="419">
        <v>9</v>
      </c>
      <c r="U111" s="418">
        <v>0</v>
      </c>
      <c r="V111" s="418">
        <v>8</v>
      </c>
      <c r="W111" s="418">
        <v>0</v>
      </c>
      <c r="X111" s="418">
        <v>0</v>
      </c>
      <c r="Y111" s="418">
        <v>0</v>
      </c>
      <c r="Z111" s="419">
        <v>5</v>
      </c>
      <c r="AA111" s="418">
        <v>0</v>
      </c>
      <c r="AB111" s="498">
        <v>0</v>
      </c>
    </row>
    <row r="112" spans="1:28" x14ac:dyDescent="0.25">
      <c r="A112" s="420" t="s">
        <v>193</v>
      </c>
      <c r="B112" s="424"/>
      <c r="C112" s="716" t="s">
        <v>194</v>
      </c>
      <c r="D112" s="717"/>
      <c r="E112" s="718"/>
      <c r="F112" s="426">
        <v>2</v>
      </c>
      <c r="G112" s="399">
        <v>1</v>
      </c>
      <c r="H112" s="399">
        <v>1</v>
      </c>
      <c r="I112" s="399">
        <v>0</v>
      </c>
      <c r="J112" s="438">
        <v>0</v>
      </c>
      <c r="K112" s="419">
        <v>3</v>
      </c>
      <c r="L112" s="418">
        <v>3</v>
      </c>
      <c r="M112" s="418">
        <v>0</v>
      </c>
      <c r="N112" s="418">
        <v>0</v>
      </c>
      <c r="O112" s="419">
        <v>0</v>
      </c>
      <c r="P112" s="418">
        <v>0</v>
      </c>
      <c r="Q112" s="418">
        <v>0</v>
      </c>
      <c r="R112" s="418">
        <v>0</v>
      </c>
      <c r="S112" s="418">
        <v>0</v>
      </c>
      <c r="T112" s="419">
        <v>3</v>
      </c>
      <c r="U112" s="418">
        <v>0</v>
      </c>
      <c r="V112" s="418">
        <v>3</v>
      </c>
      <c r="W112" s="418">
        <v>0</v>
      </c>
      <c r="X112" s="418">
        <v>0</v>
      </c>
      <c r="Y112" s="418">
        <v>0</v>
      </c>
      <c r="Z112" s="419">
        <v>0</v>
      </c>
      <c r="AA112" s="418">
        <v>0</v>
      </c>
      <c r="AB112" s="498">
        <v>0</v>
      </c>
    </row>
    <row r="113" spans="1:28" x14ac:dyDescent="0.25">
      <c r="A113" s="420" t="s">
        <v>195</v>
      </c>
      <c r="B113" s="424"/>
      <c r="C113" s="716" t="s">
        <v>196</v>
      </c>
      <c r="D113" s="717"/>
      <c r="E113" s="718"/>
      <c r="F113" s="399">
        <v>0</v>
      </c>
      <c r="G113" s="399">
        <v>4</v>
      </c>
      <c r="H113" s="399">
        <v>4</v>
      </c>
      <c r="I113" s="399">
        <v>0</v>
      </c>
      <c r="J113" s="438">
        <v>0</v>
      </c>
      <c r="K113" s="419">
        <v>1</v>
      </c>
      <c r="L113" s="418">
        <v>0</v>
      </c>
      <c r="M113" s="418">
        <v>0</v>
      </c>
      <c r="N113" s="418">
        <v>0</v>
      </c>
      <c r="O113" s="419">
        <v>1</v>
      </c>
      <c r="P113" s="418">
        <v>0</v>
      </c>
      <c r="Q113" s="418">
        <v>1</v>
      </c>
      <c r="R113" s="418">
        <v>0</v>
      </c>
      <c r="S113" s="418">
        <v>0</v>
      </c>
      <c r="T113" s="419">
        <v>1</v>
      </c>
      <c r="U113" s="418">
        <v>0</v>
      </c>
      <c r="V113" s="418">
        <v>1</v>
      </c>
      <c r="W113" s="418">
        <v>0</v>
      </c>
      <c r="X113" s="418">
        <v>0</v>
      </c>
      <c r="Y113" s="418">
        <v>0</v>
      </c>
      <c r="Z113" s="419">
        <v>3</v>
      </c>
      <c r="AA113" s="418">
        <v>0</v>
      </c>
      <c r="AB113" s="498">
        <v>0</v>
      </c>
    </row>
    <row r="114" spans="1:28" x14ac:dyDescent="0.25">
      <c r="A114" s="420" t="s">
        <v>197</v>
      </c>
      <c r="B114" s="424"/>
      <c r="C114" s="716" t="s">
        <v>198</v>
      </c>
      <c r="D114" s="717"/>
      <c r="E114" s="718"/>
      <c r="F114" s="399">
        <v>0</v>
      </c>
      <c r="G114" s="399">
        <v>0</v>
      </c>
      <c r="H114" s="399">
        <v>0</v>
      </c>
      <c r="I114" s="399">
        <v>0</v>
      </c>
      <c r="J114" s="438">
        <v>0</v>
      </c>
      <c r="K114" s="419">
        <v>0</v>
      </c>
      <c r="L114" s="418">
        <v>0</v>
      </c>
      <c r="M114" s="418">
        <v>0</v>
      </c>
      <c r="N114" s="418">
        <v>0</v>
      </c>
      <c r="O114" s="419">
        <v>0</v>
      </c>
      <c r="P114" s="418">
        <v>0</v>
      </c>
      <c r="Q114" s="418">
        <v>0</v>
      </c>
      <c r="R114" s="418">
        <v>0</v>
      </c>
      <c r="S114" s="418">
        <v>0</v>
      </c>
      <c r="T114" s="419">
        <v>0</v>
      </c>
      <c r="U114" s="418">
        <v>0</v>
      </c>
      <c r="V114" s="418">
        <v>0</v>
      </c>
      <c r="W114" s="418">
        <v>0</v>
      </c>
      <c r="X114" s="418">
        <v>0</v>
      </c>
      <c r="Y114" s="418">
        <v>0</v>
      </c>
      <c r="Z114" s="419">
        <v>0</v>
      </c>
      <c r="AA114" s="418">
        <v>0</v>
      </c>
      <c r="AB114" s="498">
        <v>0</v>
      </c>
    </row>
    <row r="115" spans="1:28" x14ac:dyDescent="0.25">
      <c r="A115" s="420" t="s">
        <v>199</v>
      </c>
      <c r="B115" s="424"/>
      <c r="C115" s="716" t="s">
        <v>200</v>
      </c>
      <c r="D115" s="717"/>
      <c r="E115" s="718"/>
      <c r="F115" s="399">
        <v>2</v>
      </c>
      <c r="G115" s="399">
        <v>32</v>
      </c>
      <c r="H115" s="399">
        <v>19</v>
      </c>
      <c r="I115" s="399">
        <v>12</v>
      </c>
      <c r="J115" s="438">
        <v>1</v>
      </c>
      <c r="K115" s="419">
        <v>17</v>
      </c>
      <c r="L115" s="418">
        <v>14</v>
      </c>
      <c r="M115" s="418">
        <v>2</v>
      </c>
      <c r="N115" s="418">
        <v>0</v>
      </c>
      <c r="O115" s="419">
        <v>1</v>
      </c>
      <c r="P115" s="418">
        <v>0</v>
      </c>
      <c r="Q115" s="418">
        <v>1</v>
      </c>
      <c r="R115" s="418">
        <v>0</v>
      </c>
      <c r="S115" s="418">
        <v>0</v>
      </c>
      <c r="T115" s="419">
        <v>17</v>
      </c>
      <c r="U115" s="418">
        <v>0</v>
      </c>
      <c r="V115" s="418">
        <v>17</v>
      </c>
      <c r="W115" s="418">
        <v>0</v>
      </c>
      <c r="X115" s="418">
        <v>0</v>
      </c>
      <c r="Y115" s="418">
        <v>0</v>
      </c>
      <c r="Z115" s="419">
        <v>4</v>
      </c>
      <c r="AA115" s="418">
        <v>0</v>
      </c>
      <c r="AB115" s="498">
        <v>0</v>
      </c>
    </row>
    <row r="116" spans="1:28" x14ac:dyDescent="0.25">
      <c r="A116" s="420" t="s">
        <v>201</v>
      </c>
      <c r="B116" s="424"/>
      <c r="C116" s="716" t="s">
        <v>202</v>
      </c>
      <c r="D116" s="717"/>
      <c r="E116" s="718"/>
      <c r="F116" s="399">
        <v>1</v>
      </c>
      <c r="G116" s="399">
        <v>8</v>
      </c>
      <c r="H116" s="399">
        <v>3</v>
      </c>
      <c r="I116" s="399">
        <v>4</v>
      </c>
      <c r="J116" s="438">
        <v>1</v>
      </c>
      <c r="K116" s="419">
        <v>3</v>
      </c>
      <c r="L116" s="418">
        <v>2</v>
      </c>
      <c r="M116" s="418">
        <v>0</v>
      </c>
      <c r="N116" s="418">
        <v>1</v>
      </c>
      <c r="O116" s="419">
        <v>0</v>
      </c>
      <c r="P116" s="418">
        <v>0</v>
      </c>
      <c r="Q116" s="418">
        <v>0</v>
      </c>
      <c r="R116" s="418">
        <v>0</v>
      </c>
      <c r="S116" s="418">
        <v>0</v>
      </c>
      <c r="T116" s="419">
        <v>3</v>
      </c>
      <c r="U116" s="418">
        <v>0</v>
      </c>
      <c r="V116" s="418">
        <v>3</v>
      </c>
      <c r="W116" s="418">
        <v>0</v>
      </c>
      <c r="X116" s="418">
        <v>0</v>
      </c>
      <c r="Y116" s="418">
        <v>0</v>
      </c>
      <c r="Z116" s="419">
        <v>1</v>
      </c>
      <c r="AA116" s="418">
        <v>0</v>
      </c>
      <c r="AB116" s="498">
        <v>0</v>
      </c>
    </row>
    <row r="117" spans="1:28" x14ac:dyDescent="0.25">
      <c r="A117" s="420" t="s">
        <v>203</v>
      </c>
      <c r="B117" s="424"/>
      <c r="C117" s="716" t="s">
        <v>204</v>
      </c>
      <c r="D117" s="717"/>
      <c r="E117" s="718"/>
      <c r="F117" s="399">
        <v>0</v>
      </c>
      <c r="G117" s="399">
        <v>0</v>
      </c>
      <c r="H117" s="399">
        <v>0</v>
      </c>
      <c r="I117" s="399">
        <v>0</v>
      </c>
      <c r="J117" s="438">
        <v>0</v>
      </c>
      <c r="K117" s="419">
        <v>0</v>
      </c>
      <c r="L117" s="418">
        <v>0</v>
      </c>
      <c r="M117" s="418">
        <v>0</v>
      </c>
      <c r="N117" s="418">
        <v>0</v>
      </c>
      <c r="O117" s="419">
        <v>0</v>
      </c>
      <c r="P117" s="418">
        <v>0</v>
      </c>
      <c r="Q117" s="418">
        <v>0</v>
      </c>
      <c r="R117" s="418">
        <v>0</v>
      </c>
      <c r="S117" s="418">
        <v>0</v>
      </c>
      <c r="T117" s="419">
        <v>0</v>
      </c>
      <c r="U117" s="418">
        <v>0</v>
      </c>
      <c r="V117" s="418">
        <v>0</v>
      </c>
      <c r="W117" s="418">
        <v>0</v>
      </c>
      <c r="X117" s="418">
        <v>0</v>
      </c>
      <c r="Y117" s="418">
        <v>0</v>
      </c>
      <c r="Z117" s="419">
        <v>0</v>
      </c>
      <c r="AA117" s="418">
        <v>0</v>
      </c>
      <c r="AB117" s="498">
        <v>0</v>
      </c>
    </row>
    <row r="118" spans="1:28" x14ac:dyDescent="0.25">
      <c r="A118" s="429" t="s">
        <v>205</v>
      </c>
      <c r="B118" s="436" t="s">
        <v>206</v>
      </c>
      <c r="C118" s="728" t="s">
        <v>207</v>
      </c>
      <c r="D118" s="729"/>
      <c r="E118" s="729"/>
      <c r="F118" s="426">
        <v>0</v>
      </c>
      <c r="G118" s="399">
        <v>6</v>
      </c>
      <c r="H118" s="399">
        <v>3</v>
      </c>
      <c r="I118" s="399">
        <v>2</v>
      </c>
      <c r="J118" s="438">
        <v>1</v>
      </c>
      <c r="K118" s="419">
        <v>2</v>
      </c>
      <c r="L118" s="418">
        <v>1</v>
      </c>
      <c r="M118" s="418">
        <v>0</v>
      </c>
      <c r="N118" s="418">
        <v>1</v>
      </c>
      <c r="O118" s="419">
        <v>0</v>
      </c>
      <c r="P118" s="418">
        <v>0</v>
      </c>
      <c r="Q118" s="418">
        <v>0</v>
      </c>
      <c r="R118" s="418">
        <v>0</v>
      </c>
      <c r="S118" s="418">
        <v>0</v>
      </c>
      <c r="T118" s="419">
        <v>2</v>
      </c>
      <c r="U118" s="418">
        <v>0</v>
      </c>
      <c r="V118" s="418">
        <v>0</v>
      </c>
      <c r="W118" s="418">
        <v>1</v>
      </c>
      <c r="X118" s="418">
        <v>0</v>
      </c>
      <c r="Y118" s="418">
        <v>1</v>
      </c>
      <c r="Z118" s="419">
        <v>1</v>
      </c>
      <c r="AA118" s="418">
        <v>0</v>
      </c>
      <c r="AB118" s="498">
        <v>0</v>
      </c>
    </row>
    <row r="119" spans="1:28" x14ac:dyDescent="0.25">
      <c r="A119" s="420" t="s">
        <v>208</v>
      </c>
      <c r="B119" s="424"/>
      <c r="C119" s="716" t="s">
        <v>209</v>
      </c>
      <c r="D119" s="717"/>
      <c r="E119" s="718"/>
      <c r="F119" s="399">
        <v>0</v>
      </c>
      <c r="G119" s="399">
        <v>0</v>
      </c>
      <c r="H119" s="399">
        <v>0</v>
      </c>
      <c r="I119" s="399">
        <v>0</v>
      </c>
      <c r="J119" s="438">
        <v>0</v>
      </c>
      <c r="K119" s="419">
        <v>0</v>
      </c>
      <c r="L119" s="418">
        <v>0</v>
      </c>
      <c r="M119" s="418">
        <v>0</v>
      </c>
      <c r="N119" s="418">
        <v>0</v>
      </c>
      <c r="O119" s="419">
        <v>0</v>
      </c>
      <c r="P119" s="418">
        <v>0</v>
      </c>
      <c r="Q119" s="418">
        <v>0</v>
      </c>
      <c r="R119" s="418">
        <v>0</v>
      </c>
      <c r="S119" s="418">
        <v>0</v>
      </c>
      <c r="T119" s="419">
        <v>0</v>
      </c>
      <c r="U119" s="418">
        <v>0</v>
      </c>
      <c r="V119" s="418">
        <v>0</v>
      </c>
      <c r="W119" s="418">
        <v>0</v>
      </c>
      <c r="X119" s="418">
        <v>0</v>
      </c>
      <c r="Y119" s="418">
        <v>0</v>
      </c>
      <c r="Z119" s="419">
        <v>0</v>
      </c>
      <c r="AA119" s="418">
        <v>0</v>
      </c>
      <c r="AB119" s="498">
        <v>0</v>
      </c>
    </row>
    <row r="120" spans="1:28" ht="22.5" customHeight="1" x14ac:dyDescent="0.25">
      <c r="A120" s="434" t="s">
        <v>210</v>
      </c>
      <c r="B120" s="422" t="s">
        <v>298</v>
      </c>
      <c r="C120" s="719" t="s">
        <v>211</v>
      </c>
      <c r="D120" s="720"/>
      <c r="E120" s="721"/>
      <c r="F120" s="399">
        <v>0</v>
      </c>
      <c r="G120" s="399">
        <v>0</v>
      </c>
      <c r="H120" s="399">
        <v>0</v>
      </c>
      <c r="I120" s="399">
        <v>0</v>
      </c>
      <c r="J120" s="438">
        <v>0</v>
      </c>
      <c r="K120" s="419">
        <v>0</v>
      </c>
      <c r="L120" s="418">
        <v>0</v>
      </c>
      <c r="M120" s="418">
        <v>0</v>
      </c>
      <c r="N120" s="418">
        <v>0</v>
      </c>
      <c r="O120" s="419">
        <v>0</v>
      </c>
      <c r="P120" s="418">
        <v>0</v>
      </c>
      <c r="Q120" s="418">
        <v>0</v>
      </c>
      <c r="R120" s="418">
        <v>0</v>
      </c>
      <c r="S120" s="418">
        <v>0</v>
      </c>
      <c r="T120" s="419">
        <v>0</v>
      </c>
      <c r="U120" s="418">
        <v>0</v>
      </c>
      <c r="V120" s="418">
        <v>0</v>
      </c>
      <c r="W120" s="418">
        <v>0</v>
      </c>
      <c r="X120" s="418">
        <v>0</v>
      </c>
      <c r="Y120" s="418">
        <v>0</v>
      </c>
      <c r="Z120" s="419">
        <v>0</v>
      </c>
      <c r="AA120" s="418">
        <v>0</v>
      </c>
      <c r="AB120" s="498">
        <v>0</v>
      </c>
    </row>
    <row r="121" spans="1:28" x14ac:dyDescent="0.25">
      <c r="A121" s="420" t="s">
        <v>212</v>
      </c>
      <c r="B121" s="424"/>
      <c r="C121" s="716" t="s">
        <v>70</v>
      </c>
      <c r="D121" s="717"/>
      <c r="E121" s="718"/>
      <c r="F121" s="399">
        <v>0</v>
      </c>
      <c r="G121" s="399">
        <v>10</v>
      </c>
      <c r="H121" s="399">
        <v>5</v>
      </c>
      <c r="I121" s="399">
        <v>1</v>
      </c>
      <c r="J121" s="438">
        <v>4</v>
      </c>
      <c r="K121" s="419">
        <v>3</v>
      </c>
      <c r="L121" s="418">
        <v>3</v>
      </c>
      <c r="M121" s="418">
        <v>0</v>
      </c>
      <c r="N121" s="418">
        <v>0</v>
      </c>
      <c r="O121" s="419">
        <v>0</v>
      </c>
      <c r="P121" s="418">
        <v>0</v>
      </c>
      <c r="Q121" s="418">
        <v>0</v>
      </c>
      <c r="R121" s="418">
        <v>0</v>
      </c>
      <c r="S121" s="418">
        <v>0</v>
      </c>
      <c r="T121" s="419">
        <v>3</v>
      </c>
      <c r="U121" s="418">
        <v>0</v>
      </c>
      <c r="V121" s="418">
        <v>2</v>
      </c>
      <c r="W121" s="418">
        <v>0</v>
      </c>
      <c r="X121" s="418">
        <v>0</v>
      </c>
      <c r="Y121" s="418">
        <v>0</v>
      </c>
      <c r="Z121" s="419">
        <v>2</v>
      </c>
      <c r="AA121" s="418">
        <v>0</v>
      </c>
      <c r="AB121" s="498">
        <v>0</v>
      </c>
    </row>
    <row r="122" spans="1:28" s="316" customFormat="1" ht="31.5" customHeight="1" x14ac:dyDescent="0.25">
      <c r="A122" s="407" t="s">
        <v>213</v>
      </c>
      <c r="B122" s="408"/>
      <c r="C122" s="700" t="s">
        <v>214</v>
      </c>
      <c r="D122" s="701"/>
      <c r="E122" s="702"/>
      <c r="F122" s="406">
        <v>0</v>
      </c>
      <c r="G122" s="406">
        <v>0</v>
      </c>
      <c r="H122" s="432">
        <v>0</v>
      </c>
      <c r="I122" s="406">
        <v>0</v>
      </c>
      <c r="J122" s="406">
        <v>0</v>
      </c>
      <c r="K122" s="405">
        <v>0</v>
      </c>
      <c r="L122" s="405">
        <v>0</v>
      </c>
      <c r="M122" s="405">
        <v>0</v>
      </c>
      <c r="N122" s="405">
        <v>0</v>
      </c>
      <c r="O122" s="433">
        <v>0</v>
      </c>
      <c r="P122" s="405">
        <v>0</v>
      </c>
      <c r="Q122" s="405">
        <v>0</v>
      </c>
      <c r="R122" s="405">
        <v>0</v>
      </c>
      <c r="S122" s="405">
        <v>0</v>
      </c>
      <c r="T122" s="405">
        <v>0</v>
      </c>
      <c r="U122" s="405">
        <v>0</v>
      </c>
      <c r="V122" s="405">
        <v>0</v>
      </c>
      <c r="W122" s="405">
        <v>0</v>
      </c>
      <c r="X122" s="405">
        <v>0</v>
      </c>
      <c r="Y122" s="405">
        <v>0</v>
      </c>
      <c r="Z122" s="405">
        <v>0</v>
      </c>
      <c r="AA122" s="405">
        <v>0</v>
      </c>
      <c r="AB122" s="316">
        <v>0</v>
      </c>
    </row>
    <row r="123" spans="1:28" x14ac:dyDescent="0.25">
      <c r="A123" s="420" t="s">
        <v>215</v>
      </c>
      <c r="B123" s="424"/>
      <c r="C123" s="716" t="s">
        <v>216</v>
      </c>
      <c r="D123" s="717"/>
      <c r="E123" s="718"/>
      <c r="F123" s="399">
        <v>0</v>
      </c>
      <c r="G123" s="399">
        <v>0</v>
      </c>
      <c r="H123" s="399">
        <v>0</v>
      </c>
      <c r="I123" s="399">
        <v>0</v>
      </c>
      <c r="J123" s="438">
        <v>0</v>
      </c>
      <c r="K123" s="419">
        <v>0</v>
      </c>
      <c r="L123" s="418">
        <v>0</v>
      </c>
      <c r="M123" s="418">
        <v>0</v>
      </c>
      <c r="N123" s="418">
        <v>0</v>
      </c>
      <c r="O123" s="419">
        <v>0</v>
      </c>
      <c r="P123" s="418">
        <v>0</v>
      </c>
      <c r="Q123" s="418">
        <v>0</v>
      </c>
      <c r="R123" s="418">
        <v>0</v>
      </c>
      <c r="S123" s="418">
        <v>0</v>
      </c>
      <c r="T123" s="419">
        <v>0</v>
      </c>
      <c r="U123" s="418">
        <v>0</v>
      </c>
      <c r="V123" s="418">
        <v>0</v>
      </c>
      <c r="W123" s="418">
        <v>0</v>
      </c>
      <c r="X123" s="418">
        <v>0</v>
      </c>
      <c r="Y123" s="418">
        <v>0</v>
      </c>
      <c r="Z123" s="419">
        <v>0</v>
      </c>
      <c r="AA123" s="418">
        <v>0</v>
      </c>
      <c r="AB123" s="498">
        <v>0</v>
      </c>
    </row>
    <row r="124" spans="1:28" x14ac:dyDescent="0.25">
      <c r="A124" s="420" t="s">
        <v>217</v>
      </c>
      <c r="B124" s="424"/>
      <c r="C124" s="716" t="s">
        <v>218</v>
      </c>
      <c r="D124" s="717"/>
      <c r="E124" s="718"/>
      <c r="F124" s="399">
        <v>0</v>
      </c>
      <c r="G124" s="399">
        <v>0</v>
      </c>
      <c r="H124" s="399">
        <v>0</v>
      </c>
      <c r="I124" s="399">
        <v>0</v>
      </c>
      <c r="J124" s="438">
        <v>0</v>
      </c>
      <c r="K124" s="419">
        <v>0</v>
      </c>
      <c r="L124" s="418">
        <v>0</v>
      </c>
      <c r="M124" s="418">
        <v>0</v>
      </c>
      <c r="N124" s="418">
        <v>0</v>
      </c>
      <c r="O124" s="419">
        <v>0</v>
      </c>
      <c r="P124" s="418">
        <v>0</v>
      </c>
      <c r="Q124" s="418">
        <v>0</v>
      </c>
      <c r="R124" s="418">
        <v>0</v>
      </c>
      <c r="S124" s="418">
        <v>0</v>
      </c>
      <c r="T124" s="419">
        <v>0</v>
      </c>
      <c r="U124" s="418">
        <v>0</v>
      </c>
      <c r="V124" s="418">
        <v>0</v>
      </c>
      <c r="W124" s="418">
        <v>0</v>
      </c>
      <c r="X124" s="418">
        <v>0</v>
      </c>
      <c r="Y124" s="418">
        <v>0</v>
      </c>
      <c r="Z124" s="419">
        <v>0</v>
      </c>
      <c r="AA124" s="418">
        <v>0</v>
      </c>
      <c r="AB124" s="498">
        <v>0</v>
      </c>
    </row>
    <row r="125" spans="1:28" x14ac:dyDescent="0.25">
      <c r="A125" s="420" t="s">
        <v>219</v>
      </c>
      <c r="B125" s="424"/>
      <c r="C125" s="716" t="s">
        <v>70</v>
      </c>
      <c r="D125" s="717"/>
      <c r="E125" s="718"/>
      <c r="F125" s="399">
        <v>0</v>
      </c>
      <c r="G125" s="399">
        <v>0</v>
      </c>
      <c r="H125" s="399">
        <v>0</v>
      </c>
      <c r="I125" s="399">
        <v>0</v>
      </c>
      <c r="J125" s="438">
        <v>0</v>
      </c>
      <c r="K125" s="419">
        <v>0</v>
      </c>
      <c r="L125" s="418">
        <v>0</v>
      </c>
      <c r="M125" s="418">
        <v>0</v>
      </c>
      <c r="N125" s="418">
        <v>0</v>
      </c>
      <c r="O125" s="419">
        <v>0</v>
      </c>
      <c r="P125" s="418">
        <v>0</v>
      </c>
      <c r="Q125" s="418">
        <v>0</v>
      </c>
      <c r="R125" s="418">
        <v>0</v>
      </c>
      <c r="S125" s="418">
        <v>0</v>
      </c>
      <c r="T125" s="419">
        <v>0</v>
      </c>
      <c r="U125" s="418">
        <v>0</v>
      </c>
      <c r="V125" s="418">
        <v>0</v>
      </c>
      <c r="W125" s="418">
        <v>0</v>
      </c>
      <c r="X125" s="418">
        <v>0</v>
      </c>
      <c r="Y125" s="418">
        <v>0</v>
      </c>
      <c r="Z125" s="419">
        <v>0</v>
      </c>
      <c r="AA125" s="418">
        <v>0</v>
      </c>
      <c r="AB125" s="498">
        <v>0</v>
      </c>
    </row>
    <row r="126" spans="1:28" s="316" customFormat="1" ht="35.25" customHeight="1" x14ac:dyDescent="0.25">
      <c r="A126" s="407" t="s">
        <v>220</v>
      </c>
      <c r="B126" s="408"/>
      <c r="C126" s="700" t="s">
        <v>221</v>
      </c>
      <c r="D126" s="701"/>
      <c r="E126" s="702"/>
      <c r="F126" s="406">
        <v>3</v>
      </c>
      <c r="G126" s="406">
        <v>0</v>
      </c>
      <c r="H126" s="432">
        <v>0</v>
      </c>
      <c r="I126" s="406">
        <v>0</v>
      </c>
      <c r="J126" s="406">
        <v>0</v>
      </c>
      <c r="K126" s="405">
        <v>2</v>
      </c>
      <c r="L126" s="405">
        <v>0</v>
      </c>
      <c r="M126" s="405">
        <v>0</v>
      </c>
      <c r="N126" s="405">
        <v>0</v>
      </c>
      <c r="O126" s="433">
        <v>2</v>
      </c>
      <c r="P126" s="405">
        <v>0</v>
      </c>
      <c r="Q126" s="405">
        <v>2</v>
      </c>
      <c r="R126" s="405">
        <v>0</v>
      </c>
      <c r="S126" s="405">
        <v>0</v>
      </c>
      <c r="T126" s="405">
        <v>2</v>
      </c>
      <c r="U126" s="405">
        <v>0</v>
      </c>
      <c r="V126" s="405">
        <v>2</v>
      </c>
      <c r="W126" s="405">
        <v>0</v>
      </c>
      <c r="X126" s="405">
        <v>0</v>
      </c>
      <c r="Y126" s="405">
        <v>0</v>
      </c>
      <c r="Z126" s="405">
        <v>1</v>
      </c>
      <c r="AA126" s="405">
        <v>1</v>
      </c>
      <c r="AB126" s="316">
        <v>0</v>
      </c>
    </row>
    <row r="127" spans="1:28" x14ac:dyDescent="0.25">
      <c r="A127" s="434" t="s">
        <v>222</v>
      </c>
      <c r="B127" s="722" t="s">
        <v>298</v>
      </c>
      <c r="C127" s="719" t="s">
        <v>223</v>
      </c>
      <c r="D127" s="720"/>
      <c r="E127" s="721"/>
      <c r="F127" s="423">
        <v>0</v>
      </c>
      <c r="G127" s="423">
        <v>0</v>
      </c>
      <c r="H127" s="423">
        <v>0</v>
      </c>
      <c r="I127" s="423">
        <v>0</v>
      </c>
      <c r="J127" s="439">
        <v>0</v>
      </c>
      <c r="K127" s="419">
        <v>0</v>
      </c>
      <c r="L127" s="423">
        <v>0</v>
      </c>
      <c r="M127" s="423">
        <v>0</v>
      </c>
      <c r="N127" s="423">
        <v>0</v>
      </c>
      <c r="O127" s="419">
        <v>0</v>
      </c>
      <c r="P127" s="423">
        <v>0</v>
      </c>
      <c r="Q127" s="423">
        <v>0</v>
      </c>
      <c r="R127" s="423">
        <v>0</v>
      </c>
      <c r="S127" s="423">
        <v>0</v>
      </c>
      <c r="T127" s="419">
        <v>0</v>
      </c>
      <c r="U127" s="423">
        <v>0</v>
      </c>
      <c r="V127" s="423">
        <v>0</v>
      </c>
      <c r="W127" s="423">
        <v>0</v>
      </c>
      <c r="X127" s="423">
        <v>0</v>
      </c>
      <c r="Y127" s="423">
        <v>0</v>
      </c>
      <c r="Z127" s="419">
        <v>0</v>
      </c>
      <c r="AA127" s="423">
        <v>0</v>
      </c>
      <c r="AB127" s="498">
        <v>0</v>
      </c>
    </row>
    <row r="128" spans="1:28" x14ac:dyDescent="0.25">
      <c r="A128" s="434" t="s">
        <v>224</v>
      </c>
      <c r="B128" s="723"/>
      <c r="C128" s="719" t="s">
        <v>225</v>
      </c>
      <c r="D128" s="720"/>
      <c r="E128" s="721"/>
      <c r="F128" s="423">
        <v>0</v>
      </c>
      <c r="G128" s="423">
        <v>0</v>
      </c>
      <c r="H128" s="423">
        <v>0</v>
      </c>
      <c r="I128" s="423">
        <v>0</v>
      </c>
      <c r="J128" s="439">
        <v>0</v>
      </c>
      <c r="K128" s="419">
        <v>0</v>
      </c>
      <c r="L128" s="423">
        <v>0</v>
      </c>
      <c r="M128" s="423">
        <v>0</v>
      </c>
      <c r="N128" s="423">
        <v>0</v>
      </c>
      <c r="O128" s="419">
        <v>0</v>
      </c>
      <c r="P128" s="423">
        <v>0</v>
      </c>
      <c r="Q128" s="423">
        <v>0</v>
      </c>
      <c r="R128" s="423">
        <v>0</v>
      </c>
      <c r="S128" s="423">
        <v>0</v>
      </c>
      <c r="T128" s="419">
        <v>0</v>
      </c>
      <c r="U128" s="423">
        <v>0</v>
      </c>
      <c r="V128" s="423">
        <v>0</v>
      </c>
      <c r="W128" s="423">
        <v>0</v>
      </c>
      <c r="X128" s="423">
        <v>0</v>
      </c>
      <c r="Y128" s="423">
        <v>0</v>
      </c>
      <c r="Z128" s="419">
        <v>0</v>
      </c>
      <c r="AA128" s="423">
        <v>0</v>
      </c>
      <c r="AB128" s="498">
        <v>0</v>
      </c>
    </row>
    <row r="129" spans="1:28" x14ac:dyDescent="0.25">
      <c r="A129" s="434" t="s">
        <v>226</v>
      </c>
      <c r="B129" s="723"/>
      <c r="C129" s="719" t="s">
        <v>227</v>
      </c>
      <c r="D129" s="720"/>
      <c r="E129" s="721"/>
      <c r="F129" s="423">
        <v>0</v>
      </c>
      <c r="G129" s="423">
        <v>0</v>
      </c>
      <c r="H129" s="423">
        <v>0</v>
      </c>
      <c r="I129" s="423">
        <v>0</v>
      </c>
      <c r="J129" s="439">
        <v>0</v>
      </c>
      <c r="K129" s="419">
        <v>0</v>
      </c>
      <c r="L129" s="423">
        <v>0</v>
      </c>
      <c r="M129" s="423">
        <v>0</v>
      </c>
      <c r="N129" s="423">
        <v>0</v>
      </c>
      <c r="O129" s="419">
        <v>0</v>
      </c>
      <c r="P129" s="423">
        <v>0</v>
      </c>
      <c r="Q129" s="423">
        <v>0</v>
      </c>
      <c r="R129" s="423">
        <v>0</v>
      </c>
      <c r="S129" s="423">
        <v>0</v>
      </c>
      <c r="T129" s="419">
        <v>0</v>
      </c>
      <c r="U129" s="423">
        <v>0</v>
      </c>
      <c r="V129" s="423">
        <v>0</v>
      </c>
      <c r="W129" s="423">
        <v>0</v>
      </c>
      <c r="X129" s="423">
        <v>0</v>
      </c>
      <c r="Y129" s="423">
        <v>0</v>
      </c>
      <c r="Z129" s="419">
        <v>0</v>
      </c>
      <c r="AA129" s="423">
        <v>0</v>
      </c>
      <c r="AB129" s="498">
        <v>0</v>
      </c>
    </row>
    <row r="130" spans="1:28" x14ac:dyDescent="0.25">
      <c r="A130" s="434" t="s">
        <v>228</v>
      </c>
      <c r="B130" s="723"/>
      <c r="C130" s="719" t="s">
        <v>229</v>
      </c>
      <c r="D130" s="720"/>
      <c r="E130" s="721"/>
      <c r="F130" s="423">
        <v>0</v>
      </c>
      <c r="G130" s="423">
        <v>0</v>
      </c>
      <c r="H130" s="423">
        <v>0</v>
      </c>
      <c r="I130" s="423">
        <v>0</v>
      </c>
      <c r="J130" s="439">
        <v>0</v>
      </c>
      <c r="K130" s="419">
        <v>0</v>
      </c>
      <c r="L130" s="423">
        <v>0</v>
      </c>
      <c r="M130" s="423">
        <v>0</v>
      </c>
      <c r="N130" s="423">
        <v>0</v>
      </c>
      <c r="O130" s="419">
        <v>0</v>
      </c>
      <c r="P130" s="423">
        <v>0</v>
      </c>
      <c r="Q130" s="423">
        <v>0</v>
      </c>
      <c r="R130" s="423">
        <v>0</v>
      </c>
      <c r="S130" s="423">
        <v>0</v>
      </c>
      <c r="T130" s="419">
        <v>0</v>
      </c>
      <c r="U130" s="423">
        <v>0</v>
      </c>
      <c r="V130" s="423">
        <v>0</v>
      </c>
      <c r="W130" s="423">
        <v>0</v>
      </c>
      <c r="X130" s="423">
        <v>0</v>
      </c>
      <c r="Y130" s="423">
        <v>0</v>
      </c>
      <c r="Z130" s="419">
        <v>0</v>
      </c>
      <c r="AA130" s="423">
        <v>0</v>
      </c>
      <c r="AB130" s="498">
        <v>0</v>
      </c>
    </row>
    <row r="131" spans="1:28" x14ac:dyDescent="0.25">
      <c r="A131" s="434" t="s">
        <v>230</v>
      </c>
      <c r="B131" s="723"/>
      <c r="C131" s="719" t="s">
        <v>231</v>
      </c>
      <c r="D131" s="720"/>
      <c r="E131" s="721"/>
      <c r="F131" s="423">
        <v>0</v>
      </c>
      <c r="G131" s="423">
        <v>0</v>
      </c>
      <c r="H131" s="423">
        <v>0</v>
      </c>
      <c r="I131" s="423">
        <v>0</v>
      </c>
      <c r="J131" s="439">
        <v>0</v>
      </c>
      <c r="K131" s="419">
        <v>0</v>
      </c>
      <c r="L131" s="423">
        <v>0</v>
      </c>
      <c r="M131" s="423">
        <v>0</v>
      </c>
      <c r="N131" s="423">
        <v>0</v>
      </c>
      <c r="O131" s="419">
        <v>0</v>
      </c>
      <c r="P131" s="423">
        <v>0</v>
      </c>
      <c r="Q131" s="423">
        <v>0</v>
      </c>
      <c r="R131" s="423">
        <v>0</v>
      </c>
      <c r="S131" s="423">
        <v>0</v>
      </c>
      <c r="T131" s="419">
        <v>0</v>
      </c>
      <c r="U131" s="423">
        <v>0</v>
      </c>
      <c r="V131" s="423">
        <v>0</v>
      </c>
      <c r="W131" s="423">
        <v>0</v>
      </c>
      <c r="X131" s="423">
        <v>0</v>
      </c>
      <c r="Y131" s="423">
        <v>0</v>
      </c>
      <c r="Z131" s="419">
        <v>0</v>
      </c>
      <c r="AA131" s="423">
        <v>0</v>
      </c>
      <c r="AB131" s="498">
        <v>0</v>
      </c>
    </row>
    <row r="132" spans="1:28" x14ac:dyDescent="0.25">
      <c r="A132" s="434" t="s">
        <v>232</v>
      </c>
      <c r="B132" s="724"/>
      <c r="C132" s="725" t="s">
        <v>70</v>
      </c>
      <c r="D132" s="726"/>
      <c r="E132" s="727"/>
      <c r="F132" s="426">
        <v>3</v>
      </c>
      <c r="G132" s="399">
        <v>0</v>
      </c>
      <c r="H132" s="399">
        <v>0</v>
      </c>
      <c r="I132" s="399">
        <v>0</v>
      </c>
      <c r="J132" s="438">
        <v>0</v>
      </c>
      <c r="K132" s="419">
        <v>2</v>
      </c>
      <c r="L132" s="418">
        <v>0</v>
      </c>
      <c r="M132" s="418">
        <v>0</v>
      </c>
      <c r="N132" s="418">
        <v>0</v>
      </c>
      <c r="O132" s="419">
        <v>2</v>
      </c>
      <c r="P132" s="418">
        <v>0</v>
      </c>
      <c r="Q132" s="418">
        <v>2</v>
      </c>
      <c r="R132" s="418">
        <v>0</v>
      </c>
      <c r="S132" s="418">
        <v>0</v>
      </c>
      <c r="T132" s="419">
        <v>2</v>
      </c>
      <c r="U132" s="418">
        <v>0</v>
      </c>
      <c r="V132" s="418">
        <v>2</v>
      </c>
      <c r="W132" s="418">
        <v>0</v>
      </c>
      <c r="X132" s="418">
        <v>0</v>
      </c>
      <c r="Y132" s="418">
        <v>0</v>
      </c>
      <c r="Z132" s="419">
        <v>1</v>
      </c>
      <c r="AA132" s="418">
        <v>1</v>
      </c>
      <c r="AB132" s="498">
        <v>0</v>
      </c>
    </row>
    <row r="133" spans="1:28" s="316" customFormat="1" ht="34.5" customHeight="1" x14ac:dyDescent="0.25">
      <c r="A133" s="407" t="s">
        <v>233</v>
      </c>
      <c r="B133" s="408"/>
      <c r="C133" s="700" t="s">
        <v>234</v>
      </c>
      <c r="D133" s="701"/>
      <c r="E133" s="702"/>
      <c r="F133" s="432">
        <v>314</v>
      </c>
      <c r="G133" s="432">
        <v>767</v>
      </c>
      <c r="H133" s="432">
        <v>704</v>
      </c>
      <c r="I133" s="432">
        <v>62</v>
      </c>
      <c r="J133" s="432">
        <v>1</v>
      </c>
      <c r="K133" s="433">
        <v>607</v>
      </c>
      <c r="L133" s="433">
        <v>350</v>
      </c>
      <c r="M133" s="433">
        <v>86</v>
      </c>
      <c r="N133" s="433">
        <v>48</v>
      </c>
      <c r="O133" s="433">
        <v>123</v>
      </c>
      <c r="P133" s="433">
        <v>24</v>
      </c>
      <c r="Q133" s="433">
        <v>98</v>
      </c>
      <c r="R133" s="433">
        <v>1</v>
      </c>
      <c r="S133" s="433">
        <v>0</v>
      </c>
      <c r="T133" s="433">
        <v>607</v>
      </c>
      <c r="U133" s="433">
        <v>5</v>
      </c>
      <c r="V133" s="433">
        <v>474</v>
      </c>
      <c r="W133" s="433">
        <v>52</v>
      </c>
      <c r="X133" s="433">
        <v>0</v>
      </c>
      <c r="Y133" s="433">
        <v>7</v>
      </c>
      <c r="Z133" s="433">
        <v>406</v>
      </c>
      <c r="AA133" s="433">
        <v>83</v>
      </c>
      <c r="AB133" s="316">
        <v>0</v>
      </c>
    </row>
    <row r="134" spans="1:28" x14ac:dyDescent="0.25">
      <c r="A134" s="427" t="s">
        <v>235</v>
      </c>
      <c r="B134" s="428"/>
      <c r="C134" s="706" t="s">
        <v>236</v>
      </c>
      <c r="D134" s="707"/>
      <c r="E134" s="708"/>
      <c r="F134" s="426">
        <v>299</v>
      </c>
      <c r="G134" s="426">
        <v>749</v>
      </c>
      <c r="H134" s="399">
        <v>691</v>
      </c>
      <c r="I134" s="426">
        <v>58</v>
      </c>
      <c r="J134" s="438">
        <v>0</v>
      </c>
      <c r="K134" s="419">
        <v>595</v>
      </c>
      <c r="L134" s="431">
        <v>350</v>
      </c>
      <c r="M134" s="431">
        <v>80</v>
      </c>
      <c r="N134" s="431">
        <v>45</v>
      </c>
      <c r="O134" s="419">
        <v>120</v>
      </c>
      <c r="P134" s="431">
        <v>23</v>
      </c>
      <c r="Q134" s="431">
        <v>96</v>
      </c>
      <c r="R134" s="431">
        <v>1</v>
      </c>
      <c r="S134" s="431">
        <v>0</v>
      </c>
      <c r="T134" s="419">
        <v>595</v>
      </c>
      <c r="U134" s="431">
        <v>5</v>
      </c>
      <c r="V134" s="431">
        <v>469</v>
      </c>
      <c r="W134" s="431">
        <v>48</v>
      </c>
      <c r="X134" s="431">
        <v>0</v>
      </c>
      <c r="Y134" s="431">
        <v>7</v>
      </c>
      <c r="Z134" s="419">
        <v>390</v>
      </c>
      <c r="AA134" s="431">
        <v>80</v>
      </c>
      <c r="AB134" s="498">
        <v>0</v>
      </c>
    </row>
    <row r="135" spans="1:28" x14ac:dyDescent="0.25">
      <c r="A135" s="427" t="s">
        <v>237</v>
      </c>
      <c r="B135" s="428"/>
      <c r="C135" s="706" t="s">
        <v>238</v>
      </c>
      <c r="D135" s="707"/>
      <c r="E135" s="708"/>
      <c r="F135" s="426">
        <v>0</v>
      </c>
      <c r="G135" s="426">
        <v>0</v>
      </c>
      <c r="H135" s="399">
        <v>0</v>
      </c>
      <c r="I135" s="426">
        <v>0</v>
      </c>
      <c r="J135" s="438">
        <v>0</v>
      </c>
      <c r="K135" s="419">
        <v>0</v>
      </c>
      <c r="L135" s="431">
        <v>0</v>
      </c>
      <c r="M135" s="431">
        <v>0</v>
      </c>
      <c r="N135" s="431">
        <v>0</v>
      </c>
      <c r="O135" s="419">
        <v>0</v>
      </c>
      <c r="P135" s="431">
        <v>0</v>
      </c>
      <c r="Q135" s="431">
        <v>0</v>
      </c>
      <c r="R135" s="431">
        <v>0</v>
      </c>
      <c r="S135" s="431">
        <v>0</v>
      </c>
      <c r="T135" s="419">
        <v>0</v>
      </c>
      <c r="U135" s="431">
        <v>0</v>
      </c>
      <c r="V135" s="431">
        <v>0</v>
      </c>
      <c r="W135" s="431">
        <v>0</v>
      </c>
      <c r="X135" s="431">
        <v>0</v>
      </c>
      <c r="Y135" s="431">
        <v>0</v>
      </c>
      <c r="Z135" s="419">
        <v>0</v>
      </c>
      <c r="AA135" s="431">
        <v>0</v>
      </c>
      <c r="AB135" s="498">
        <v>0</v>
      </c>
    </row>
    <row r="136" spans="1:28" x14ac:dyDescent="0.25">
      <c r="A136" s="427" t="s">
        <v>239</v>
      </c>
      <c r="B136" s="428"/>
      <c r="C136" s="706" t="s">
        <v>240</v>
      </c>
      <c r="D136" s="711"/>
      <c r="E136" s="712"/>
      <c r="F136" s="426">
        <v>12</v>
      </c>
      <c r="G136" s="426">
        <v>14</v>
      </c>
      <c r="H136" s="399">
        <v>10</v>
      </c>
      <c r="I136" s="426">
        <v>3</v>
      </c>
      <c r="J136" s="438">
        <v>1</v>
      </c>
      <c r="K136" s="419">
        <v>9</v>
      </c>
      <c r="L136" s="431">
        <v>0</v>
      </c>
      <c r="M136" s="431">
        <v>4</v>
      </c>
      <c r="N136" s="431">
        <v>2</v>
      </c>
      <c r="O136" s="419">
        <v>3</v>
      </c>
      <c r="P136" s="431">
        <v>1</v>
      </c>
      <c r="Q136" s="431">
        <v>2</v>
      </c>
      <c r="R136" s="431">
        <v>0</v>
      </c>
      <c r="S136" s="431">
        <v>0</v>
      </c>
      <c r="T136" s="419">
        <v>9</v>
      </c>
      <c r="U136" s="431">
        <v>0</v>
      </c>
      <c r="V136" s="431">
        <v>4</v>
      </c>
      <c r="W136" s="431">
        <v>3</v>
      </c>
      <c r="X136" s="431">
        <v>0</v>
      </c>
      <c r="Y136" s="431">
        <v>0</v>
      </c>
      <c r="Z136" s="419">
        <v>13</v>
      </c>
      <c r="AA136" s="431">
        <v>3</v>
      </c>
      <c r="AB136" s="498">
        <v>0</v>
      </c>
    </row>
    <row r="137" spans="1:28" x14ac:dyDescent="0.25">
      <c r="A137" s="427" t="s">
        <v>241</v>
      </c>
      <c r="B137" s="428"/>
      <c r="C137" s="706" t="s">
        <v>242</v>
      </c>
      <c r="D137" s="711"/>
      <c r="E137" s="712"/>
      <c r="F137" s="426">
        <v>3</v>
      </c>
      <c r="G137" s="426">
        <v>1</v>
      </c>
      <c r="H137" s="399">
        <v>1</v>
      </c>
      <c r="I137" s="426">
        <v>0</v>
      </c>
      <c r="J137" s="438">
        <v>0</v>
      </c>
      <c r="K137" s="419">
        <v>3</v>
      </c>
      <c r="L137" s="431">
        <v>0</v>
      </c>
      <c r="M137" s="431">
        <v>2</v>
      </c>
      <c r="N137" s="431">
        <v>1</v>
      </c>
      <c r="O137" s="419">
        <v>0</v>
      </c>
      <c r="P137" s="431">
        <v>0</v>
      </c>
      <c r="Q137" s="431">
        <v>0</v>
      </c>
      <c r="R137" s="431">
        <v>0</v>
      </c>
      <c r="S137" s="431">
        <v>0</v>
      </c>
      <c r="T137" s="419">
        <v>3</v>
      </c>
      <c r="U137" s="431">
        <v>0</v>
      </c>
      <c r="V137" s="431">
        <v>1</v>
      </c>
      <c r="W137" s="431">
        <v>1</v>
      </c>
      <c r="X137" s="431">
        <v>0</v>
      </c>
      <c r="Y137" s="431">
        <v>0</v>
      </c>
      <c r="Z137" s="419">
        <v>1</v>
      </c>
      <c r="AA137" s="431">
        <v>0</v>
      </c>
      <c r="AB137" s="498">
        <v>0</v>
      </c>
    </row>
    <row r="138" spans="1:28" x14ac:dyDescent="0.25">
      <c r="A138" s="427" t="s">
        <v>243</v>
      </c>
      <c r="B138" s="428"/>
      <c r="C138" s="713" t="s">
        <v>244</v>
      </c>
      <c r="D138" s="714"/>
      <c r="E138" s="715"/>
      <c r="F138" s="426">
        <v>0</v>
      </c>
      <c r="G138" s="426">
        <v>0</v>
      </c>
      <c r="H138" s="399">
        <v>0</v>
      </c>
      <c r="I138" s="426">
        <v>0</v>
      </c>
      <c r="J138" s="438">
        <v>0</v>
      </c>
      <c r="K138" s="419">
        <v>0</v>
      </c>
      <c r="L138" s="431">
        <v>0</v>
      </c>
      <c r="M138" s="431">
        <v>0</v>
      </c>
      <c r="N138" s="431">
        <v>0</v>
      </c>
      <c r="O138" s="419">
        <v>0</v>
      </c>
      <c r="P138" s="431">
        <v>0</v>
      </c>
      <c r="Q138" s="431">
        <v>0</v>
      </c>
      <c r="R138" s="431">
        <v>0</v>
      </c>
      <c r="S138" s="431">
        <v>0</v>
      </c>
      <c r="T138" s="419">
        <v>0</v>
      </c>
      <c r="U138" s="431">
        <v>0</v>
      </c>
      <c r="V138" s="431">
        <v>0</v>
      </c>
      <c r="W138" s="431">
        <v>0</v>
      </c>
      <c r="X138" s="431">
        <v>0</v>
      </c>
      <c r="Y138" s="431">
        <v>0</v>
      </c>
      <c r="Z138" s="419">
        <v>0</v>
      </c>
      <c r="AA138" s="431">
        <v>0</v>
      </c>
      <c r="AB138" s="498">
        <v>0</v>
      </c>
    </row>
    <row r="139" spans="1:28" x14ac:dyDescent="0.25">
      <c r="A139" s="427" t="s">
        <v>245</v>
      </c>
      <c r="B139" s="428"/>
      <c r="C139" s="706" t="s">
        <v>246</v>
      </c>
      <c r="D139" s="707"/>
      <c r="E139" s="708"/>
      <c r="F139" s="426">
        <v>0</v>
      </c>
      <c r="G139" s="426">
        <v>1</v>
      </c>
      <c r="H139" s="399">
        <v>1</v>
      </c>
      <c r="I139" s="426">
        <v>0</v>
      </c>
      <c r="J139" s="438">
        <v>0</v>
      </c>
      <c r="K139" s="419">
        <v>0</v>
      </c>
      <c r="L139" s="431">
        <v>0</v>
      </c>
      <c r="M139" s="431">
        <v>0</v>
      </c>
      <c r="N139" s="431">
        <v>0</v>
      </c>
      <c r="O139" s="419">
        <v>0</v>
      </c>
      <c r="P139" s="431">
        <v>0</v>
      </c>
      <c r="Q139" s="431">
        <v>0</v>
      </c>
      <c r="R139" s="431">
        <v>0</v>
      </c>
      <c r="S139" s="431">
        <v>0</v>
      </c>
      <c r="T139" s="419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0</v>
      </c>
      <c r="Z139" s="419">
        <v>1</v>
      </c>
      <c r="AA139" s="431">
        <v>0</v>
      </c>
      <c r="AB139" s="498">
        <v>0</v>
      </c>
    </row>
    <row r="140" spans="1:28" x14ac:dyDescent="0.25">
      <c r="A140" s="427" t="s">
        <v>247</v>
      </c>
      <c r="B140" s="428"/>
      <c r="C140" s="706" t="s">
        <v>248</v>
      </c>
      <c r="D140" s="707"/>
      <c r="E140" s="708"/>
      <c r="F140" s="426">
        <v>0</v>
      </c>
      <c r="G140" s="426">
        <v>0</v>
      </c>
      <c r="H140" s="399">
        <v>0</v>
      </c>
      <c r="I140" s="426">
        <v>0</v>
      </c>
      <c r="J140" s="438">
        <v>0</v>
      </c>
      <c r="K140" s="419">
        <v>0</v>
      </c>
      <c r="L140" s="431">
        <v>0</v>
      </c>
      <c r="M140" s="431">
        <v>0</v>
      </c>
      <c r="N140" s="431">
        <v>0</v>
      </c>
      <c r="O140" s="419">
        <v>0</v>
      </c>
      <c r="P140" s="431">
        <v>0</v>
      </c>
      <c r="Q140" s="431">
        <v>0</v>
      </c>
      <c r="R140" s="431">
        <v>0</v>
      </c>
      <c r="S140" s="431">
        <v>0</v>
      </c>
      <c r="T140" s="419">
        <v>0</v>
      </c>
      <c r="U140" s="431">
        <v>0</v>
      </c>
      <c r="V140" s="431">
        <v>0</v>
      </c>
      <c r="W140" s="431">
        <v>0</v>
      </c>
      <c r="X140" s="431">
        <v>0</v>
      </c>
      <c r="Y140" s="431">
        <v>0</v>
      </c>
      <c r="Z140" s="419">
        <v>0</v>
      </c>
      <c r="AA140" s="431">
        <v>0</v>
      </c>
      <c r="AB140" s="498">
        <v>0</v>
      </c>
    </row>
    <row r="141" spans="1:28" x14ac:dyDescent="0.25">
      <c r="A141" s="427" t="s">
        <v>249</v>
      </c>
      <c r="B141" s="428"/>
      <c r="C141" s="706" t="s">
        <v>70</v>
      </c>
      <c r="D141" s="707"/>
      <c r="E141" s="708"/>
      <c r="F141" s="426">
        <v>0</v>
      </c>
      <c r="G141" s="426">
        <v>2</v>
      </c>
      <c r="H141" s="399">
        <v>1</v>
      </c>
      <c r="I141" s="426">
        <v>1</v>
      </c>
      <c r="J141" s="438">
        <v>0</v>
      </c>
      <c r="K141" s="419">
        <v>0</v>
      </c>
      <c r="L141" s="431">
        <v>0</v>
      </c>
      <c r="M141" s="431">
        <v>0</v>
      </c>
      <c r="N141" s="431">
        <v>0</v>
      </c>
      <c r="O141" s="419">
        <v>0</v>
      </c>
      <c r="P141" s="431">
        <v>0</v>
      </c>
      <c r="Q141" s="431">
        <v>0</v>
      </c>
      <c r="R141" s="431">
        <v>0</v>
      </c>
      <c r="S141" s="431">
        <v>0</v>
      </c>
      <c r="T141" s="419">
        <v>0</v>
      </c>
      <c r="U141" s="431">
        <v>0</v>
      </c>
      <c r="V141" s="431">
        <v>0</v>
      </c>
      <c r="W141" s="431">
        <v>0</v>
      </c>
      <c r="X141" s="431">
        <v>0</v>
      </c>
      <c r="Y141" s="431">
        <v>0</v>
      </c>
      <c r="Z141" s="419">
        <v>1</v>
      </c>
      <c r="AA141" s="431">
        <v>0</v>
      </c>
      <c r="AB141" s="498">
        <v>0</v>
      </c>
    </row>
    <row r="142" spans="1:28" s="316" customFormat="1" ht="33.75" customHeight="1" x14ac:dyDescent="0.25">
      <c r="A142" s="409" t="s">
        <v>250</v>
      </c>
      <c r="B142" s="410"/>
      <c r="C142" s="700" t="s">
        <v>251</v>
      </c>
      <c r="D142" s="709"/>
      <c r="E142" s="710"/>
      <c r="F142" s="432">
        <v>1</v>
      </c>
      <c r="G142" s="432">
        <v>8</v>
      </c>
      <c r="H142" s="432">
        <v>7</v>
      </c>
      <c r="I142" s="432">
        <v>1</v>
      </c>
      <c r="J142" s="432">
        <v>0</v>
      </c>
      <c r="K142" s="433">
        <v>2</v>
      </c>
      <c r="L142" s="433">
        <v>0</v>
      </c>
      <c r="M142" s="433">
        <v>0</v>
      </c>
      <c r="N142" s="433">
        <v>2</v>
      </c>
      <c r="O142" s="433">
        <v>0</v>
      </c>
      <c r="P142" s="433">
        <v>0</v>
      </c>
      <c r="Q142" s="433">
        <v>0</v>
      </c>
      <c r="R142" s="433">
        <v>0</v>
      </c>
      <c r="S142" s="433">
        <v>0</v>
      </c>
      <c r="T142" s="433">
        <v>2</v>
      </c>
      <c r="U142" s="433">
        <v>0</v>
      </c>
      <c r="V142" s="433">
        <v>2</v>
      </c>
      <c r="W142" s="433">
        <v>2</v>
      </c>
      <c r="X142" s="433">
        <v>0</v>
      </c>
      <c r="Y142" s="433">
        <v>2</v>
      </c>
      <c r="Z142" s="433">
        <v>6</v>
      </c>
      <c r="AA142" s="433">
        <v>0</v>
      </c>
      <c r="AB142" s="316">
        <v>0</v>
      </c>
    </row>
    <row r="143" spans="1:28" x14ac:dyDescent="0.25">
      <c r="A143" s="427" t="s">
        <v>252</v>
      </c>
      <c r="B143" s="428"/>
      <c r="C143" s="706" t="s">
        <v>253</v>
      </c>
      <c r="D143" s="711"/>
      <c r="E143" s="712"/>
      <c r="F143" s="426">
        <v>1</v>
      </c>
      <c r="G143" s="426">
        <v>8</v>
      </c>
      <c r="H143" s="399">
        <v>7</v>
      </c>
      <c r="I143" s="426">
        <v>1</v>
      </c>
      <c r="J143" s="438">
        <v>0</v>
      </c>
      <c r="K143" s="419">
        <v>2</v>
      </c>
      <c r="L143" s="431">
        <v>0</v>
      </c>
      <c r="M143" s="431">
        <v>0</v>
      </c>
      <c r="N143" s="431">
        <v>2</v>
      </c>
      <c r="O143" s="419">
        <v>0</v>
      </c>
      <c r="P143" s="431">
        <v>0</v>
      </c>
      <c r="Q143" s="431">
        <v>0</v>
      </c>
      <c r="R143" s="431">
        <v>0</v>
      </c>
      <c r="S143" s="431">
        <v>0</v>
      </c>
      <c r="T143" s="419">
        <v>2</v>
      </c>
      <c r="U143" s="431">
        <v>0</v>
      </c>
      <c r="V143" s="431">
        <v>2</v>
      </c>
      <c r="W143" s="431">
        <v>2</v>
      </c>
      <c r="X143" s="431">
        <v>0</v>
      </c>
      <c r="Y143" s="431">
        <v>2</v>
      </c>
      <c r="Z143" s="419">
        <v>6</v>
      </c>
      <c r="AA143" s="431">
        <v>0</v>
      </c>
      <c r="AB143" s="498">
        <v>0</v>
      </c>
    </row>
    <row r="144" spans="1:28" x14ac:dyDescent="0.25">
      <c r="A144" s="427" t="s">
        <v>254</v>
      </c>
      <c r="B144" s="428"/>
      <c r="C144" s="706" t="s">
        <v>255</v>
      </c>
      <c r="D144" s="707"/>
      <c r="E144" s="708"/>
      <c r="F144" s="426">
        <v>0</v>
      </c>
      <c r="G144" s="426">
        <v>0</v>
      </c>
      <c r="H144" s="399">
        <v>0</v>
      </c>
      <c r="I144" s="426">
        <v>0</v>
      </c>
      <c r="J144" s="438">
        <v>0</v>
      </c>
      <c r="K144" s="419">
        <v>0</v>
      </c>
      <c r="L144" s="431">
        <v>0</v>
      </c>
      <c r="M144" s="431">
        <v>0</v>
      </c>
      <c r="N144" s="431">
        <v>0</v>
      </c>
      <c r="O144" s="419">
        <v>0</v>
      </c>
      <c r="P144" s="431">
        <v>0</v>
      </c>
      <c r="Q144" s="431">
        <v>0</v>
      </c>
      <c r="R144" s="431">
        <v>0</v>
      </c>
      <c r="S144" s="431">
        <v>0</v>
      </c>
      <c r="T144" s="419">
        <v>0</v>
      </c>
      <c r="U144" s="431">
        <v>0</v>
      </c>
      <c r="V144" s="431">
        <v>0</v>
      </c>
      <c r="W144" s="431">
        <v>0</v>
      </c>
      <c r="X144" s="431">
        <v>0</v>
      </c>
      <c r="Y144" s="431">
        <v>0</v>
      </c>
      <c r="Z144" s="419">
        <v>0</v>
      </c>
      <c r="AA144" s="431">
        <v>0</v>
      </c>
      <c r="AB144" s="498">
        <v>0</v>
      </c>
    </row>
    <row r="145" spans="1:28" x14ac:dyDescent="0.25">
      <c r="A145" s="427" t="s">
        <v>256</v>
      </c>
      <c r="B145" s="428"/>
      <c r="C145" s="706" t="s">
        <v>70</v>
      </c>
      <c r="D145" s="707"/>
      <c r="E145" s="708"/>
      <c r="F145" s="426">
        <v>0</v>
      </c>
      <c r="G145" s="426">
        <v>0</v>
      </c>
      <c r="H145" s="399">
        <v>0</v>
      </c>
      <c r="I145" s="426">
        <v>0</v>
      </c>
      <c r="J145" s="438">
        <v>0</v>
      </c>
      <c r="K145" s="419">
        <v>0</v>
      </c>
      <c r="L145" s="431">
        <v>0</v>
      </c>
      <c r="M145" s="431">
        <v>0</v>
      </c>
      <c r="N145" s="431">
        <v>0</v>
      </c>
      <c r="O145" s="419">
        <v>0</v>
      </c>
      <c r="P145" s="431">
        <v>0</v>
      </c>
      <c r="Q145" s="431">
        <v>0</v>
      </c>
      <c r="R145" s="431">
        <v>0</v>
      </c>
      <c r="S145" s="431">
        <v>0</v>
      </c>
      <c r="T145" s="419">
        <v>0</v>
      </c>
      <c r="U145" s="431">
        <v>0</v>
      </c>
      <c r="V145" s="431">
        <v>0</v>
      </c>
      <c r="W145" s="431">
        <v>0</v>
      </c>
      <c r="X145" s="431">
        <v>0</v>
      </c>
      <c r="Y145" s="431">
        <v>0</v>
      </c>
      <c r="Z145" s="419">
        <v>0</v>
      </c>
      <c r="AA145" s="431">
        <v>0</v>
      </c>
      <c r="AB145" s="498">
        <v>0</v>
      </c>
    </row>
    <row r="146" spans="1:28" s="316" customFormat="1" ht="27" customHeight="1" x14ac:dyDescent="0.25">
      <c r="A146" s="409" t="s">
        <v>257</v>
      </c>
      <c r="B146" s="410"/>
      <c r="C146" s="700" t="s">
        <v>70</v>
      </c>
      <c r="D146" s="701"/>
      <c r="E146" s="702"/>
      <c r="F146" s="432">
        <v>3</v>
      </c>
      <c r="G146" s="432">
        <v>11</v>
      </c>
      <c r="H146" s="432">
        <v>3</v>
      </c>
      <c r="I146" s="432">
        <v>4</v>
      </c>
      <c r="J146" s="432">
        <v>4</v>
      </c>
      <c r="K146" s="433">
        <v>4</v>
      </c>
      <c r="L146" s="433">
        <v>0</v>
      </c>
      <c r="M146" s="433">
        <v>0</v>
      </c>
      <c r="N146" s="433">
        <v>3</v>
      </c>
      <c r="O146" s="433">
        <v>1</v>
      </c>
      <c r="P146" s="433">
        <v>0</v>
      </c>
      <c r="Q146" s="433">
        <v>0</v>
      </c>
      <c r="R146" s="433">
        <v>1</v>
      </c>
      <c r="S146" s="433">
        <v>0</v>
      </c>
      <c r="T146" s="433">
        <v>4</v>
      </c>
      <c r="U146" s="433">
        <v>0</v>
      </c>
      <c r="V146" s="433">
        <v>4</v>
      </c>
      <c r="W146" s="433">
        <v>1</v>
      </c>
      <c r="X146" s="433">
        <v>0</v>
      </c>
      <c r="Y146" s="433">
        <v>0</v>
      </c>
      <c r="Z146" s="433">
        <v>2</v>
      </c>
      <c r="AA146" s="433">
        <v>0</v>
      </c>
      <c r="AB146" s="316">
        <v>0</v>
      </c>
    </row>
    <row r="147" spans="1:28" s="322" customFormat="1" ht="39" customHeight="1" x14ac:dyDescent="0.25">
      <c r="A147" s="411" t="s">
        <v>258</v>
      </c>
      <c r="B147" s="412"/>
      <c r="C147" s="703" t="s">
        <v>12</v>
      </c>
      <c r="D147" s="704"/>
      <c r="E147" s="705"/>
      <c r="F147" s="404">
        <f t="shared" ref="F147:AA147" si="0">SUM(F28+F48+F60+F68+F82+F89+F96+F99+F122+F126+F133+F142+F146)</f>
        <v>716</v>
      </c>
      <c r="G147" s="404">
        <f>SUM(G28+G48+G60+G68+G82+G89+G96+G99+G122+G126+G133+G142+G146)</f>
        <v>1572</v>
      </c>
      <c r="H147" s="404">
        <f>SUM(H28+H48+H60+H68+H82+H89+H96+H99+H122+H126+H133+H142+H146)</f>
        <v>1351</v>
      </c>
      <c r="I147" s="404">
        <f t="shared" si="0"/>
        <v>188</v>
      </c>
      <c r="J147" s="404">
        <f t="shared" si="0"/>
        <v>33</v>
      </c>
      <c r="K147" s="404">
        <f t="shared" si="0"/>
        <v>1162</v>
      </c>
      <c r="L147" s="404">
        <f t="shared" si="0"/>
        <v>591</v>
      </c>
      <c r="M147" s="404">
        <f t="shared" si="0"/>
        <v>148</v>
      </c>
      <c r="N147" s="404">
        <f t="shared" si="0"/>
        <v>124</v>
      </c>
      <c r="O147" s="404">
        <f t="shared" si="0"/>
        <v>299</v>
      </c>
      <c r="P147" s="404">
        <f t="shared" si="0"/>
        <v>48</v>
      </c>
      <c r="Q147" s="404">
        <f t="shared" si="0"/>
        <v>245</v>
      </c>
      <c r="R147" s="404">
        <f t="shared" si="0"/>
        <v>6</v>
      </c>
      <c r="S147" s="404">
        <f t="shared" si="0"/>
        <v>2</v>
      </c>
      <c r="T147" s="404">
        <f t="shared" si="0"/>
        <v>1164</v>
      </c>
      <c r="U147" s="404">
        <f t="shared" si="0"/>
        <v>12</v>
      </c>
      <c r="V147" s="404">
        <f t="shared" si="0"/>
        <v>879</v>
      </c>
      <c r="W147" s="404">
        <f t="shared" si="0"/>
        <v>136</v>
      </c>
      <c r="X147" s="404">
        <f t="shared" si="0"/>
        <v>0</v>
      </c>
      <c r="Y147" s="404">
        <f t="shared" si="0"/>
        <v>20</v>
      </c>
      <c r="Z147" s="404">
        <f t="shared" si="0"/>
        <v>891</v>
      </c>
      <c r="AA147" s="404">
        <f t="shared" si="0"/>
        <v>168</v>
      </c>
      <c r="AB147" s="322">
        <v>0</v>
      </c>
    </row>
    <row r="148" spans="1:28" x14ac:dyDescent="0.25">
      <c r="A148" s="43"/>
      <c r="B148" s="43"/>
      <c r="C148" s="43"/>
      <c r="D148" s="43"/>
      <c r="E148" s="43"/>
      <c r="F148" s="43"/>
      <c r="G148" s="43"/>
      <c r="H148" s="43"/>
      <c r="I148" s="43"/>
      <c r="J148" s="50"/>
      <c r="K148" s="43"/>
      <c r="L148" s="43"/>
      <c r="M148" s="43"/>
      <c r="N148" s="43"/>
      <c r="O148" s="413"/>
      <c r="P148" s="43"/>
      <c r="Q148" s="43"/>
      <c r="R148" s="43"/>
      <c r="S148" s="43"/>
      <c r="T148" s="413"/>
      <c r="U148" s="43"/>
      <c r="V148" s="43"/>
      <c r="W148" s="43"/>
      <c r="X148" s="43"/>
      <c r="Y148" s="43"/>
      <c r="Z148" s="413"/>
      <c r="AA148" s="43"/>
      <c r="AB148" s="498"/>
    </row>
    <row r="149" spans="1:28" x14ac:dyDescent="0.25">
      <c r="AB149" s="498"/>
    </row>
    <row r="150" spans="1:28" x14ac:dyDescent="0.25">
      <c r="F150" s="447"/>
      <c r="G150" s="447"/>
      <c r="H150" s="447"/>
      <c r="I150" s="447"/>
      <c r="J150" s="447"/>
      <c r="K150" s="447"/>
      <c r="L150" s="447"/>
      <c r="M150" s="447"/>
      <c r="N150" s="447"/>
      <c r="O150" s="447"/>
      <c r="P150" s="447"/>
      <c r="Q150" s="447"/>
      <c r="R150" s="447"/>
      <c r="S150" s="447"/>
      <c r="T150" s="447"/>
      <c r="U150" s="447"/>
      <c r="V150" s="447"/>
      <c r="W150" s="447"/>
      <c r="X150" s="447"/>
      <c r="Y150" s="447"/>
      <c r="Z150" s="447"/>
      <c r="AA150" s="447"/>
      <c r="AB150" s="498"/>
    </row>
    <row r="151" spans="1:28" x14ac:dyDescent="0.25">
      <c r="F151" s="447"/>
      <c r="G151" s="447"/>
      <c r="H151" s="447"/>
      <c r="I151" s="447"/>
      <c r="J151" s="447"/>
      <c r="K151" s="447"/>
      <c r="L151" s="447"/>
      <c r="M151" s="447"/>
      <c r="N151" s="447"/>
      <c r="O151" s="447"/>
      <c r="P151" s="447"/>
      <c r="Q151" s="447"/>
      <c r="R151" s="447"/>
      <c r="S151" s="447"/>
      <c r="T151" s="447"/>
      <c r="U151" s="447"/>
      <c r="V151" s="447"/>
      <c r="W151" s="447"/>
      <c r="X151" s="447"/>
      <c r="Y151" s="447"/>
      <c r="Z151" s="447"/>
      <c r="AA151" s="447"/>
      <c r="AB151" s="498"/>
    </row>
  </sheetData>
  <mergeCells count="154">
    <mergeCell ref="A7:U8"/>
    <mergeCell ref="V7:AA7"/>
    <mergeCell ref="V8:AA11"/>
    <mergeCell ref="A9:U9"/>
    <mergeCell ref="A10:U11"/>
    <mergeCell ref="Z13:Z26"/>
    <mergeCell ref="A13:E26"/>
    <mergeCell ref="F13:F26"/>
    <mergeCell ref="G13:J15"/>
    <mergeCell ref="K13:T15"/>
    <mergeCell ref="G16:G26"/>
    <mergeCell ref="H16:H26"/>
    <mergeCell ref="I16:I26"/>
    <mergeCell ref="J16:J26"/>
    <mergeCell ref="K16:K26"/>
    <mergeCell ref="N16:N26"/>
    <mergeCell ref="O16:R18"/>
    <mergeCell ref="S16:S26"/>
    <mergeCell ref="L16:L26"/>
    <mergeCell ref="AA13:AA26"/>
    <mergeCell ref="W14:W26"/>
    <mergeCell ref="X14:X26"/>
    <mergeCell ref="Y14:Y26"/>
    <mergeCell ref="U13:U26"/>
    <mergeCell ref="V13:V26"/>
    <mergeCell ref="W13:Y13"/>
    <mergeCell ref="A27:E27"/>
    <mergeCell ref="C28:E28"/>
    <mergeCell ref="C29:E29"/>
    <mergeCell ref="C30:E30"/>
    <mergeCell ref="T16:T26"/>
    <mergeCell ref="O19:O26"/>
    <mergeCell ref="P19:P26"/>
    <mergeCell ref="Q19:Q26"/>
    <mergeCell ref="R19:R26"/>
    <mergeCell ref="M16:M26"/>
    <mergeCell ref="C35:E35"/>
    <mergeCell ref="C36:E36"/>
    <mergeCell ref="C37:E37"/>
    <mergeCell ref="C38:E38"/>
    <mergeCell ref="C31:E31"/>
    <mergeCell ref="C32:E32"/>
    <mergeCell ref="C33:E33"/>
    <mergeCell ref="C34:E34"/>
    <mergeCell ref="C43:E43"/>
    <mergeCell ref="C44:E44"/>
    <mergeCell ref="C45:E45"/>
    <mergeCell ref="C46:E46"/>
    <mergeCell ref="C39:E39"/>
    <mergeCell ref="C40:E40"/>
    <mergeCell ref="C41:E41"/>
    <mergeCell ref="C42:E42"/>
    <mergeCell ref="C51:E51"/>
    <mergeCell ref="C52:E52"/>
    <mergeCell ref="C53:E53"/>
    <mergeCell ref="C54:E54"/>
    <mergeCell ref="C47:E47"/>
    <mergeCell ref="C48:E48"/>
    <mergeCell ref="C49:E49"/>
    <mergeCell ref="C50:E50"/>
    <mergeCell ref="C59:E59"/>
    <mergeCell ref="C60:E60"/>
    <mergeCell ref="C61:E61"/>
    <mergeCell ref="C62:E62"/>
    <mergeCell ref="C55:E55"/>
    <mergeCell ref="C56:E56"/>
    <mergeCell ref="C57:E57"/>
    <mergeCell ref="C58:E58"/>
    <mergeCell ref="C67:E67"/>
    <mergeCell ref="C68:E68"/>
    <mergeCell ref="C69:E69"/>
    <mergeCell ref="C70:E70"/>
    <mergeCell ref="C63:E63"/>
    <mergeCell ref="C64:E64"/>
    <mergeCell ref="C65:E65"/>
    <mergeCell ref="C66:E66"/>
    <mergeCell ref="C75:E75"/>
    <mergeCell ref="C76:E76"/>
    <mergeCell ref="C77:E77"/>
    <mergeCell ref="C78:E78"/>
    <mergeCell ref="C71:E71"/>
    <mergeCell ref="C72:E72"/>
    <mergeCell ref="C73:E73"/>
    <mergeCell ref="C74:E74"/>
    <mergeCell ref="C83:E83"/>
    <mergeCell ref="C84:E84"/>
    <mergeCell ref="C85:E85"/>
    <mergeCell ref="C86:E86"/>
    <mergeCell ref="C79:E79"/>
    <mergeCell ref="C80:E80"/>
    <mergeCell ref="C81:E81"/>
    <mergeCell ref="C82:E82"/>
    <mergeCell ref="C91:E91"/>
    <mergeCell ref="C92:E92"/>
    <mergeCell ref="C93:E93"/>
    <mergeCell ref="C94:E94"/>
    <mergeCell ref="C87:E87"/>
    <mergeCell ref="C88:E88"/>
    <mergeCell ref="C89:E89"/>
    <mergeCell ref="C90:E90"/>
    <mergeCell ref="C99:E99"/>
    <mergeCell ref="C100:E100"/>
    <mergeCell ref="C101:E101"/>
    <mergeCell ref="C111:E111"/>
    <mergeCell ref="C112:E112"/>
    <mergeCell ref="C113:E113"/>
    <mergeCell ref="C114:E114"/>
    <mergeCell ref="C123:E123"/>
    <mergeCell ref="C102:E102"/>
    <mergeCell ref="C95:E95"/>
    <mergeCell ref="C96:E96"/>
    <mergeCell ref="C97:E97"/>
    <mergeCell ref="C98:E98"/>
    <mergeCell ref="C107:E107"/>
    <mergeCell ref="C108:E108"/>
    <mergeCell ref="C109:E109"/>
    <mergeCell ref="C110:E110"/>
    <mergeCell ref="C103:E103"/>
    <mergeCell ref="C104:E104"/>
    <mergeCell ref="C105:E105"/>
    <mergeCell ref="C106:E106"/>
    <mergeCell ref="B127:B132"/>
    <mergeCell ref="C127:E127"/>
    <mergeCell ref="C128:E128"/>
    <mergeCell ref="C129:E129"/>
    <mergeCell ref="C130:E130"/>
    <mergeCell ref="C131:E131"/>
    <mergeCell ref="C132:E132"/>
    <mergeCell ref="C115:E115"/>
    <mergeCell ref="C116:E116"/>
    <mergeCell ref="C117:E117"/>
    <mergeCell ref="C118:E118"/>
    <mergeCell ref="C133:E133"/>
    <mergeCell ref="C134:E134"/>
    <mergeCell ref="C135:E135"/>
    <mergeCell ref="C136:E136"/>
    <mergeCell ref="C145:E145"/>
    <mergeCell ref="C124:E124"/>
    <mergeCell ref="C125:E125"/>
    <mergeCell ref="C126:E126"/>
    <mergeCell ref="C119:E119"/>
    <mergeCell ref="C120:E120"/>
    <mergeCell ref="C121:E121"/>
    <mergeCell ref="C122:E122"/>
    <mergeCell ref="C146:E146"/>
    <mergeCell ref="C147:E147"/>
    <mergeCell ref="C141:E141"/>
    <mergeCell ref="C142:E142"/>
    <mergeCell ref="C143:E143"/>
    <mergeCell ref="C144:E144"/>
    <mergeCell ref="C137:E137"/>
    <mergeCell ref="C138:E138"/>
    <mergeCell ref="C139:E139"/>
    <mergeCell ref="C140:E14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A140"/>
  <sheetViews>
    <sheetView topLeftCell="D110" zoomScale="80" zoomScaleNormal="80" workbookViewId="0">
      <selection activeCell="Z139" sqref="Z139"/>
    </sheetView>
  </sheetViews>
  <sheetFormatPr defaultRowHeight="15" x14ac:dyDescent="0.25"/>
  <cols>
    <col min="11" max="11" width="9.140625" style="322"/>
    <col min="15" max="15" width="9.140625" style="322"/>
    <col min="20" max="20" width="9.140625" style="322"/>
    <col min="26" max="26" width="9.140625" style="322"/>
  </cols>
  <sheetData>
    <row r="1" spans="1:27" ht="18" x14ac:dyDescent="0.25">
      <c r="A1" s="829" t="s">
        <v>0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  <c r="P1" s="829"/>
      <c r="Q1" s="829"/>
      <c r="R1" s="829"/>
      <c r="S1" s="829"/>
      <c r="T1" s="829"/>
      <c r="U1" s="829"/>
      <c r="V1" s="829"/>
      <c r="W1" s="829"/>
      <c r="X1" s="829"/>
      <c r="Y1" s="829"/>
      <c r="Z1" s="829"/>
      <c r="AA1" s="829"/>
    </row>
    <row r="2" spans="1:27" ht="15.75" x14ac:dyDescent="0.25">
      <c r="A2" s="830" t="s">
        <v>311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0"/>
      <c r="O2" s="830"/>
      <c r="P2" s="830"/>
      <c r="Q2" s="830"/>
      <c r="R2" s="830"/>
      <c r="S2" s="830"/>
      <c r="T2" s="830"/>
      <c r="U2" s="830"/>
      <c r="V2" s="830"/>
      <c r="W2" s="830"/>
      <c r="X2" s="830"/>
      <c r="Y2" s="830"/>
      <c r="Z2" s="830"/>
      <c r="AA2" s="830"/>
    </row>
    <row r="3" spans="1:27" x14ac:dyDescent="0.25">
      <c r="A3" s="831" t="s">
        <v>312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1"/>
      <c r="O3" s="831"/>
      <c r="P3" s="831"/>
      <c r="Q3" s="831"/>
      <c r="R3" s="831"/>
      <c r="S3" s="831"/>
      <c r="T3" s="831"/>
      <c r="U3" s="831"/>
      <c r="V3" s="831"/>
      <c r="W3" s="831"/>
      <c r="X3" s="831"/>
      <c r="Y3" s="831"/>
      <c r="Z3" s="831"/>
      <c r="AA3" s="831"/>
    </row>
    <row r="4" spans="1:27" x14ac:dyDescent="0.25">
      <c r="A4" s="832"/>
      <c r="B4" s="832"/>
      <c r="C4" s="832"/>
      <c r="D4" s="832"/>
      <c r="E4" s="832"/>
      <c r="F4" s="832"/>
      <c r="G4" s="832"/>
      <c r="H4" s="832"/>
      <c r="I4" s="832"/>
      <c r="J4" s="832"/>
      <c r="K4" s="832"/>
      <c r="L4" s="832"/>
      <c r="M4" s="832"/>
      <c r="N4" s="832"/>
      <c r="O4" s="832"/>
      <c r="P4" s="832"/>
      <c r="Q4" s="832"/>
      <c r="R4" s="832"/>
      <c r="S4" s="832"/>
      <c r="T4" s="832"/>
      <c r="U4" s="832"/>
      <c r="V4" s="832"/>
      <c r="W4" s="832"/>
      <c r="X4" s="832"/>
      <c r="Y4" s="832"/>
      <c r="Z4" s="832"/>
      <c r="AA4" s="832"/>
    </row>
    <row r="5" spans="1:27" x14ac:dyDescent="0.25">
      <c r="A5" s="596" t="s">
        <v>3</v>
      </c>
      <c r="B5" s="596"/>
      <c r="C5" s="596"/>
      <c r="D5" s="596"/>
      <c r="E5" s="596"/>
      <c r="F5" s="833" t="s">
        <v>4</v>
      </c>
      <c r="G5" s="835" t="s">
        <v>5</v>
      </c>
      <c r="H5" s="836"/>
      <c r="I5" s="836"/>
      <c r="J5" s="836"/>
      <c r="K5" s="835" t="s">
        <v>6</v>
      </c>
      <c r="L5" s="836"/>
      <c r="M5" s="836"/>
      <c r="N5" s="836"/>
      <c r="O5" s="836"/>
      <c r="P5" s="836"/>
      <c r="Q5" s="836"/>
      <c r="R5" s="836"/>
      <c r="S5" s="836"/>
      <c r="T5" s="836"/>
      <c r="U5" s="820" t="s">
        <v>7</v>
      </c>
      <c r="V5" s="841" t="s">
        <v>8</v>
      </c>
      <c r="W5" s="619" t="s">
        <v>9</v>
      </c>
      <c r="X5" s="619"/>
      <c r="Y5" s="619"/>
      <c r="Z5" s="844" t="s">
        <v>10</v>
      </c>
      <c r="AA5" s="834" t="s">
        <v>11</v>
      </c>
    </row>
    <row r="6" spans="1:27" x14ac:dyDescent="0.25">
      <c r="A6" s="596"/>
      <c r="B6" s="596"/>
      <c r="C6" s="596"/>
      <c r="D6" s="596"/>
      <c r="E6" s="596"/>
      <c r="F6" s="834"/>
      <c r="G6" s="837"/>
      <c r="H6" s="838"/>
      <c r="I6" s="838"/>
      <c r="J6" s="838"/>
      <c r="K6" s="837"/>
      <c r="L6" s="838"/>
      <c r="M6" s="838"/>
      <c r="N6" s="838"/>
      <c r="O6" s="838"/>
      <c r="P6" s="838"/>
      <c r="Q6" s="838"/>
      <c r="R6" s="838"/>
      <c r="S6" s="838"/>
      <c r="T6" s="838"/>
      <c r="U6" s="821"/>
      <c r="V6" s="842"/>
      <c r="W6" s="619"/>
      <c r="X6" s="619"/>
      <c r="Y6" s="619"/>
      <c r="Z6" s="844"/>
      <c r="AA6" s="834"/>
    </row>
    <row r="7" spans="1:27" x14ac:dyDescent="0.25">
      <c r="A7" s="596"/>
      <c r="B7" s="596"/>
      <c r="C7" s="596"/>
      <c r="D7" s="596"/>
      <c r="E7" s="596"/>
      <c r="F7" s="834"/>
      <c r="G7" s="839"/>
      <c r="H7" s="840"/>
      <c r="I7" s="840"/>
      <c r="J7" s="840"/>
      <c r="K7" s="839"/>
      <c r="L7" s="840"/>
      <c r="M7" s="840"/>
      <c r="N7" s="840"/>
      <c r="O7" s="840"/>
      <c r="P7" s="840"/>
      <c r="Q7" s="840"/>
      <c r="R7" s="840"/>
      <c r="S7" s="840"/>
      <c r="T7" s="840"/>
      <c r="U7" s="821"/>
      <c r="V7" s="842"/>
      <c r="W7" s="619"/>
      <c r="X7" s="619"/>
      <c r="Y7" s="619"/>
      <c r="Z7" s="844"/>
      <c r="AA7" s="834"/>
    </row>
    <row r="8" spans="1:27" x14ac:dyDescent="0.25">
      <c r="A8" s="596"/>
      <c r="B8" s="596"/>
      <c r="C8" s="596"/>
      <c r="D8" s="596"/>
      <c r="E8" s="596"/>
      <c r="F8" s="834"/>
      <c r="G8" s="820" t="s">
        <v>12</v>
      </c>
      <c r="H8" s="820" t="s">
        <v>13</v>
      </c>
      <c r="I8" s="820" t="s">
        <v>14</v>
      </c>
      <c r="J8" s="820" t="s">
        <v>15</v>
      </c>
      <c r="K8" s="826" t="s">
        <v>16</v>
      </c>
      <c r="L8" s="820" t="s">
        <v>17</v>
      </c>
      <c r="M8" s="820" t="s">
        <v>18</v>
      </c>
      <c r="N8" s="820" t="s">
        <v>19</v>
      </c>
      <c r="O8" s="619" t="s">
        <v>20</v>
      </c>
      <c r="P8" s="619"/>
      <c r="Q8" s="619"/>
      <c r="R8" s="619"/>
      <c r="S8" s="820" t="s">
        <v>21</v>
      </c>
      <c r="T8" s="823" t="s">
        <v>22</v>
      </c>
      <c r="U8" s="821"/>
      <c r="V8" s="842"/>
      <c r="W8" s="821" t="s">
        <v>23</v>
      </c>
      <c r="X8" s="821" t="s">
        <v>24</v>
      </c>
      <c r="Y8" s="821" t="s">
        <v>25</v>
      </c>
      <c r="Z8" s="844"/>
      <c r="AA8" s="834"/>
    </row>
    <row r="9" spans="1:27" x14ac:dyDescent="0.25">
      <c r="A9" s="596"/>
      <c r="B9" s="596"/>
      <c r="C9" s="596"/>
      <c r="D9" s="596"/>
      <c r="E9" s="596"/>
      <c r="F9" s="834"/>
      <c r="G9" s="821"/>
      <c r="H9" s="821"/>
      <c r="I9" s="821"/>
      <c r="J9" s="821"/>
      <c r="K9" s="827"/>
      <c r="L9" s="821"/>
      <c r="M9" s="821"/>
      <c r="N9" s="821"/>
      <c r="O9" s="619"/>
      <c r="P9" s="619"/>
      <c r="Q9" s="619"/>
      <c r="R9" s="619"/>
      <c r="S9" s="821"/>
      <c r="T9" s="824"/>
      <c r="U9" s="821"/>
      <c r="V9" s="842"/>
      <c r="W9" s="821"/>
      <c r="X9" s="821"/>
      <c r="Y9" s="821"/>
      <c r="Z9" s="844"/>
      <c r="AA9" s="834"/>
    </row>
    <row r="10" spans="1:27" x14ac:dyDescent="0.25">
      <c r="A10" s="596"/>
      <c r="B10" s="596"/>
      <c r="C10" s="596"/>
      <c r="D10" s="596"/>
      <c r="E10" s="596"/>
      <c r="F10" s="834"/>
      <c r="G10" s="821"/>
      <c r="H10" s="821"/>
      <c r="I10" s="821"/>
      <c r="J10" s="821"/>
      <c r="K10" s="827"/>
      <c r="L10" s="821"/>
      <c r="M10" s="821"/>
      <c r="N10" s="821"/>
      <c r="O10" s="619"/>
      <c r="P10" s="619"/>
      <c r="Q10" s="619"/>
      <c r="R10" s="619"/>
      <c r="S10" s="821"/>
      <c r="T10" s="824"/>
      <c r="U10" s="821"/>
      <c r="V10" s="842"/>
      <c r="W10" s="821"/>
      <c r="X10" s="821"/>
      <c r="Y10" s="821"/>
      <c r="Z10" s="844"/>
      <c r="AA10" s="834"/>
    </row>
    <row r="11" spans="1:27" x14ac:dyDescent="0.25">
      <c r="A11" s="596"/>
      <c r="B11" s="596"/>
      <c r="C11" s="596"/>
      <c r="D11" s="596"/>
      <c r="E11" s="596"/>
      <c r="F11" s="619"/>
      <c r="G11" s="821"/>
      <c r="H11" s="821"/>
      <c r="I11" s="821"/>
      <c r="J11" s="821"/>
      <c r="K11" s="827"/>
      <c r="L11" s="821"/>
      <c r="M11" s="821"/>
      <c r="N11" s="821"/>
      <c r="O11" s="826" t="s">
        <v>26</v>
      </c>
      <c r="P11" s="820" t="s">
        <v>27</v>
      </c>
      <c r="Q11" s="820" t="s">
        <v>28</v>
      </c>
      <c r="R11" s="820" t="s">
        <v>29</v>
      </c>
      <c r="S11" s="821"/>
      <c r="T11" s="824"/>
      <c r="U11" s="821"/>
      <c r="V11" s="842"/>
      <c r="W11" s="821"/>
      <c r="X11" s="821"/>
      <c r="Y11" s="821"/>
      <c r="Z11" s="844"/>
      <c r="AA11" s="834"/>
    </row>
    <row r="12" spans="1:27" x14ac:dyDescent="0.25">
      <c r="A12" s="596"/>
      <c r="B12" s="596"/>
      <c r="C12" s="596"/>
      <c r="D12" s="596"/>
      <c r="E12" s="596"/>
      <c r="F12" s="619"/>
      <c r="G12" s="821"/>
      <c r="H12" s="821"/>
      <c r="I12" s="821"/>
      <c r="J12" s="821"/>
      <c r="K12" s="827"/>
      <c r="L12" s="821"/>
      <c r="M12" s="821"/>
      <c r="N12" s="821"/>
      <c r="O12" s="827"/>
      <c r="P12" s="821"/>
      <c r="Q12" s="821"/>
      <c r="R12" s="821"/>
      <c r="S12" s="821"/>
      <c r="T12" s="824"/>
      <c r="U12" s="821"/>
      <c r="V12" s="842"/>
      <c r="W12" s="821"/>
      <c r="X12" s="821"/>
      <c r="Y12" s="821"/>
      <c r="Z12" s="844"/>
      <c r="AA12" s="834"/>
    </row>
    <row r="13" spans="1:27" x14ac:dyDescent="0.25">
      <c r="A13" s="596"/>
      <c r="B13" s="596"/>
      <c r="C13" s="596"/>
      <c r="D13" s="596"/>
      <c r="E13" s="596"/>
      <c r="F13" s="619"/>
      <c r="G13" s="821"/>
      <c r="H13" s="821"/>
      <c r="I13" s="821"/>
      <c r="J13" s="821"/>
      <c r="K13" s="827"/>
      <c r="L13" s="821"/>
      <c r="M13" s="821"/>
      <c r="N13" s="821"/>
      <c r="O13" s="827"/>
      <c r="P13" s="821"/>
      <c r="Q13" s="821"/>
      <c r="R13" s="821"/>
      <c r="S13" s="821"/>
      <c r="T13" s="824"/>
      <c r="U13" s="821"/>
      <c r="V13" s="842"/>
      <c r="W13" s="821"/>
      <c r="X13" s="821"/>
      <c r="Y13" s="821"/>
      <c r="Z13" s="844"/>
      <c r="AA13" s="834"/>
    </row>
    <row r="14" spans="1:27" x14ac:dyDescent="0.25">
      <c r="A14" s="596"/>
      <c r="B14" s="596"/>
      <c r="C14" s="596"/>
      <c r="D14" s="596"/>
      <c r="E14" s="596"/>
      <c r="F14" s="619"/>
      <c r="G14" s="821"/>
      <c r="H14" s="821"/>
      <c r="I14" s="821"/>
      <c r="J14" s="821"/>
      <c r="K14" s="827"/>
      <c r="L14" s="821"/>
      <c r="M14" s="821"/>
      <c r="N14" s="821"/>
      <c r="O14" s="827"/>
      <c r="P14" s="821"/>
      <c r="Q14" s="821"/>
      <c r="R14" s="821"/>
      <c r="S14" s="821"/>
      <c r="T14" s="824"/>
      <c r="U14" s="821"/>
      <c r="V14" s="842"/>
      <c r="W14" s="821"/>
      <c r="X14" s="821"/>
      <c r="Y14" s="821"/>
      <c r="Z14" s="844"/>
      <c r="AA14" s="834"/>
    </row>
    <row r="15" spans="1:27" x14ac:dyDescent="0.25">
      <c r="A15" s="596"/>
      <c r="B15" s="596"/>
      <c r="C15" s="596"/>
      <c r="D15" s="596"/>
      <c r="E15" s="596"/>
      <c r="F15" s="619"/>
      <c r="G15" s="821"/>
      <c r="H15" s="821"/>
      <c r="I15" s="821"/>
      <c r="J15" s="821"/>
      <c r="K15" s="827"/>
      <c r="L15" s="821"/>
      <c r="M15" s="821"/>
      <c r="N15" s="821"/>
      <c r="O15" s="827"/>
      <c r="P15" s="821"/>
      <c r="Q15" s="821"/>
      <c r="R15" s="821"/>
      <c r="S15" s="821"/>
      <c r="T15" s="824"/>
      <c r="U15" s="821"/>
      <c r="V15" s="842"/>
      <c r="W15" s="821"/>
      <c r="X15" s="821"/>
      <c r="Y15" s="821"/>
      <c r="Z15" s="844"/>
      <c r="AA15" s="834"/>
    </row>
    <row r="16" spans="1:27" x14ac:dyDescent="0.25">
      <c r="A16" s="596"/>
      <c r="B16" s="596"/>
      <c r="C16" s="596"/>
      <c r="D16" s="596"/>
      <c r="E16" s="596"/>
      <c r="F16" s="619"/>
      <c r="G16" s="821"/>
      <c r="H16" s="821"/>
      <c r="I16" s="821"/>
      <c r="J16" s="821"/>
      <c r="K16" s="827"/>
      <c r="L16" s="821"/>
      <c r="M16" s="821"/>
      <c r="N16" s="821"/>
      <c r="O16" s="827"/>
      <c r="P16" s="821"/>
      <c r="Q16" s="821"/>
      <c r="R16" s="821"/>
      <c r="S16" s="821"/>
      <c r="T16" s="824"/>
      <c r="U16" s="821"/>
      <c r="V16" s="842"/>
      <c r="W16" s="821"/>
      <c r="X16" s="821"/>
      <c r="Y16" s="821"/>
      <c r="Z16" s="844"/>
      <c r="AA16" s="834"/>
    </row>
    <row r="17" spans="1:27" x14ac:dyDescent="0.25">
      <c r="A17" s="596"/>
      <c r="B17" s="596"/>
      <c r="C17" s="596"/>
      <c r="D17" s="596"/>
      <c r="E17" s="596"/>
      <c r="F17" s="619"/>
      <c r="G17" s="821"/>
      <c r="H17" s="821"/>
      <c r="I17" s="821"/>
      <c r="J17" s="821"/>
      <c r="K17" s="827"/>
      <c r="L17" s="821"/>
      <c r="M17" s="821"/>
      <c r="N17" s="821"/>
      <c r="O17" s="827"/>
      <c r="P17" s="821"/>
      <c r="Q17" s="821"/>
      <c r="R17" s="821"/>
      <c r="S17" s="821"/>
      <c r="T17" s="824"/>
      <c r="U17" s="821"/>
      <c r="V17" s="842"/>
      <c r="W17" s="821"/>
      <c r="X17" s="821"/>
      <c r="Y17" s="821"/>
      <c r="Z17" s="844"/>
      <c r="AA17" s="834"/>
    </row>
    <row r="18" spans="1:27" x14ac:dyDescent="0.25">
      <c r="A18" s="596"/>
      <c r="B18" s="596"/>
      <c r="C18" s="596"/>
      <c r="D18" s="596"/>
      <c r="E18" s="596"/>
      <c r="F18" s="619"/>
      <c r="G18" s="822"/>
      <c r="H18" s="822"/>
      <c r="I18" s="822"/>
      <c r="J18" s="822"/>
      <c r="K18" s="828"/>
      <c r="L18" s="822"/>
      <c r="M18" s="822"/>
      <c r="N18" s="822"/>
      <c r="O18" s="828"/>
      <c r="P18" s="822"/>
      <c r="Q18" s="822"/>
      <c r="R18" s="822"/>
      <c r="S18" s="822"/>
      <c r="T18" s="825"/>
      <c r="U18" s="822"/>
      <c r="V18" s="843"/>
      <c r="W18" s="822"/>
      <c r="X18" s="822"/>
      <c r="Y18" s="822"/>
      <c r="Z18" s="844"/>
      <c r="AA18" s="834"/>
    </row>
    <row r="19" spans="1:27" x14ac:dyDescent="0.25">
      <c r="A19" s="616" t="s">
        <v>30</v>
      </c>
      <c r="B19" s="616"/>
      <c r="C19" s="617"/>
      <c r="D19" s="617"/>
      <c r="E19" s="617"/>
      <c r="F19" s="472">
        <v>1</v>
      </c>
      <c r="G19" s="472">
        <v>2</v>
      </c>
      <c r="H19" s="472">
        <v>3</v>
      </c>
      <c r="I19" s="472">
        <v>4</v>
      </c>
      <c r="J19" s="472">
        <v>5</v>
      </c>
      <c r="K19" s="321">
        <v>6</v>
      </c>
      <c r="L19" s="472">
        <v>7</v>
      </c>
      <c r="M19" s="472">
        <v>8</v>
      </c>
      <c r="N19" s="472">
        <v>9</v>
      </c>
      <c r="O19" s="321">
        <v>10</v>
      </c>
      <c r="P19" s="472">
        <v>11</v>
      </c>
      <c r="Q19" s="472">
        <v>12</v>
      </c>
      <c r="R19" s="472">
        <v>13</v>
      </c>
      <c r="S19" s="472">
        <v>14</v>
      </c>
      <c r="T19" s="321">
        <v>15</v>
      </c>
      <c r="U19" s="472">
        <v>16</v>
      </c>
      <c r="V19" s="472">
        <v>17</v>
      </c>
      <c r="W19" s="472">
        <v>18</v>
      </c>
      <c r="X19" s="472">
        <v>19</v>
      </c>
      <c r="Y19" s="472">
        <v>20</v>
      </c>
      <c r="Z19" s="321">
        <v>21</v>
      </c>
      <c r="AA19" s="472">
        <v>22</v>
      </c>
    </row>
    <row r="20" spans="1:27" s="316" customFormat="1" ht="39.75" customHeight="1" x14ac:dyDescent="0.25">
      <c r="A20" s="478" t="s">
        <v>31</v>
      </c>
      <c r="B20" s="479"/>
      <c r="C20" s="817" t="s">
        <v>32</v>
      </c>
      <c r="D20" s="817"/>
      <c r="E20" s="817"/>
      <c r="F20" s="452">
        <v>270</v>
      </c>
      <c r="G20" s="452">
        <v>319</v>
      </c>
      <c r="H20" s="452">
        <v>280</v>
      </c>
      <c r="I20" s="452">
        <v>39</v>
      </c>
      <c r="J20" s="452">
        <v>0</v>
      </c>
      <c r="K20" s="453">
        <v>259</v>
      </c>
      <c r="L20" s="453">
        <v>112</v>
      </c>
      <c r="M20" s="453">
        <v>18</v>
      </c>
      <c r="N20" s="453">
        <v>47</v>
      </c>
      <c r="O20" s="453">
        <v>82</v>
      </c>
      <c r="P20" s="453">
        <v>33</v>
      </c>
      <c r="Q20" s="453">
        <v>43</v>
      </c>
      <c r="R20" s="453">
        <v>6</v>
      </c>
      <c r="S20" s="453">
        <v>0</v>
      </c>
      <c r="T20" s="453">
        <v>259</v>
      </c>
      <c r="U20" s="453">
        <v>0</v>
      </c>
      <c r="V20" s="453">
        <v>167</v>
      </c>
      <c r="W20" s="453">
        <v>69</v>
      </c>
      <c r="X20" s="453">
        <v>0</v>
      </c>
      <c r="Y20" s="453">
        <v>0</v>
      </c>
      <c r="Z20" s="453">
        <v>291</v>
      </c>
      <c r="AA20" s="453">
        <v>57</v>
      </c>
    </row>
    <row r="21" spans="1:27" x14ac:dyDescent="0.25">
      <c r="A21" s="149">
        <v>1.1000000000000001</v>
      </c>
      <c r="B21" s="150"/>
      <c r="C21" s="619" t="s">
        <v>33</v>
      </c>
      <c r="D21" s="619"/>
      <c r="E21" s="619"/>
      <c r="F21" s="483">
        <v>60</v>
      </c>
      <c r="G21" s="483">
        <v>56</v>
      </c>
      <c r="H21" s="483">
        <v>49</v>
      </c>
      <c r="I21" s="483">
        <v>7</v>
      </c>
      <c r="J21" s="483">
        <v>0</v>
      </c>
      <c r="K21" s="385">
        <v>65</v>
      </c>
      <c r="L21" s="107">
        <v>32</v>
      </c>
      <c r="M21" s="107">
        <v>6</v>
      </c>
      <c r="N21" s="107">
        <v>15</v>
      </c>
      <c r="O21" s="385">
        <v>12</v>
      </c>
      <c r="P21" s="107">
        <v>5</v>
      </c>
      <c r="Q21" s="107">
        <v>4</v>
      </c>
      <c r="R21" s="107">
        <v>3</v>
      </c>
      <c r="S21" s="107">
        <v>0</v>
      </c>
      <c r="T21" s="385">
        <v>65</v>
      </c>
      <c r="U21" s="107">
        <v>0</v>
      </c>
      <c r="V21" s="107">
        <v>41</v>
      </c>
      <c r="W21" s="107">
        <v>19</v>
      </c>
      <c r="X21" s="107">
        <v>0</v>
      </c>
      <c r="Y21" s="107">
        <v>0</v>
      </c>
      <c r="Z21" s="385">
        <v>44</v>
      </c>
      <c r="AA21" s="107">
        <v>12</v>
      </c>
    </row>
    <row r="22" spans="1:27" x14ac:dyDescent="0.25">
      <c r="A22" s="151" t="s">
        <v>34</v>
      </c>
      <c r="B22" s="152"/>
      <c r="C22" s="677" t="s">
        <v>35</v>
      </c>
      <c r="D22" s="677"/>
      <c r="E22" s="677"/>
      <c r="F22" s="73">
        <v>21</v>
      </c>
      <c r="G22" s="73">
        <v>24</v>
      </c>
      <c r="H22" s="73">
        <v>21</v>
      </c>
      <c r="I22" s="73">
        <v>3</v>
      </c>
      <c r="J22" s="73">
        <v>0</v>
      </c>
      <c r="K22" s="385">
        <v>18</v>
      </c>
      <c r="L22" s="109">
        <v>11</v>
      </c>
      <c r="M22" s="109">
        <v>0</v>
      </c>
      <c r="N22" s="109">
        <v>3</v>
      </c>
      <c r="O22" s="385">
        <v>4</v>
      </c>
      <c r="P22" s="109">
        <v>1</v>
      </c>
      <c r="Q22" s="109">
        <v>1</v>
      </c>
      <c r="R22" s="109">
        <v>2</v>
      </c>
      <c r="S22" s="109">
        <v>0</v>
      </c>
      <c r="T22" s="385">
        <v>18</v>
      </c>
      <c r="U22" s="109">
        <v>0</v>
      </c>
      <c r="V22" s="109">
        <v>16</v>
      </c>
      <c r="W22" s="109">
        <v>5</v>
      </c>
      <c r="X22" s="109">
        <v>0</v>
      </c>
      <c r="Y22" s="109">
        <v>0</v>
      </c>
      <c r="Z22" s="385">
        <v>24</v>
      </c>
      <c r="AA22" s="109">
        <v>2</v>
      </c>
    </row>
    <row r="23" spans="1:27" ht="38.25" x14ac:dyDescent="0.25">
      <c r="A23" s="153" t="s">
        <v>36</v>
      </c>
      <c r="B23" s="476" t="s">
        <v>37</v>
      </c>
      <c r="C23" s="678" t="s">
        <v>38</v>
      </c>
      <c r="D23" s="678"/>
      <c r="E23" s="678"/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385">
        <v>0</v>
      </c>
      <c r="L23" s="109">
        <v>0</v>
      </c>
      <c r="M23" s="109">
        <v>0</v>
      </c>
      <c r="N23" s="109">
        <v>0</v>
      </c>
      <c r="O23" s="385">
        <v>0</v>
      </c>
      <c r="P23" s="109">
        <v>0</v>
      </c>
      <c r="Q23" s="109">
        <v>0</v>
      </c>
      <c r="R23" s="109">
        <v>0</v>
      </c>
      <c r="S23" s="109">
        <v>0</v>
      </c>
      <c r="T23" s="385">
        <v>0</v>
      </c>
      <c r="U23" s="109">
        <v>0</v>
      </c>
      <c r="V23" s="109">
        <v>0</v>
      </c>
      <c r="W23" s="109">
        <v>0</v>
      </c>
      <c r="X23" s="109">
        <v>0</v>
      </c>
      <c r="Y23" s="109">
        <v>0</v>
      </c>
      <c r="Z23" s="385">
        <v>0</v>
      </c>
      <c r="AA23" s="109">
        <v>0</v>
      </c>
    </row>
    <row r="24" spans="1:27" ht="38.25" x14ac:dyDescent="0.25">
      <c r="A24" s="155" t="s">
        <v>39</v>
      </c>
      <c r="B24" s="476" t="s">
        <v>37</v>
      </c>
      <c r="C24" s="678" t="s">
        <v>40</v>
      </c>
      <c r="D24" s="678"/>
      <c r="E24" s="678"/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385">
        <v>0</v>
      </c>
      <c r="L24" s="109">
        <v>0</v>
      </c>
      <c r="M24" s="109">
        <v>0</v>
      </c>
      <c r="N24" s="109">
        <v>0</v>
      </c>
      <c r="O24" s="385">
        <v>0</v>
      </c>
      <c r="P24" s="109">
        <v>0</v>
      </c>
      <c r="Q24" s="109">
        <v>0</v>
      </c>
      <c r="R24" s="109">
        <v>0</v>
      </c>
      <c r="S24" s="109">
        <v>0</v>
      </c>
      <c r="T24" s="385">
        <v>0</v>
      </c>
      <c r="U24" s="109">
        <v>0</v>
      </c>
      <c r="V24" s="109">
        <v>0</v>
      </c>
      <c r="W24" s="109">
        <v>0</v>
      </c>
      <c r="X24" s="109">
        <v>0</v>
      </c>
      <c r="Y24" s="109">
        <v>0</v>
      </c>
      <c r="Z24" s="385">
        <v>0</v>
      </c>
      <c r="AA24" s="109">
        <v>0</v>
      </c>
    </row>
    <row r="25" spans="1:27" x14ac:dyDescent="0.25">
      <c r="A25" s="149">
        <v>1.2</v>
      </c>
      <c r="B25" s="150"/>
      <c r="C25" s="619" t="s">
        <v>41</v>
      </c>
      <c r="D25" s="619"/>
      <c r="E25" s="619"/>
      <c r="F25" s="73">
        <v>4</v>
      </c>
      <c r="G25" s="73">
        <v>7</v>
      </c>
      <c r="H25" s="73">
        <v>7</v>
      </c>
      <c r="I25" s="73">
        <v>0</v>
      </c>
      <c r="J25" s="73">
        <v>0</v>
      </c>
      <c r="K25" s="385">
        <v>5</v>
      </c>
      <c r="L25" s="109">
        <v>0</v>
      </c>
      <c r="M25" s="109">
        <v>0</v>
      </c>
      <c r="N25" s="109">
        <v>3</v>
      </c>
      <c r="O25" s="385">
        <v>2</v>
      </c>
      <c r="P25" s="109">
        <v>1</v>
      </c>
      <c r="Q25" s="109">
        <v>1</v>
      </c>
      <c r="R25" s="109">
        <v>0</v>
      </c>
      <c r="S25" s="109">
        <v>0</v>
      </c>
      <c r="T25" s="385">
        <v>5</v>
      </c>
      <c r="U25" s="109">
        <v>0</v>
      </c>
      <c r="V25" s="109">
        <v>4</v>
      </c>
      <c r="W25" s="109">
        <v>3</v>
      </c>
      <c r="X25" s="109">
        <v>0</v>
      </c>
      <c r="Y25" s="109">
        <v>0</v>
      </c>
      <c r="Z25" s="385">
        <v>6</v>
      </c>
      <c r="AA25" s="109">
        <v>2</v>
      </c>
    </row>
    <row r="26" spans="1:27" x14ac:dyDescent="0.25">
      <c r="A26" s="151" t="s">
        <v>42</v>
      </c>
      <c r="B26" s="152"/>
      <c r="C26" s="619" t="s">
        <v>43</v>
      </c>
      <c r="D26" s="619"/>
      <c r="E26" s="619"/>
      <c r="F26" s="73">
        <v>5</v>
      </c>
      <c r="G26" s="73">
        <v>2</v>
      </c>
      <c r="H26" s="73">
        <v>2</v>
      </c>
      <c r="I26" s="73">
        <v>0</v>
      </c>
      <c r="J26" s="73">
        <v>0</v>
      </c>
      <c r="K26" s="385">
        <v>6</v>
      </c>
      <c r="L26" s="109">
        <v>1</v>
      </c>
      <c r="M26" s="109">
        <v>1</v>
      </c>
      <c r="N26" s="109">
        <v>3</v>
      </c>
      <c r="O26" s="385">
        <v>1</v>
      </c>
      <c r="P26" s="109">
        <v>1</v>
      </c>
      <c r="Q26" s="109">
        <v>0</v>
      </c>
      <c r="R26" s="109">
        <v>0</v>
      </c>
      <c r="S26" s="109">
        <v>0</v>
      </c>
      <c r="T26" s="385">
        <v>6</v>
      </c>
      <c r="U26" s="109">
        <v>0</v>
      </c>
      <c r="V26" s="109">
        <v>3</v>
      </c>
      <c r="W26" s="109">
        <v>0</v>
      </c>
      <c r="X26" s="109">
        <v>0</v>
      </c>
      <c r="Y26" s="109">
        <v>0</v>
      </c>
      <c r="Z26" s="385">
        <v>1</v>
      </c>
      <c r="AA26" s="109">
        <v>0</v>
      </c>
    </row>
    <row r="27" spans="1:27" x14ac:dyDescent="0.25">
      <c r="A27" s="151" t="s">
        <v>44</v>
      </c>
      <c r="B27" s="278"/>
      <c r="C27" s="628" t="s">
        <v>45</v>
      </c>
      <c r="D27" s="629"/>
      <c r="E27" s="630"/>
      <c r="F27" s="73">
        <v>0</v>
      </c>
      <c r="G27" s="73">
        <v>0</v>
      </c>
      <c r="H27" s="73">
        <v>0</v>
      </c>
      <c r="I27" s="73">
        <v>0</v>
      </c>
      <c r="J27" s="73">
        <v>0</v>
      </c>
      <c r="K27" s="385">
        <v>0</v>
      </c>
      <c r="L27" s="109">
        <v>0</v>
      </c>
      <c r="M27" s="109">
        <v>0</v>
      </c>
      <c r="N27" s="109">
        <v>0</v>
      </c>
      <c r="O27" s="385">
        <v>0</v>
      </c>
      <c r="P27" s="109">
        <v>0</v>
      </c>
      <c r="Q27" s="109">
        <v>0</v>
      </c>
      <c r="R27" s="109">
        <v>0</v>
      </c>
      <c r="S27" s="109">
        <v>0</v>
      </c>
      <c r="T27" s="385">
        <v>0</v>
      </c>
      <c r="U27" s="109">
        <v>0</v>
      </c>
      <c r="V27" s="109">
        <v>0</v>
      </c>
      <c r="W27" s="109">
        <v>0</v>
      </c>
      <c r="X27" s="109">
        <v>0</v>
      </c>
      <c r="Y27" s="109">
        <v>0</v>
      </c>
      <c r="Z27" s="385">
        <v>0</v>
      </c>
      <c r="AA27" s="109">
        <v>0</v>
      </c>
    </row>
    <row r="28" spans="1:27" x14ac:dyDescent="0.25">
      <c r="A28" s="151" t="s">
        <v>46</v>
      </c>
      <c r="B28" s="278"/>
      <c r="C28" s="628" t="s">
        <v>47</v>
      </c>
      <c r="D28" s="629"/>
      <c r="E28" s="630"/>
      <c r="F28" s="483">
        <v>0</v>
      </c>
      <c r="G28" s="483">
        <v>0</v>
      </c>
      <c r="H28" s="483">
        <v>0</v>
      </c>
      <c r="I28" s="483">
        <v>0</v>
      </c>
      <c r="J28" s="483">
        <v>0</v>
      </c>
      <c r="K28" s="385">
        <v>0</v>
      </c>
      <c r="L28" s="107">
        <v>0</v>
      </c>
      <c r="M28" s="107">
        <v>0</v>
      </c>
      <c r="N28" s="107">
        <v>0</v>
      </c>
      <c r="O28" s="385">
        <v>0</v>
      </c>
      <c r="P28" s="107">
        <v>0</v>
      </c>
      <c r="Q28" s="107">
        <v>0</v>
      </c>
      <c r="R28" s="107">
        <v>0</v>
      </c>
      <c r="S28" s="107">
        <v>0</v>
      </c>
      <c r="T28" s="385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0</v>
      </c>
      <c r="Z28" s="385">
        <v>0</v>
      </c>
      <c r="AA28" s="107">
        <v>0</v>
      </c>
    </row>
    <row r="29" spans="1:27" x14ac:dyDescent="0.25">
      <c r="A29" s="151" t="s">
        <v>48</v>
      </c>
      <c r="B29" s="152"/>
      <c r="C29" s="619" t="s">
        <v>49</v>
      </c>
      <c r="D29" s="619"/>
      <c r="E29" s="619"/>
      <c r="F29" s="483">
        <v>3</v>
      </c>
      <c r="G29" s="483">
        <v>2</v>
      </c>
      <c r="H29" s="483">
        <v>2</v>
      </c>
      <c r="I29" s="483">
        <v>0</v>
      </c>
      <c r="J29" s="483">
        <v>0</v>
      </c>
      <c r="K29" s="385">
        <v>0</v>
      </c>
      <c r="L29" s="107">
        <v>0</v>
      </c>
      <c r="M29" s="107">
        <v>0</v>
      </c>
      <c r="N29" s="107">
        <v>0</v>
      </c>
      <c r="O29" s="385">
        <v>0</v>
      </c>
      <c r="P29" s="107">
        <v>0</v>
      </c>
      <c r="Q29" s="107">
        <v>0</v>
      </c>
      <c r="R29" s="107">
        <v>0</v>
      </c>
      <c r="S29" s="107">
        <v>0</v>
      </c>
      <c r="T29" s="385">
        <v>0</v>
      </c>
      <c r="U29" s="107">
        <v>0</v>
      </c>
      <c r="V29" s="107">
        <v>0</v>
      </c>
      <c r="W29" s="107">
        <v>0</v>
      </c>
      <c r="X29" s="107">
        <v>0</v>
      </c>
      <c r="Y29" s="107">
        <v>0</v>
      </c>
      <c r="Z29" s="385">
        <v>5</v>
      </c>
      <c r="AA29" s="107">
        <v>2</v>
      </c>
    </row>
    <row r="30" spans="1:27" x14ac:dyDescent="0.25">
      <c r="A30" s="151" t="s">
        <v>50</v>
      </c>
      <c r="B30" s="152"/>
      <c r="C30" s="619" t="s">
        <v>51</v>
      </c>
      <c r="D30" s="619"/>
      <c r="E30" s="619"/>
      <c r="F30" s="483">
        <v>0</v>
      </c>
      <c r="G30" s="483">
        <v>0</v>
      </c>
      <c r="H30" s="483">
        <v>0</v>
      </c>
      <c r="I30" s="483">
        <v>0</v>
      </c>
      <c r="J30" s="483">
        <v>0</v>
      </c>
      <c r="K30" s="385">
        <v>0</v>
      </c>
      <c r="L30" s="107">
        <v>0</v>
      </c>
      <c r="M30" s="107">
        <v>0</v>
      </c>
      <c r="N30" s="107">
        <v>0</v>
      </c>
      <c r="O30" s="385">
        <v>0</v>
      </c>
      <c r="P30" s="107">
        <v>0</v>
      </c>
      <c r="Q30" s="107">
        <v>0</v>
      </c>
      <c r="R30" s="107">
        <v>0</v>
      </c>
      <c r="S30" s="107">
        <v>0</v>
      </c>
      <c r="T30" s="385">
        <v>0</v>
      </c>
      <c r="U30" s="107">
        <v>0</v>
      </c>
      <c r="V30" s="107">
        <v>0</v>
      </c>
      <c r="W30" s="107">
        <v>0</v>
      </c>
      <c r="X30" s="107">
        <v>0</v>
      </c>
      <c r="Y30" s="107">
        <v>0</v>
      </c>
      <c r="Z30" s="385">
        <v>0</v>
      </c>
      <c r="AA30" s="107">
        <v>0</v>
      </c>
    </row>
    <row r="31" spans="1:27" x14ac:dyDescent="0.25">
      <c r="A31" s="151" t="s">
        <v>52</v>
      </c>
      <c r="B31" s="278"/>
      <c r="C31" s="628" t="s">
        <v>53</v>
      </c>
      <c r="D31" s="629"/>
      <c r="E31" s="630"/>
      <c r="F31" s="483">
        <v>0</v>
      </c>
      <c r="G31" s="483">
        <v>0</v>
      </c>
      <c r="H31" s="483">
        <v>0</v>
      </c>
      <c r="I31" s="483">
        <v>0</v>
      </c>
      <c r="J31" s="483">
        <v>0</v>
      </c>
      <c r="K31" s="385">
        <v>0</v>
      </c>
      <c r="L31" s="107">
        <v>0</v>
      </c>
      <c r="M31" s="109">
        <v>0</v>
      </c>
      <c r="N31" s="109">
        <v>0</v>
      </c>
      <c r="O31" s="385">
        <v>0</v>
      </c>
      <c r="P31" s="109">
        <v>0</v>
      </c>
      <c r="Q31" s="109">
        <v>0</v>
      </c>
      <c r="R31" s="109">
        <v>0</v>
      </c>
      <c r="S31" s="109">
        <v>0</v>
      </c>
      <c r="T31" s="385">
        <v>0</v>
      </c>
      <c r="U31" s="109">
        <v>0</v>
      </c>
      <c r="V31" s="109">
        <v>0</v>
      </c>
      <c r="W31" s="109">
        <v>0</v>
      </c>
      <c r="X31" s="109">
        <v>0</v>
      </c>
      <c r="Y31" s="109">
        <v>0</v>
      </c>
      <c r="Z31" s="385">
        <v>0</v>
      </c>
      <c r="AA31" s="109">
        <v>0</v>
      </c>
    </row>
    <row r="32" spans="1:27" x14ac:dyDescent="0.25">
      <c r="A32" s="151" t="s">
        <v>54</v>
      </c>
      <c r="B32" s="278"/>
      <c r="C32" s="628" t="s">
        <v>55</v>
      </c>
      <c r="D32" s="629"/>
      <c r="E32" s="630"/>
      <c r="F32" s="483">
        <v>14</v>
      </c>
      <c r="G32" s="483">
        <v>19</v>
      </c>
      <c r="H32" s="483">
        <v>17</v>
      </c>
      <c r="I32" s="483">
        <v>2</v>
      </c>
      <c r="J32" s="483">
        <v>0</v>
      </c>
      <c r="K32" s="385">
        <v>22</v>
      </c>
      <c r="L32" s="107">
        <v>15</v>
      </c>
      <c r="M32" s="109">
        <v>0</v>
      </c>
      <c r="N32" s="109">
        <v>3</v>
      </c>
      <c r="O32" s="385">
        <v>4</v>
      </c>
      <c r="P32" s="109">
        <v>1</v>
      </c>
      <c r="Q32" s="109">
        <v>3</v>
      </c>
      <c r="R32" s="109">
        <v>0</v>
      </c>
      <c r="S32" s="109">
        <v>0</v>
      </c>
      <c r="T32" s="385">
        <v>22</v>
      </c>
      <c r="U32" s="109">
        <v>0</v>
      </c>
      <c r="V32" s="109">
        <v>6</v>
      </c>
      <c r="W32" s="109">
        <v>10</v>
      </c>
      <c r="X32" s="109">
        <v>0</v>
      </c>
      <c r="Y32" s="109">
        <v>0</v>
      </c>
      <c r="Z32" s="385">
        <v>9</v>
      </c>
      <c r="AA32" s="109">
        <v>8</v>
      </c>
    </row>
    <row r="33" spans="1:27" x14ac:dyDescent="0.25">
      <c r="A33" s="156" t="s">
        <v>56</v>
      </c>
      <c r="B33" s="279"/>
      <c r="C33" s="628" t="s">
        <v>57</v>
      </c>
      <c r="D33" s="629"/>
      <c r="E33" s="630"/>
      <c r="F33" s="484">
        <v>10</v>
      </c>
      <c r="G33" s="484">
        <v>59</v>
      </c>
      <c r="H33" s="484">
        <v>53</v>
      </c>
      <c r="I33" s="484">
        <v>6</v>
      </c>
      <c r="J33" s="484">
        <v>0</v>
      </c>
      <c r="K33" s="321">
        <v>29</v>
      </c>
      <c r="L33" s="86">
        <v>16</v>
      </c>
      <c r="M33" s="87">
        <v>2</v>
      </c>
      <c r="N33" s="87">
        <v>3</v>
      </c>
      <c r="O33" s="321">
        <v>8</v>
      </c>
      <c r="P33" s="87">
        <v>2</v>
      </c>
      <c r="Q33" s="87">
        <v>5</v>
      </c>
      <c r="R33" s="87">
        <v>1</v>
      </c>
      <c r="S33" s="87">
        <v>0</v>
      </c>
      <c r="T33" s="321">
        <v>29</v>
      </c>
      <c r="U33" s="87">
        <v>0</v>
      </c>
      <c r="V33" s="87">
        <v>19</v>
      </c>
      <c r="W33" s="87">
        <v>5</v>
      </c>
      <c r="X33" s="87">
        <v>0</v>
      </c>
      <c r="Y33" s="87">
        <v>0</v>
      </c>
      <c r="Z33" s="321">
        <v>34</v>
      </c>
      <c r="AA33" s="87">
        <v>9</v>
      </c>
    </row>
    <row r="34" spans="1:27" x14ac:dyDescent="0.25">
      <c r="A34" s="158" t="s">
        <v>58</v>
      </c>
      <c r="B34" s="159" t="s">
        <v>59</v>
      </c>
      <c r="C34" s="631" t="s">
        <v>60</v>
      </c>
      <c r="D34" s="631"/>
      <c r="E34" s="631"/>
      <c r="F34" s="485">
        <v>0</v>
      </c>
      <c r="G34" s="485">
        <v>1</v>
      </c>
      <c r="H34" s="485">
        <v>1</v>
      </c>
      <c r="I34" s="485">
        <v>0</v>
      </c>
      <c r="J34" s="485">
        <v>0</v>
      </c>
      <c r="K34" s="333">
        <v>0</v>
      </c>
      <c r="L34" s="91">
        <v>0</v>
      </c>
      <c r="M34" s="90">
        <v>0</v>
      </c>
      <c r="N34" s="90">
        <v>0</v>
      </c>
      <c r="O34" s="382">
        <v>0</v>
      </c>
      <c r="P34" s="90">
        <v>0</v>
      </c>
      <c r="Q34" s="90">
        <v>0</v>
      </c>
      <c r="R34" s="90">
        <v>0</v>
      </c>
      <c r="S34" s="90">
        <v>0</v>
      </c>
      <c r="T34" s="382">
        <v>0</v>
      </c>
      <c r="U34" s="90">
        <v>0</v>
      </c>
      <c r="V34" s="90">
        <v>0</v>
      </c>
      <c r="W34" s="90">
        <v>0</v>
      </c>
      <c r="X34" s="90">
        <v>0</v>
      </c>
      <c r="Y34" s="90">
        <v>0</v>
      </c>
      <c r="Z34" s="382">
        <v>1</v>
      </c>
      <c r="AA34" s="90">
        <v>0</v>
      </c>
    </row>
    <row r="35" spans="1:27" x14ac:dyDescent="0.25">
      <c r="A35" s="151" t="s">
        <v>61</v>
      </c>
      <c r="B35" s="278"/>
      <c r="C35" s="628" t="s">
        <v>62</v>
      </c>
      <c r="D35" s="629"/>
      <c r="E35" s="630"/>
      <c r="F35" s="483">
        <v>0</v>
      </c>
      <c r="G35" s="483">
        <v>0</v>
      </c>
      <c r="H35" s="483">
        <v>0</v>
      </c>
      <c r="I35" s="483">
        <v>0</v>
      </c>
      <c r="J35" s="483">
        <v>0</v>
      </c>
      <c r="K35" s="385">
        <v>0</v>
      </c>
      <c r="L35" s="107">
        <v>0</v>
      </c>
      <c r="M35" s="109">
        <v>0</v>
      </c>
      <c r="N35" s="109">
        <v>0</v>
      </c>
      <c r="O35" s="385">
        <v>0</v>
      </c>
      <c r="P35" s="109">
        <v>0</v>
      </c>
      <c r="Q35" s="109">
        <v>0</v>
      </c>
      <c r="R35" s="109">
        <v>0</v>
      </c>
      <c r="S35" s="109">
        <v>0</v>
      </c>
      <c r="T35" s="385">
        <v>0</v>
      </c>
      <c r="U35" s="109">
        <v>0</v>
      </c>
      <c r="V35" s="109">
        <v>0</v>
      </c>
      <c r="W35" s="109">
        <v>0</v>
      </c>
      <c r="X35" s="109">
        <v>0</v>
      </c>
      <c r="Y35" s="109">
        <v>0</v>
      </c>
      <c r="Z35" s="385">
        <v>0</v>
      </c>
      <c r="AA35" s="109">
        <v>0</v>
      </c>
    </row>
    <row r="36" spans="1:27" x14ac:dyDescent="0.25">
      <c r="A36" s="151" t="s">
        <v>63</v>
      </c>
      <c r="B36" s="152"/>
      <c r="C36" s="619" t="s">
        <v>64</v>
      </c>
      <c r="D36" s="619"/>
      <c r="E36" s="619"/>
      <c r="F36" s="483">
        <v>61</v>
      </c>
      <c r="G36" s="483">
        <v>58</v>
      </c>
      <c r="H36" s="483">
        <v>49</v>
      </c>
      <c r="I36" s="483">
        <v>9</v>
      </c>
      <c r="J36" s="483">
        <v>0</v>
      </c>
      <c r="K36" s="385">
        <v>40</v>
      </c>
      <c r="L36" s="107">
        <v>11</v>
      </c>
      <c r="M36" s="109">
        <v>3</v>
      </c>
      <c r="N36" s="109">
        <v>7</v>
      </c>
      <c r="O36" s="385">
        <v>19</v>
      </c>
      <c r="P36" s="109">
        <v>9</v>
      </c>
      <c r="Q36" s="109">
        <v>10</v>
      </c>
      <c r="R36" s="109">
        <v>0</v>
      </c>
      <c r="S36" s="109">
        <v>0</v>
      </c>
      <c r="T36" s="385">
        <v>40</v>
      </c>
      <c r="U36" s="109">
        <v>0</v>
      </c>
      <c r="V36" s="109">
        <v>28</v>
      </c>
      <c r="W36" s="109">
        <v>6</v>
      </c>
      <c r="X36" s="109">
        <v>0</v>
      </c>
      <c r="Y36" s="109">
        <v>0</v>
      </c>
      <c r="Z36" s="385">
        <v>70</v>
      </c>
      <c r="AA36" s="109">
        <v>1</v>
      </c>
    </row>
    <row r="37" spans="1:27" x14ac:dyDescent="0.25">
      <c r="A37" s="158" t="s">
        <v>65</v>
      </c>
      <c r="B37" s="159" t="s">
        <v>59</v>
      </c>
      <c r="C37" s="631" t="s">
        <v>66</v>
      </c>
      <c r="D37" s="631"/>
      <c r="E37" s="631"/>
      <c r="F37" s="485">
        <v>12</v>
      </c>
      <c r="G37" s="485">
        <v>10</v>
      </c>
      <c r="H37" s="485">
        <v>9</v>
      </c>
      <c r="I37" s="485">
        <v>1</v>
      </c>
      <c r="J37" s="485">
        <v>0</v>
      </c>
      <c r="K37" s="386">
        <v>11</v>
      </c>
      <c r="L37" s="475">
        <v>5</v>
      </c>
      <c r="M37" s="111">
        <v>0</v>
      </c>
      <c r="N37" s="111">
        <v>1</v>
      </c>
      <c r="O37" s="387">
        <v>5</v>
      </c>
      <c r="P37" s="111">
        <v>2</v>
      </c>
      <c r="Q37" s="111">
        <v>3</v>
      </c>
      <c r="R37" s="111">
        <v>0</v>
      </c>
      <c r="S37" s="111">
        <v>0</v>
      </c>
      <c r="T37" s="387">
        <v>11</v>
      </c>
      <c r="U37" s="111">
        <v>0</v>
      </c>
      <c r="V37" s="111">
        <v>7</v>
      </c>
      <c r="W37" s="111">
        <v>3</v>
      </c>
      <c r="X37" s="111">
        <v>0</v>
      </c>
      <c r="Y37" s="111">
        <v>0</v>
      </c>
      <c r="Z37" s="387">
        <v>10</v>
      </c>
      <c r="AA37" s="111">
        <v>4</v>
      </c>
    </row>
    <row r="38" spans="1:27" x14ac:dyDescent="0.25">
      <c r="A38" s="158" t="s">
        <v>67</v>
      </c>
      <c r="B38" s="159" t="s">
        <v>59</v>
      </c>
      <c r="C38" s="638" t="s">
        <v>68</v>
      </c>
      <c r="D38" s="631"/>
      <c r="E38" s="631"/>
      <c r="F38" s="485">
        <v>2</v>
      </c>
      <c r="G38" s="485">
        <v>1</v>
      </c>
      <c r="H38" s="485">
        <v>1</v>
      </c>
      <c r="I38" s="485">
        <v>0</v>
      </c>
      <c r="J38" s="485">
        <v>0</v>
      </c>
      <c r="K38" s="333">
        <v>1</v>
      </c>
      <c r="L38" s="91">
        <v>0</v>
      </c>
      <c r="M38" s="111">
        <v>0</v>
      </c>
      <c r="N38" s="111">
        <v>0</v>
      </c>
      <c r="O38" s="387">
        <v>1</v>
      </c>
      <c r="P38" s="111">
        <v>0</v>
      </c>
      <c r="Q38" s="111">
        <v>1</v>
      </c>
      <c r="R38" s="111">
        <v>0</v>
      </c>
      <c r="S38" s="111">
        <v>0</v>
      </c>
      <c r="T38" s="387">
        <v>1</v>
      </c>
      <c r="U38" s="111">
        <v>0</v>
      </c>
      <c r="V38" s="111">
        <v>1</v>
      </c>
      <c r="W38" s="111">
        <v>0</v>
      </c>
      <c r="X38" s="111">
        <v>0</v>
      </c>
      <c r="Y38" s="111">
        <v>0</v>
      </c>
      <c r="Z38" s="387">
        <v>2</v>
      </c>
      <c r="AA38" s="111">
        <v>0</v>
      </c>
    </row>
    <row r="39" spans="1:27" x14ac:dyDescent="0.25">
      <c r="A39" s="160" t="s">
        <v>69</v>
      </c>
      <c r="B39" s="112"/>
      <c r="C39" s="683" t="s">
        <v>70</v>
      </c>
      <c r="D39" s="683"/>
      <c r="E39" s="683"/>
      <c r="F39" s="485">
        <v>78</v>
      </c>
      <c r="G39" s="485">
        <v>80</v>
      </c>
      <c r="H39" s="485">
        <v>69</v>
      </c>
      <c r="I39" s="485">
        <v>11</v>
      </c>
      <c r="J39" s="485">
        <v>0</v>
      </c>
      <c r="K39" s="387">
        <v>62</v>
      </c>
      <c r="L39" s="112">
        <v>21</v>
      </c>
      <c r="M39" s="112">
        <v>6</v>
      </c>
      <c r="N39" s="112">
        <v>9</v>
      </c>
      <c r="O39" s="387">
        <v>26</v>
      </c>
      <c r="P39" s="112">
        <v>11</v>
      </c>
      <c r="Q39" s="112">
        <v>15</v>
      </c>
      <c r="R39" s="112">
        <v>0</v>
      </c>
      <c r="S39" s="112">
        <v>0</v>
      </c>
      <c r="T39" s="387">
        <v>62</v>
      </c>
      <c r="U39" s="112">
        <v>0</v>
      </c>
      <c r="V39" s="112">
        <v>42</v>
      </c>
      <c r="W39" s="112">
        <v>18</v>
      </c>
      <c r="X39" s="112">
        <v>0</v>
      </c>
      <c r="Y39" s="112">
        <v>0</v>
      </c>
      <c r="Z39" s="387">
        <v>85</v>
      </c>
      <c r="AA39" s="112">
        <v>17</v>
      </c>
    </row>
    <row r="40" spans="1:27" s="316" customFormat="1" ht="43.5" customHeight="1" x14ac:dyDescent="0.25">
      <c r="A40" s="467" t="s">
        <v>71</v>
      </c>
      <c r="B40" s="481"/>
      <c r="C40" s="817" t="s">
        <v>72</v>
      </c>
      <c r="D40" s="817"/>
      <c r="E40" s="817"/>
      <c r="F40" s="469">
        <v>186</v>
      </c>
      <c r="G40" s="469">
        <v>630</v>
      </c>
      <c r="H40" s="469">
        <v>580</v>
      </c>
      <c r="I40" s="469">
        <v>45</v>
      </c>
      <c r="J40" s="469">
        <v>5</v>
      </c>
      <c r="K40" s="482">
        <v>342</v>
      </c>
      <c r="L40" s="482">
        <v>70</v>
      </c>
      <c r="M40" s="482">
        <v>23</v>
      </c>
      <c r="N40" s="482">
        <v>68</v>
      </c>
      <c r="O40" s="482">
        <v>181</v>
      </c>
      <c r="P40" s="482">
        <v>123</v>
      </c>
      <c r="Q40" s="482">
        <v>51</v>
      </c>
      <c r="R40" s="482">
        <v>7</v>
      </c>
      <c r="S40" s="482">
        <v>0</v>
      </c>
      <c r="T40" s="482">
        <v>342</v>
      </c>
      <c r="U40" s="482">
        <v>0</v>
      </c>
      <c r="V40" s="482">
        <v>189</v>
      </c>
      <c r="W40" s="482">
        <v>78</v>
      </c>
      <c r="X40" s="482">
        <v>0</v>
      </c>
      <c r="Y40" s="482">
        <v>0</v>
      </c>
      <c r="Z40" s="482">
        <v>424</v>
      </c>
      <c r="AA40" s="482">
        <v>37</v>
      </c>
    </row>
    <row r="41" spans="1:27" x14ac:dyDescent="0.25">
      <c r="A41" s="151" t="s">
        <v>73</v>
      </c>
      <c r="B41" s="152"/>
      <c r="C41" s="818" t="s">
        <v>74</v>
      </c>
      <c r="D41" s="819"/>
      <c r="E41" s="819"/>
      <c r="F41" s="91">
        <v>7</v>
      </c>
      <c r="G41" s="91">
        <v>9</v>
      </c>
      <c r="H41" s="91">
        <v>9</v>
      </c>
      <c r="I41" s="473">
        <v>0</v>
      </c>
      <c r="J41" s="473">
        <v>0</v>
      </c>
      <c r="K41" s="385">
        <v>9</v>
      </c>
      <c r="L41" s="107">
        <v>3</v>
      </c>
      <c r="M41" s="107">
        <v>0</v>
      </c>
      <c r="N41" s="107">
        <v>4</v>
      </c>
      <c r="O41" s="385">
        <v>2</v>
      </c>
      <c r="P41" s="107">
        <v>1</v>
      </c>
      <c r="Q41" s="107">
        <v>1</v>
      </c>
      <c r="R41" s="107">
        <v>0</v>
      </c>
      <c r="S41" s="107">
        <v>0</v>
      </c>
      <c r="T41" s="385">
        <v>9</v>
      </c>
      <c r="U41" s="107">
        <v>0</v>
      </c>
      <c r="V41" s="107">
        <v>2</v>
      </c>
      <c r="W41" s="107">
        <v>6</v>
      </c>
      <c r="X41" s="107">
        <v>0</v>
      </c>
      <c r="Y41" s="107">
        <v>0</v>
      </c>
      <c r="Z41" s="385">
        <v>7</v>
      </c>
      <c r="AA41" s="107">
        <v>2</v>
      </c>
    </row>
    <row r="42" spans="1:27" x14ac:dyDescent="0.25">
      <c r="A42" s="151" t="s">
        <v>75</v>
      </c>
      <c r="B42" s="152"/>
      <c r="C42" s="619" t="s">
        <v>76</v>
      </c>
      <c r="D42" s="619"/>
      <c r="E42" s="619"/>
      <c r="F42" s="473">
        <v>0</v>
      </c>
      <c r="G42" s="473">
        <v>0</v>
      </c>
      <c r="H42" s="473">
        <v>0</v>
      </c>
      <c r="I42" s="473">
        <v>0</v>
      </c>
      <c r="J42" s="473">
        <v>0</v>
      </c>
      <c r="K42" s="385">
        <v>0</v>
      </c>
      <c r="L42" s="107">
        <v>0</v>
      </c>
      <c r="M42" s="107">
        <v>0</v>
      </c>
      <c r="N42" s="107">
        <v>0</v>
      </c>
      <c r="O42" s="385">
        <v>0</v>
      </c>
      <c r="P42" s="107">
        <v>0</v>
      </c>
      <c r="Q42" s="107">
        <v>0</v>
      </c>
      <c r="R42" s="107">
        <v>0</v>
      </c>
      <c r="S42" s="107">
        <v>0</v>
      </c>
      <c r="T42" s="385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0</v>
      </c>
      <c r="Z42" s="385">
        <v>0</v>
      </c>
      <c r="AA42" s="107">
        <v>0</v>
      </c>
    </row>
    <row r="43" spans="1:27" x14ac:dyDescent="0.25">
      <c r="A43" s="151" t="s">
        <v>77</v>
      </c>
      <c r="B43" s="278"/>
      <c r="C43" s="628" t="s">
        <v>78</v>
      </c>
      <c r="D43" s="629"/>
      <c r="E43" s="630"/>
      <c r="F43" s="473">
        <v>23</v>
      </c>
      <c r="G43" s="473">
        <v>6</v>
      </c>
      <c r="H43" s="473">
        <v>6</v>
      </c>
      <c r="I43" s="473">
        <v>0</v>
      </c>
      <c r="J43" s="473">
        <v>0</v>
      </c>
      <c r="K43" s="385">
        <v>14</v>
      </c>
      <c r="L43" s="107">
        <v>3</v>
      </c>
      <c r="M43" s="107">
        <v>2</v>
      </c>
      <c r="N43" s="107">
        <v>5</v>
      </c>
      <c r="O43" s="385">
        <v>4</v>
      </c>
      <c r="P43" s="107">
        <v>2</v>
      </c>
      <c r="Q43" s="107">
        <v>1</v>
      </c>
      <c r="R43" s="107">
        <v>1</v>
      </c>
      <c r="S43" s="107">
        <v>0</v>
      </c>
      <c r="T43" s="385">
        <v>14</v>
      </c>
      <c r="U43" s="107">
        <v>0</v>
      </c>
      <c r="V43" s="107">
        <v>8</v>
      </c>
      <c r="W43" s="107">
        <v>9</v>
      </c>
      <c r="X43" s="107">
        <v>0</v>
      </c>
      <c r="Y43" s="107">
        <v>0</v>
      </c>
      <c r="Z43" s="385">
        <v>15</v>
      </c>
      <c r="AA43" s="107">
        <v>0</v>
      </c>
    </row>
    <row r="44" spans="1:27" x14ac:dyDescent="0.25">
      <c r="A44" s="156" t="s">
        <v>79</v>
      </c>
      <c r="B44" s="279"/>
      <c r="C44" s="628" t="s">
        <v>80</v>
      </c>
      <c r="D44" s="629"/>
      <c r="E44" s="630"/>
      <c r="F44" s="477">
        <v>0</v>
      </c>
      <c r="G44" s="477">
        <v>2</v>
      </c>
      <c r="H44" s="477">
        <v>2</v>
      </c>
      <c r="I44" s="477">
        <v>0</v>
      </c>
      <c r="J44" s="477">
        <v>0</v>
      </c>
      <c r="K44" s="321">
        <v>1</v>
      </c>
      <c r="L44" s="86">
        <v>0</v>
      </c>
      <c r="M44" s="86">
        <v>0</v>
      </c>
      <c r="N44" s="86">
        <v>1</v>
      </c>
      <c r="O44" s="321">
        <v>0</v>
      </c>
      <c r="P44" s="86">
        <v>0</v>
      </c>
      <c r="Q44" s="86">
        <v>0</v>
      </c>
      <c r="R44" s="86">
        <v>0</v>
      </c>
      <c r="S44" s="86">
        <v>0</v>
      </c>
      <c r="T44" s="321">
        <v>1</v>
      </c>
      <c r="U44" s="86">
        <v>0</v>
      </c>
      <c r="V44" s="86">
        <v>1</v>
      </c>
      <c r="W44" s="86">
        <v>0</v>
      </c>
      <c r="X44" s="86">
        <v>0</v>
      </c>
      <c r="Y44" s="86">
        <v>0</v>
      </c>
      <c r="Z44" s="321">
        <v>1</v>
      </c>
      <c r="AA44" s="86">
        <v>0</v>
      </c>
    </row>
    <row r="45" spans="1:27" x14ac:dyDescent="0.25">
      <c r="A45" s="156" t="s">
        <v>81</v>
      </c>
      <c r="B45" s="279"/>
      <c r="C45" s="628" t="s">
        <v>82</v>
      </c>
      <c r="D45" s="629"/>
      <c r="E45" s="630"/>
      <c r="F45" s="477">
        <v>0</v>
      </c>
      <c r="G45" s="477">
        <v>1</v>
      </c>
      <c r="H45" s="477">
        <v>1</v>
      </c>
      <c r="I45" s="477">
        <v>0</v>
      </c>
      <c r="J45" s="477">
        <v>0</v>
      </c>
      <c r="K45" s="321">
        <v>1</v>
      </c>
      <c r="L45" s="86">
        <v>1</v>
      </c>
      <c r="M45" s="86">
        <v>0</v>
      </c>
      <c r="N45" s="86">
        <v>0</v>
      </c>
      <c r="O45" s="321">
        <v>0</v>
      </c>
      <c r="P45" s="86">
        <v>0</v>
      </c>
      <c r="Q45" s="86">
        <v>0</v>
      </c>
      <c r="R45" s="86">
        <v>0</v>
      </c>
      <c r="S45" s="86">
        <v>0</v>
      </c>
      <c r="T45" s="321">
        <v>1</v>
      </c>
      <c r="U45" s="86">
        <v>0</v>
      </c>
      <c r="V45" s="86">
        <v>1</v>
      </c>
      <c r="W45" s="86">
        <v>0</v>
      </c>
      <c r="X45" s="86">
        <v>0</v>
      </c>
      <c r="Y45" s="86">
        <v>0</v>
      </c>
      <c r="Z45" s="321">
        <v>0</v>
      </c>
      <c r="AA45" s="86">
        <v>0</v>
      </c>
    </row>
    <row r="46" spans="1:27" x14ac:dyDescent="0.25">
      <c r="A46" s="151" t="s">
        <v>83</v>
      </c>
      <c r="B46" s="278"/>
      <c r="C46" s="628" t="s">
        <v>84</v>
      </c>
      <c r="D46" s="629"/>
      <c r="E46" s="630"/>
      <c r="F46" s="473">
        <v>65</v>
      </c>
      <c r="G46" s="473">
        <v>77</v>
      </c>
      <c r="H46" s="473">
        <v>63</v>
      </c>
      <c r="I46" s="473">
        <v>14</v>
      </c>
      <c r="J46" s="473">
        <v>0</v>
      </c>
      <c r="K46" s="385">
        <v>52</v>
      </c>
      <c r="L46" s="107">
        <v>9</v>
      </c>
      <c r="M46" s="107">
        <v>6</v>
      </c>
      <c r="N46" s="107">
        <v>19</v>
      </c>
      <c r="O46" s="385">
        <v>18</v>
      </c>
      <c r="P46" s="107">
        <v>8</v>
      </c>
      <c r="Q46" s="107">
        <v>10</v>
      </c>
      <c r="R46" s="107">
        <v>0</v>
      </c>
      <c r="S46" s="107">
        <v>0</v>
      </c>
      <c r="T46" s="385">
        <v>52</v>
      </c>
      <c r="U46" s="107">
        <v>0</v>
      </c>
      <c r="V46" s="107">
        <v>25</v>
      </c>
      <c r="W46" s="107">
        <v>22</v>
      </c>
      <c r="X46" s="107">
        <v>0</v>
      </c>
      <c r="Y46" s="107">
        <v>0</v>
      </c>
      <c r="Z46" s="385">
        <v>76</v>
      </c>
      <c r="AA46" s="107">
        <v>11</v>
      </c>
    </row>
    <row r="47" spans="1:27" x14ac:dyDescent="0.25">
      <c r="A47" s="151" t="s">
        <v>85</v>
      </c>
      <c r="B47" s="278"/>
      <c r="C47" s="628" t="s">
        <v>86</v>
      </c>
      <c r="D47" s="629"/>
      <c r="E47" s="630"/>
      <c r="F47" s="473">
        <v>2</v>
      </c>
      <c r="G47" s="473">
        <v>11</v>
      </c>
      <c r="H47" s="473">
        <v>8</v>
      </c>
      <c r="I47" s="473">
        <v>3</v>
      </c>
      <c r="J47" s="473">
        <v>0</v>
      </c>
      <c r="K47" s="385">
        <v>4</v>
      </c>
      <c r="L47" s="107">
        <v>1</v>
      </c>
      <c r="M47" s="107">
        <v>0</v>
      </c>
      <c r="N47" s="107">
        <v>1</v>
      </c>
      <c r="O47" s="385">
        <v>2</v>
      </c>
      <c r="P47" s="107">
        <v>0</v>
      </c>
      <c r="Q47" s="107">
        <v>2</v>
      </c>
      <c r="R47" s="107">
        <v>0</v>
      </c>
      <c r="S47" s="107">
        <v>0</v>
      </c>
      <c r="T47" s="385">
        <v>4</v>
      </c>
      <c r="U47" s="107">
        <v>0</v>
      </c>
      <c r="V47" s="107">
        <v>2</v>
      </c>
      <c r="W47" s="107">
        <v>0</v>
      </c>
      <c r="X47" s="107">
        <v>0</v>
      </c>
      <c r="Y47" s="107">
        <v>0</v>
      </c>
      <c r="Z47" s="385">
        <v>6</v>
      </c>
      <c r="AA47" s="107">
        <v>0</v>
      </c>
    </row>
    <row r="48" spans="1:27" ht="38.25" x14ac:dyDescent="0.25">
      <c r="A48" s="155" t="s">
        <v>87</v>
      </c>
      <c r="B48" s="284" t="s">
        <v>37</v>
      </c>
      <c r="C48" s="635" t="s">
        <v>88</v>
      </c>
      <c r="D48" s="636"/>
      <c r="E48" s="637"/>
      <c r="F48" s="473">
        <v>0</v>
      </c>
      <c r="G48" s="473">
        <v>0</v>
      </c>
      <c r="H48" s="473">
        <v>0</v>
      </c>
      <c r="I48" s="473">
        <v>0</v>
      </c>
      <c r="J48" s="473">
        <v>0</v>
      </c>
      <c r="K48" s="385">
        <v>0</v>
      </c>
      <c r="L48" s="107">
        <v>0</v>
      </c>
      <c r="M48" s="107">
        <v>0</v>
      </c>
      <c r="N48" s="107">
        <v>0</v>
      </c>
      <c r="O48" s="385">
        <v>0</v>
      </c>
      <c r="P48" s="107">
        <v>0</v>
      </c>
      <c r="Q48" s="107">
        <v>0</v>
      </c>
      <c r="R48" s="107">
        <v>0</v>
      </c>
      <c r="S48" s="107">
        <v>0</v>
      </c>
      <c r="T48" s="385">
        <v>0</v>
      </c>
      <c r="U48" s="107">
        <v>0</v>
      </c>
      <c r="V48" s="107">
        <v>0</v>
      </c>
      <c r="W48" s="107">
        <v>0</v>
      </c>
      <c r="X48" s="107">
        <v>0</v>
      </c>
      <c r="Y48" s="107">
        <v>0</v>
      </c>
      <c r="Z48" s="385">
        <v>0</v>
      </c>
      <c r="AA48" s="107">
        <v>0</v>
      </c>
    </row>
    <row r="49" spans="1:27" x14ac:dyDescent="0.25">
      <c r="A49" s="151" t="s">
        <v>89</v>
      </c>
      <c r="B49" s="278"/>
      <c r="C49" s="628" t="s">
        <v>90</v>
      </c>
      <c r="D49" s="629"/>
      <c r="E49" s="630"/>
      <c r="F49" s="473">
        <v>35</v>
      </c>
      <c r="G49" s="473">
        <v>62</v>
      </c>
      <c r="H49" s="473">
        <v>50</v>
      </c>
      <c r="I49" s="473">
        <v>11</v>
      </c>
      <c r="J49" s="473">
        <v>1</v>
      </c>
      <c r="K49" s="385">
        <v>49</v>
      </c>
      <c r="L49" s="107">
        <v>12</v>
      </c>
      <c r="M49" s="107">
        <v>10</v>
      </c>
      <c r="N49" s="107">
        <v>12</v>
      </c>
      <c r="O49" s="385">
        <v>15</v>
      </c>
      <c r="P49" s="107">
        <v>10</v>
      </c>
      <c r="Q49" s="107">
        <v>5</v>
      </c>
      <c r="R49" s="107">
        <v>0</v>
      </c>
      <c r="S49" s="107">
        <v>0</v>
      </c>
      <c r="T49" s="385">
        <v>49</v>
      </c>
      <c r="U49" s="107">
        <v>0</v>
      </c>
      <c r="V49" s="107">
        <v>25</v>
      </c>
      <c r="W49" s="107">
        <v>15</v>
      </c>
      <c r="X49" s="107">
        <v>0</v>
      </c>
      <c r="Y49" s="107">
        <v>0</v>
      </c>
      <c r="Z49" s="385">
        <v>36</v>
      </c>
      <c r="AA49" s="107">
        <v>12</v>
      </c>
    </row>
    <row r="50" spans="1:27" x14ac:dyDescent="0.25">
      <c r="A50" s="151" t="s">
        <v>91</v>
      </c>
      <c r="B50" s="278"/>
      <c r="C50" s="628" t="s">
        <v>92</v>
      </c>
      <c r="D50" s="629"/>
      <c r="E50" s="630"/>
      <c r="F50" s="473">
        <v>12</v>
      </c>
      <c r="G50" s="473">
        <v>351</v>
      </c>
      <c r="H50" s="473">
        <v>343</v>
      </c>
      <c r="I50" s="473">
        <v>8</v>
      </c>
      <c r="J50" s="473">
        <v>0</v>
      </c>
      <c r="K50" s="385">
        <v>154</v>
      </c>
      <c r="L50" s="107">
        <v>25</v>
      </c>
      <c r="M50" s="107">
        <v>1</v>
      </c>
      <c r="N50" s="107">
        <v>14</v>
      </c>
      <c r="O50" s="385">
        <v>114</v>
      </c>
      <c r="P50" s="107">
        <v>87</v>
      </c>
      <c r="Q50" s="107">
        <v>25</v>
      </c>
      <c r="R50" s="107">
        <v>2</v>
      </c>
      <c r="S50" s="107">
        <v>0</v>
      </c>
      <c r="T50" s="385">
        <v>154</v>
      </c>
      <c r="U50" s="107">
        <v>0</v>
      </c>
      <c r="V50" s="107">
        <v>88</v>
      </c>
      <c r="W50" s="107">
        <v>7</v>
      </c>
      <c r="X50" s="107">
        <v>0</v>
      </c>
      <c r="Y50" s="107">
        <v>0</v>
      </c>
      <c r="Z50" s="385">
        <v>201</v>
      </c>
      <c r="AA50" s="107">
        <v>2</v>
      </c>
    </row>
    <row r="51" spans="1:27" x14ac:dyDescent="0.25">
      <c r="A51" s="151" t="s">
        <v>93</v>
      </c>
      <c r="B51" s="278"/>
      <c r="C51" s="628" t="s">
        <v>70</v>
      </c>
      <c r="D51" s="629"/>
      <c r="E51" s="630"/>
      <c r="F51" s="473">
        <v>42</v>
      </c>
      <c r="G51" s="473">
        <v>111</v>
      </c>
      <c r="H51" s="473">
        <v>98</v>
      </c>
      <c r="I51" s="473">
        <v>9</v>
      </c>
      <c r="J51" s="473">
        <v>4</v>
      </c>
      <c r="K51" s="385">
        <v>58</v>
      </c>
      <c r="L51" s="107">
        <v>16</v>
      </c>
      <c r="M51" s="107">
        <v>4</v>
      </c>
      <c r="N51" s="107">
        <v>12</v>
      </c>
      <c r="O51" s="385">
        <v>26</v>
      </c>
      <c r="P51" s="107">
        <v>15</v>
      </c>
      <c r="Q51" s="107">
        <v>7</v>
      </c>
      <c r="R51" s="107">
        <v>4</v>
      </c>
      <c r="S51" s="107">
        <v>0</v>
      </c>
      <c r="T51" s="385">
        <v>58</v>
      </c>
      <c r="U51" s="107">
        <v>0</v>
      </c>
      <c r="V51" s="107">
        <v>37</v>
      </c>
      <c r="W51" s="107">
        <v>19</v>
      </c>
      <c r="X51" s="107">
        <v>0</v>
      </c>
      <c r="Y51" s="107">
        <v>0</v>
      </c>
      <c r="Z51" s="385">
        <v>82</v>
      </c>
      <c r="AA51" s="107">
        <v>10</v>
      </c>
    </row>
    <row r="52" spans="1:27" s="316" customFormat="1" ht="41.25" customHeight="1" x14ac:dyDescent="0.25">
      <c r="A52" s="478" t="s">
        <v>94</v>
      </c>
      <c r="B52" s="480"/>
      <c r="C52" s="805" t="s">
        <v>95</v>
      </c>
      <c r="D52" s="806"/>
      <c r="E52" s="807"/>
      <c r="F52" s="452">
        <v>44</v>
      </c>
      <c r="G52" s="452">
        <v>42</v>
      </c>
      <c r="H52" s="452">
        <v>40</v>
      </c>
      <c r="I52" s="452">
        <v>2</v>
      </c>
      <c r="J52" s="452">
        <v>0</v>
      </c>
      <c r="K52" s="453">
        <v>36</v>
      </c>
      <c r="L52" s="453">
        <v>5</v>
      </c>
      <c r="M52" s="453">
        <v>4</v>
      </c>
      <c r="N52" s="453">
        <v>22</v>
      </c>
      <c r="O52" s="453">
        <v>5</v>
      </c>
      <c r="P52" s="453">
        <v>2</v>
      </c>
      <c r="Q52" s="453">
        <v>3</v>
      </c>
      <c r="R52" s="453">
        <v>0</v>
      </c>
      <c r="S52" s="453">
        <v>0</v>
      </c>
      <c r="T52" s="453">
        <v>36</v>
      </c>
      <c r="U52" s="453">
        <v>0</v>
      </c>
      <c r="V52" s="453">
        <v>24</v>
      </c>
      <c r="W52" s="453">
        <v>14</v>
      </c>
      <c r="X52" s="453">
        <v>0</v>
      </c>
      <c r="Y52" s="453">
        <v>0</v>
      </c>
      <c r="Z52" s="453">
        <v>48</v>
      </c>
      <c r="AA52" s="453">
        <v>7</v>
      </c>
    </row>
    <row r="53" spans="1:27" x14ac:dyDescent="0.25">
      <c r="A53" s="151" t="s">
        <v>96</v>
      </c>
      <c r="B53" s="278"/>
      <c r="C53" s="628" t="s">
        <v>97</v>
      </c>
      <c r="D53" s="629"/>
      <c r="E53" s="630"/>
      <c r="F53" s="473">
        <v>3</v>
      </c>
      <c r="G53" s="473">
        <v>2</v>
      </c>
      <c r="H53" s="473">
        <v>2</v>
      </c>
      <c r="I53" s="473">
        <v>0</v>
      </c>
      <c r="J53" s="473">
        <v>0</v>
      </c>
      <c r="K53" s="385">
        <v>1</v>
      </c>
      <c r="L53" s="107">
        <v>0</v>
      </c>
      <c r="M53" s="107">
        <v>0</v>
      </c>
      <c r="N53" s="107">
        <v>1</v>
      </c>
      <c r="O53" s="385">
        <v>0</v>
      </c>
      <c r="P53" s="107">
        <v>0</v>
      </c>
      <c r="Q53" s="107">
        <v>0</v>
      </c>
      <c r="R53" s="107">
        <v>0</v>
      </c>
      <c r="S53" s="107">
        <v>0</v>
      </c>
      <c r="T53" s="385">
        <v>1</v>
      </c>
      <c r="U53" s="107">
        <v>0</v>
      </c>
      <c r="V53" s="107">
        <v>0</v>
      </c>
      <c r="W53" s="107">
        <v>1</v>
      </c>
      <c r="X53" s="107">
        <v>0</v>
      </c>
      <c r="Y53" s="107">
        <v>0</v>
      </c>
      <c r="Z53" s="385">
        <v>4</v>
      </c>
      <c r="AA53" s="107">
        <v>2</v>
      </c>
    </row>
    <row r="54" spans="1:27" x14ac:dyDescent="0.25">
      <c r="A54" s="151" t="s">
        <v>98</v>
      </c>
      <c r="B54" s="278"/>
      <c r="C54" s="628" t="s">
        <v>99</v>
      </c>
      <c r="D54" s="629"/>
      <c r="E54" s="630"/>
      <c r="F54" s="473">
        <v>0</v>
      </c>
      <c r="G54" s="473">
        <v>1</v>
      </c>
      <c r="H54" s="473">
        <v>1</v>
      </c>
      <c r="I54" s="473">
        <v>0</v>
      </c>
      <c r="J54" s="473">
        <v>0</v>
      </c>
      <c r="K54" s="385">
        <v>1</v>
      </c>
      <c r="L54" s="107">
        <v>0</v>
      </c>
      <c r="M54" s="107">
        <v>0</v>
      </c>
      <c r="N54" s="107">
        <v>1</v>
      </c>
      <c r="O54" s="385">
        <v>0</v>
      </c>
      <c r="P54" s="107">
        <v>0</v>
      </c>
      <c r="Q54" s="107">
        <v>0</v>
      </c>
      <c r="R54" s="107">
        <v>0</v>
      </c>
      <c r="S54" s="107">
        <v>0</v>
      </c>
      <c r="T54" s="385">
        <v>1</v>
      </c>
      <c r="U54" s="107">
        <v>0</v>
      </c>
      <c r="V54" s="107">
        <v>0</v>
      </c>
      <c r="W54" s="107">
        <v>1</v>
      </c>
      <c r="X54" s="107">
        <v>0</v>
      </c>
      <c r="Y54" s="107">
        <v>0</v>
      </c>
      <c r="Z54" s="385">
        <v>0</v>
      </c>
      <c r="AA54" s="107">
        <v>0</v>
      </c>
    </row>
    <row r="55" spans="1:27" x14ac:dyDescent="0.25">
      <c r="A55" s="151" t="s">
        <v>100</v>
      </c>
      <c r="B55" s="278"/>
      <c r="C55" s="628" t="s">
        <v>101</v>
      </c>
      <c r="D55" s="629"/>
      <c r="E55" s="630"/>
      <c r="F55" s="473">
        <v>0</v>
      </c>
      <c r="G55" s="473">
        <v>0</v>
      </c>
      <c r="H55" s="473">
        <v>0</v>
      </c>
      <c r="I55" s="473">
        <v>0</v>
      </c>
      <c r="J55" s="473">
        <v>0</v>
      </c>
      <c r="K55" s="385">
        <v>0</v>
      </c>
      <c r="L55" s="107">
        <v>0</v>
      </c>
      <c r="M55" s="107">
        <v>0</v>
      </c>
      <c r="N55" s="107">
        <v>0</v>
      </c>
      <c r="O55" s="385">
        <v>0</v>
      </c>
      <c r="P55" s="107">
        <v>0</v>
      </c>
      <c r="Q55" s="107">
        <v>0</v>
      </c>
      <c r="R55" s="107">
        <v>0</v>
      </c>
      <c r="S55" s="107">
        <v>0</v>
      </c>
      <c r="T55" s="385">
        <v>0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385">
        <v>0</v>
      </c>
      <c r="AA55" s="107">
        <v>0</v>
      </c>
    </row>
    <row r="56" spans="1:27" x14ac:dyDescent="0.25">
      <c r="A56" s="156" t="s">
        <v>102</v>
      </c>
      <c r="B56" s="279"/>
      <c r="C56" s="628" t="s">
        <v>103</v>
      </c>
      <c r="D56" s="629"/>
      <c r="E56" s="630"/>
      <c r="F56" s="477">
        <v>0</v>
      </c>
      <c r="G56" s="474">
        <v>0</v>
      </c>
      <c r="H56" s="474">
        <v>0</v>
      </c>
      <c r="I56" s="474">
        <v>0</v>
      </c>
      <c r="J56" s="474">
        <v>0</v>
      </c>
      <c r="K56" s="385">
        <v>0</v>
      </c>
      <c r="L56" s="114">
        <v>0</v>
      </c>
      <c r="M56" s="114">
        <v>0</v>
      </c>
      <c r="N56" s="114">
        <v>0</v>
      </c>
      <c r="O56" s="385">
        <v>0</v>
      </c>
      <c r="P56" s="114">
        <v>0</v>
      </c>
      <c r="Q56" s="114">
        <v>0</v>
      </c>
      <c r="R56" s="114">
        <v>0</v>
      </c>
      <c r="S56" s="114">
        <v>0</v>
      </c>
      <c r="T56" s="385">
        <v>0</v>
      </c>
      <c r="U56" s="114">
        <v>0</v>
      </c>
      <c r="V56" s="114">
        <v>0</v>
      </c>
      <c r="W56" s="114">
        <v>0</v>
      </c>
      <c r="X56" s="114">
        <v>0</v>
      </c>
      <c r="Y56" s="114">
        <v>0</v>
      </c>
      <c r="Z56" s="385">
        <v>0</v>
      </c>
      <c r="AA56" s="114">
        <v>0</v>
      </c>
    </row>
    <row r="57" spans="1:27" ht="38.25" x14ac:dyDescent="0.25">
      <c r="A57" s="155" t="s">
        <v>104</v>
      </c>
      <c r="B57" s="284" t="s">
        <v>37</v>
      </c>
      <c r="C57" s="635" t="s">
        <v>105</v>
      </c>
      <c r="D57" s="636"/>
      <c r="E57" s="637"/>
      <c r="F57" s="474">
        <v>0</v>
      </c>
      <c r="G57" s="474">
        <v>0</v>
      </c>
      <c r="H57" s="474">
        <v>0</v>
      </c>
      <c r="I57" s="474">
        <v>0</v>
      </c>
      <c r="J57" s="474">
        <v>0</v>
      </c>
      <c r="K57" s="385">
        <v>0</v>
      </c>
      <c r="L57" s="114">
        <v>0</v>
      </c>
      <c r="M57" s="114">
        <v>0</v>
      </c>
      <c r="N57" s="114">
        <v>0</v>
      </c>
      <c r="O57" s="385">
        <v>0</v>
      </c>
      <c r="P57" s="114">
        <v>0</v>
      </c>
      <c r="Q57" s="114">
        <v>0</v>
      </c>
      <c r="R57" s="114">
        <v>0</v>
      </c>
      <c r="S57" s="114">
        <v>0</v>
      </c>
      <c r="T57" s="385">
        <v>0</v>
      </c>
      <c r="U57" s="114">
        <v>0</v>
      </c>
      <c r="V57" s="114">
        <v>0</v>
      </c>
      <c r="W57" s="114">
        <v>0</v>
      </c>
      <c r="X57" s="114">
        <v>0</v>
      </c>
      <c r="Y57" s="114">
        <v>0</v>
      </c>
      <c r="Z57" s="385">
        <v>0</v>
      </c>
      <c r="AA57" s="114">
        <v>0</v>
      </c>
    </row>
    <row r="58" spans="1:27" x14ac:dyDescent="0.25">
      <c r="A58" s="151" t="s">
        <v>106</v>
      </c>
      <c r="B58" s="278"/>
      <c r="C58" s="628" t="s">
        <v>107</v>
      </c>
      <c r="D58" s="629"/>
      <c r="E58" s="630"/>
      <c r="F58" s="473">
        <v>5</v>
      </c>
      <c r="G58" s="473">
        <v>11</v>
      </c>
      <c r="H58" s="473">
        <v>11</v>
      </c>
      <c r="I58" s="473">
        <v>0</v>
      </c>
      <c r="J58" s="473">
        <v>0</v>
      </c>
      <c r="K58" s="385">
        <v>10</v>
      </c>
      <c r="L58" s="107">
        <v>0</v>
      </c>
      <c r="M58" s="107">
        <v>2</v>
      </c>
      <c r="N58" s="107">
        <v>7</v>
      </c>
      <c r="O58" s="385">
        <v>1</v>
      </c>
      <c r="P58" s="107">
        <v>0</v>
      </c>
      <c r="Q58" s="107">
        <v>1</v>
      </c>
      <c r="R58" s="107">
        <v>0</v>
      </c>
      <c r="S58" s="107">
        <v>0</v>
      </c>
      <c r="T58" s="385">
        <v>10</v>
      </c>
      <c r="U58" s="107">
        <v>0</v>
      </c>
      <c r="V58" s="107">
        <v>6</v>
      </c>
      <c r="W58" s="107">
        <v>3</v>
      </c>
      <c r="X58" s="107">
        <v>0</v>
      </c>
      <c r="Y58" s="107">
        <v>0</v>
      </c>
      <c r="Z58" s="385">
        <v>6</v>
      </c>
      <c r="AA58" s="107">
        <v>0</v>
      </c>
    </row>
    <row r="59" spans="1:27" x14ac:dyDescent="0.25">
      <c r="A59" s="151" t="s">
        <v>108</v>
      </c>
      <c r="B59" s="278"/>
      <c r="C59" s="628" t="s">
        <v>70</v>
      </c>
      <c r="D59" s="629"/>
      <c r="E59" s="630"/>
      <c r="F59" s="473">
        <v>36</v>
      </c>
      <c r="G59" s="473">
        <v>28</v>
      </c>
      <c r="H59" s="473">
        <v>26</v>
      </c>
      <c r="I59" s="473">
        <v>2</v>
      </c>
      <c r="J59" s="473">
        <v>0</v>
      </c>
      <c r="K59" s="385">
        <v>24</v>
      </c>
      <c r="L59" s="107">
        <v>5</v>
      </c>
      <c r="M59" s="107">
        <v>2</v>
      </c>
      <c r="N59" s="107">
        <v>13</v>
      </c>
      <c r="O59" s="385">
        <v>4</v>
      </c>
      <c r="P59" s="107">
        <v>2</v>
      </c>
      <c r="Q59" s="107">
        <v>2</v>
      </c>
      <c r="R59" s="107">
        <v>0</v>
      </c>
      <c r="S59" s="107">
        <v>0</v>
      </c>
      <c r="T59" s="385">
        <v>24</v>
      </c>
      <c r="U59" s="107">
        <v>0</v>
      </c>
      <c r="V59" s="107">
        <v>18</v>
      </c>
      <c r="W59" s="107">
        <v>9</v>
      </c>
      <c r="X59" s="107">
        <v>0</v>
      </c>
      <c r="Y59" s="107">
        <v>0</v>
      </c>
      <c r="Z59" s="385">
        <v>38</v>
      </c>
      <c r="AA59" s="107">
        <v>5</v>
      </c>
    </row>
    <row r="60" spans="1:27" s="316" customFormat="1" ht="47.25" customHeight="1" x14ac:dyDescent="0.25">
      <c r="A60" s="478" t="s">
        <v>109</v>
      </c>
      <c r="B60" s="480"/>
      <c r="C60" s="805" t="s">
        <v>110</v>
      </c>
      <c r="D60" s="806"/>
      <c r="E60" s="807"/>
      <c r="F60" s="469">
        <v>75</v>
      </c>
      <c r="G60" s="469">
        <v>249</v>
      </c>
      <c r="H60" s="469">
        <v>229</v>
      </c>
      <c r="I60" s="469">
        <v>20</v>
      </c>
      <c r="J60" s="469">
        <v>0</v>
      </c>
      <c r="K60" s="482">
        <v>200</v>
      </c>
      <c r="L60" s="482">
        <v>126</v>
      </c>
      <c r="M60" s="482">
        <v>21</v>
      </c>
      <c r="N60" s="482">
        <v>15</v>
      </c>
      <c r="O60" s="482">
        <v>38</v>
      </c>
      <c r="P60" s="482">
        <v>13</v>
      </c>
      <c r="Q60" s="482">
        <v>21</v>
      </c>
      <c r="R60" s="482">
        <v>4</v>
      </c>
      <c r="S60" s="482">
        <v>0</v>
      </c>
      <c r="T60" s="482">
        <v>200</v>
      </c>
      <c r="U60" s="482">
        <v>0</v>
      </c>
      <c r="V60" s="482">
        <v>154</v>
      </c>
      <c r="W60" s="482">
        <v>25</v>
      </c>
      <c r="X60" s="482">
        <v>0</v>
      </c>
      <c r="Y60" s="482">
        <v>0</v>
      </c>
      <c r="Z60" s="482">
        <v>104</v>
      </c>
      <c r="AA60" s="482">
        <v>4</v>
      </c>
    </row>
    <row r="61" spans="1:27" x14ac:dyDescent="0.25">
      <c r="A61" s="151" t="s">
        <v>111</v>
      </c>
      <c r="B61" s="278"/>
      <c r="C61" s="628" t="s">
        <v>112</v>
      </c>
      <c r="D61" s="629"/>
      <c r="E61" s="630"/>
      <c r="F61" s="473">
        <v>45</v>
      </c>
      <c r="G61" s="473">
        <v>124</v>
      </c>
      <c r="H61" s="473">
        <v>112</v>
      </c>
      <c r="I61" s="473">
        <v>12</v>
      </c>
      <c r="J61" s="473">
        <v>0</v>
      </c>
      <c r="K61" s="385">
        <v>100</v>
      </c>
      <c r="L61" s="107">
        <v>63</v>
      </c>
      <c r="M61" s="107">
        <v>7</v>
      </c>
      <c r="N61" s="107">
        <v>6</v>
      </c>
      <c r="O61" s="385">
        <v>24</v>
      </c>
      <c r="P61" s="107">
        <v>7</v>
      </c>
      <c r="Q61" s="107">
        <v>13</v>
      </c>
      <c r="R61" s="107">
        <v>4</v>
      </c>
      <c r="S61" s="107">
        <v>0</v>
      </c>
      <c r="T61" s="385">
        <v>100</v>
      </c>
      <c r="U61" s="107">
        <v>0</v>
      </c>
      <c r="V61" s="107">
        <v>75</v>
      </c>
      <c r="W61" s="107">
        <v>6</v>
      </c>
      <c r="X61" s="107">
        <v>0</v>
      </c>
      <c r="Y61" s="107">
        <v>0</v>
      </c>
      <c r="Z61" s="385">
        <v>57</v>
      </c>
      <c r="AA61" s="107">
        <v>4</v>
      </c>
    </row>
    <row r="62" spans="1:27" x14ac:dyDescent="0.25">
      <c r="A62" s="151" t="s">
        <v>113</v>
      </c>
      <c r="B62" s="278"/>
      <c r="C62" s="628" t="s">
        <v>114</v>
      </c>
      <c r="D62" s="629"/>
      <c r="E62" s="630"/>
      <c r="F62" s="473">
        <v>9</v>
      </c>
      <c r="G62" s="473">
        <v>36</v>
      </c>
      <c r="H62" s="473">
        <v>32</v>
      </c>
      <c r="I62" s="473">
        <v>4</v>
      </c>
      <c r="J62" s="473">
        <v>0</v>
      </c>
      <c r="K62" s="385">
        <v>23</v>
      </c>
      <c r="L62" s="107">
        <v>8</v>
      </c>
      <c r="M62" s="107">
        <v>7</v>
      </c>
      <c r="N62" s="107">
        <v>2</v>
      </c>
      <c r="O62" s="385">
        <v>6</v>
      </c>
      <c r="P62" s="107">
        <v>2</v>
      </c>
      <c r="Q62" s="107">
        <v>4</v>
      </c>
      <c r="R62" s="107">
        <v>0</v>
      </c>
      <c r="S62" s="107">
        <v>0</v>
      </c>
      <c r="T62" s="385">
        <v>23</v>
      </c>
      <c r="U62" s="107">
        <v>0</v>
      </c>
      <c r="V62" s="107">
        <v>16</v>
      </c>
      <c r="W62" s="107">
        <v>6</v>
      </c>
      <c r="X62" s="107">
        <v>0</v>
      </c>
      <c r="Y62" s="107">
        <v>0</v>
      </c>
      <c r="Z62" s="385">
        <v>18</v>
      </c>
      <c r="AA62" s="107">
        <v>0</v>
      </c>
    </row>
    <row r="63" spans="1:27" x14ac:dyDescent="0.25">
      <c r="A63" s="151" t="s">
        <v>115</v>
      </c>
      <c r="B63" s="278"/>
      <c r="C63" s="628" t="s">
        <v>116</v>
      </c>
      <c r="D63" s="629"/>
      <c r="E63" s="630"/>
      <c r="F63" s="473">
        <v>4</v>
      </c>
      <c r="G63" s="473">
        <v>12</v>
      </c>
      <c r="H63" s="473">
        <v>10</v>
      </c>
      <c r="I63" s="473">
        <v>2</v>
      </c>
      <c r="J63" s="473">
        <v>0</v>
      </c>
      <c r="K63" s="385">
        <v>8</v>
      </c>
      <c r="L63" s="107">
        <v>3</v>
      </c>
      <c r="M63" s="107">
        <v>1</v>
      </c>
      <c r="N63" s="107">
        <v>4</v>
      </c>
      <c r="O63" s="385">
        <v>0</v>
      </c>
      <c r="P63" s="107">
        <v>0</v>
      </c>
      <c r="Q63" s="107">
        <v>0</v>
      </c>
      <c r="R63" s="107">
        <v>0</v>
      </c>
      <c r="S63" s="107">
        <v>0</v>
      </c>
      <c r="T63" s="385">
        <v>8</v>
      </c>
      <c r="U63" s="107">
        <v>0</v>
      </c>
      <c r="V63" s="107">
        <v>5</v>
      </c>
      <c r="W63" s="107">
        <v>5</v>
      </c>
      <c r="X63" s="107">
        <v>0</v>
      </c>
      <c r="Y63" s="107">
        <v>0</v>
      </c>
      <c r="Z63" s="385">
        <v>6</v>
      </c>
      <c r="AA63" s="107">
        <v>0</v>
      </c>
    </row>
    <row r="64" spans="1:27" x14ac:dyDescent="0.25">
      <c r="A64" s="151" t="s">
        <v>117</v>
      </c>
      <c r="B64" s="278"/>
      <c r="C64" s="628" t="s">
        <v>118</v>
      </c>
      <c r="D64" s="629"/>
      <c r="E64" s="630"/>
      <c r="F64" s="473">
        <v>0</v>
      </c>
      <c r="G64" s="473">
        <v>6</v>
      </c>
      <c r="H64" s="473">
        <v>6</v>
      </c>
      <c r="I64" s="473">
        <v>0</v>
      </c>
      <c r="J64" s="473">
        <v>0</v>
      </c>
      <c r="K64" s="385">
        <v>4</v>
      </c>
      <c r="L64" s="107">
        <v>2</v>
      </c>
      <c r="M64" s="107">
        <v>0</v>
      </c>
      <c r="N64" s="107">
        <v>1</v>
      </c>
      <c r="O64" s="385">
        <v>1</v>
      </c>
      <c r="P64" s="107">
        <v>0</v>
      </c>
      <c r="Q64" s="107">
        <v>1</v>
      </c>
      <c r="R64" s="107">
        <v>0</v>
      </c>
      <c r="S64" s="107">
        <v>0</v>
      </c>
      <c r="T64" s="385">
        <v>4</v>
      </c>
      <c r="U64" s="107">
        <v>0</v>
      </c>
      <c r="V64" s="107">
        <v>2</v>
      </c>
      <c r="W64" s="107">
        <v>0</v>
      </c>
      <c r="X64" s="107">
        <v>0</v>
      </c>
      <c r="Y64" s="107">
        <v>0</v>
      </c>
      <c r="Z64" s="385">
        <v>2</v>
      </c>
      <c r="AA64" s="107">
        <v>0</v>
      </c>
    </row>
    <row r="65" spans="1:27" x14ac:dyDescent="0.25">
      <c r="A65" s="151" t="s">
        <v>119</v>
      </c>
      <c r="B65" s="278"/>
      <c r="C65" s="628" t="s">
        <v>120</v>
      </c>
      <c r="D65" s="629"/>
      <c r="E65" s="630"/>
      <c r="F65" s="473">
        <v>0</v>
      </c>
      <c r="G65" s="473">
        <v>0</v>
      </c>
      <c r="H65" s="473">
        <v>0</v>
      </c>
      <c r="I65" s="473">
        <v>0</v>
      </c>
      <c r="J65" s="473">
        <v>0</v>
      </c>
      <c r="K65" s="385">
        <v>0</v>
      </c>
      <c r="L65" s="107">
        <v>0</v>
      </c>
      <c r="M65" s="107">
        <v>0</v>
      </c>
      <c r="N65" s="107">
        <v>0</v>
      </c>
      <c r="O65" s="385">
        <v>0</v>
      </c>
      <c r="P65" s="107">
        <v>0</v>
      </c>
      <c r="Q65" s="107">
        <v>0</v>
      </c>
      <c r="R65" s="107">
        <v>0</v>
      </c>
      <c r="S65" s="107">
        <v>0</v>
      </c>
      <c r="T65" s="385">
        <v>0</v>
      </c>
      <c r="U65" s="107">
        <v>0</v>
      </c>
      <c r="V65" s="107">
        <v>0</v>
      </c>
      <c r="W65" s="107">
        <v>0</v>
      </c>
      <c r="X65" s="107">
        <v>0</v>
      </c>
      <c r="Y65" s="107">
        <v>0</v>
      </c>
      <c r="Z65" s="385">
        <v>0</v>
      </c>
      <c r="AA65" s="107">
        <v>0</v>
      </c>
    </row>
    <row r="66" spans="1:27" ht="34.5" customHeight="1" x14ac:dyDescent="0.25">
      <c r="A66" s="151" t="s">
        <v>121</v>
      </c>
      <c r="B66" s="278"/>
      <c r="C66" s="628" t="s">
        <v>122</v>
      </c>
      <c r="D66" s="629"/>
      <c r="E66" s="630"/>
      <c r="F66" s="473">
        <v>0</v>
      </c>
      <c r="G66" s="473">
        <v>40</v>
      </c>
      <c r="H66" s="473">
        <v>40</v>
      </c>
      <c r="I66" s="473">
        <v>0</v>
      </c>
      <c r="J66" s="473">
        <v>0</v>
      </c>
      <c r="K66" s="385">
        <v>40</v>
      </c>
      <c r="L66" s="107">
        <v>40</v>
      </c>
      <c r="M66" s="107">
        <v>0</v>
      </c>
      <c r="N66" s="107">
        <v>0</v>
      </c>
      <c r="O66" s="385">
        <v>0</v>
      </c>
      <c r="P66" s="107">
        <v>0</v>
      </c>
      <c r="Q66" s="107">
        <v>0</v>
      </c>
      <c r="R66" s="107">
        <v>0</v>
      </c>
      <c r="S66" s="107">
        <v>0</v>
      </c>
      <c r="T66" s="385">
        <v>40</v>
      </c>
      <c r="U66" s="107">
        <v>0</v>
      </c>
      <c r="V66" s="107">
        <v>36</v>
      </c>
      <c r="W66" s="107">
        <v>0</v>
      </c>
      <c r="X66" s="107">
        <v>0</v>
      </c>
      <c r="Y66" s="107">
        <v>0</v>
      </c>
      <c r="Z66" s="385">
        <v>0</v>
      </c>
      <c r="AA66" s="107">
        <v>0</v>
      </c>
    </row>
    <row r="67" spans="1:27" x14ac:dyDescent="0.25">
      <c r="A67" s="151" t="s">
        <v>123</v>
      </c>
      <c r="B67" s="278"/>
      <c r="C67" s="628" t="s">
        <v>124</v>
      </c>
      <c r="D67" s="629"/>
      <c r="E67" s="630"/>
      <c r="F67" s="473">
        <v>1</v>
      </c>
      <c r="G67" s="473">
        <v>1</v>
      </c>
      <c r="H67" s="473">
        <v>1</v>
      </c>
      <c r="I67" s="473">
        <v>0</v>
      </c>
      <c r="J67" s="473">
        <v>0</v>
      </c>
      <c r="K67" s="385">
        <v>2</v>
      </c>
      <c r="L67" s="107">
        <v>2</v>
      </c>
      <c r="M67" s="107">
        <v>0</v>
      </c>
      <c r="N67" s="107">
        <v>0</v>
      </c>
      <c r="O67" s="385">
        <v>0</v>
      </c>
      <c r="P67" s="107">
        <v>0</v>
      </c>
      <c r="Q67" s="107">
        <v>0</v>
      </c>
      <c r="R67" s="107">
        <v>0</v>
      </c>
      <c r="S67" s="107">
        <v>0</v>
      </c>
      <c r="T67" s="385">
        <v>2</v>
      </c>
      <c r="U67" s="107">
        <v>0</v>
      </c>
      <c r="V67" s="107">
        <v>2</v>
      </c>
      <c r="W67" s="107">
        <v>0</v>
      </c>
      <c r="X67" s="107">
        <v>0</v>
      </c>
      <c r="Y67" s="107">
        <v>0</v>
      </c>
      <c r="Z67" s="385">
        <v>0</v>
      </c>
      <c r="AA67" s="107">
        <v>0</v>
      </c>
    </row>
    <row r="68" spans="1:27" x14ac:dyDescent="0.25">
      <c r="A68" s="151" t="s">
        <v>125</v>
      </c>
      <c r="B68" s="278"/>
      <c r="C68" s="628" t="s">
        <v>126</v>
      </c>
      <c r="D68" s="629"/>
      <c r="E68" s="630"/>
      <c r="F68" s="473">
        <v>0</v>
      </c>
      <c r="G68" s="473">
        <v>5</v>
      </c>
      <c r="H68" s="473">
        <v>4</v>
      </c>
      <c r="I68" s="473">
        <v>1</v>
      </c>
      <c r="J68" s="473">
        <v>0</v>
      </c>
      <c r="K68" s="385">
        <v>2</v>
      </c>
      <c r="L68" s="107">
        <v>2</v>
      </c>
      <c r="M68" s="107">
        <v>0</v>
      </c>
      <c r="N68" s="107">
        <v>0</v>
      </c>
      <c r="O68" s="385">
        <v>0</v>
      </c>
      <c r="P68" s="107">
        <v>0</v>
      </c>
      <c r="Q68" s="107">
        <v>0</v>
      </c>
      <c r="R68" s="107">
        <v>0</v>
      </c>
      <c r="S68" s="107">
        <v>0</v>
      </c>
      <c r="T68" s="385">
        <v>2</v>
      </c>
      <c r="U68" s="107">
        <v>0</v>
      </c>
      <c r="V68" s="107">
        <v>2</v>
      </c>
      <c r="W68" s="107">
        <v>0</v>
      </c>
      <c r="X68" s="107">
        <v>0</v>
      </c>
      <c r="Y68" s="107">
        <v>0</v>
      </c>
      <c r="Z68" s="385">
        <v>2</v>
      </c>
      <c r="AA68" s="107">
        <v>0</v>
      </c>
    </row>
    <row r="69" spans="1:27" x14ac:dyDescent="0.25">
      <c r="A69" s="151" t="s">
        <v>127</v>
      </c>
      <c r="B69" s="278"/>
      <c r="C69" s="628" t="s">
        <v>128</v>
      </c>
      <c r="D69" s="629"/>
      <c r="E69" s="630"/>
      <c r="F69" s="473">
        <v>0</v>
      </c>
      <c r="G69" s="473">
        <v>2</v>
      </c>
      <c r="H69" s="473">
        <v>2</v>
      </c>
      <c r="I69" s="473">
        <v>0</v>
      </c>
      <c r="J69" s="473">
        <v>0</v>
      </c>
      <c r="K69" s="385">
        <v>1</v>
      </c>
      <c r="L69" s="107">
        <v>0</v>
      </c>
      <c r="M69" s="107">
        <v>0</v>
      </c>
      <c r="N69" s="107">
        <v>0</v>
      </c>
      <c r="O69" s="385">
        <v>1</v>
      </c>
      <c r="P69" s="107">
        <v>1</v>
      </c>
      <c r="Q69" s="107">
        <v>0</v>
      </c>
      <c r="R69" s="107">
        <v>0</v>
      </c>
      <c r="S69" s="107">
        <v>0</v>
      </c>
      <c r="T69" s="385">
        <v>1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385">
        <v>1</v>
      </c>
      <c r="AA69" s="107">
        <v>0</v>
      </c>
    </row>
    <row r="70" spans="1:27" x14ac:dyDescent="0.25">
      <c r="A70" s="151" t="s">
        <v>129</v>
      </c>
      <c r="B70" s="278"/>
      <c r="C70" s="628" t="s">
        <v>130</v>
      </c>
      <c r="D70" s="629"/>
      <c r="E70" s="630"/>
      <c r="F70" s="473">
        <v>6</v>
      </c>
      <c r="G70" s="473">
        <v>10</v>
      </c>
      <c r="H70" s="473">
        <v>10</v>
      </c>
      <c r="I70" s="473">
        <v>0</v>
      </c>
      <c r="J70" s="473">
        <v>0</v>
      </c>
      <c r="K70" s="385">
        <v>12</v>
      </c>
      <c r="L70" s="107">
        <v>4</v>
      </c>
      <c r="M70" s="107">
        <v>5</v>
      </c>
      <c r="N70" s="107">
        <v>0</v>
      </c>
      <c r="O70" s="385">
        <v>3</v>
      </c>
      <c r="P70" s="107">
        <v>1</v>
      </c>
      <c r="Q70" s="107">
        <v>2</v>
      </c>
      <c r="R70" s="107">
        <v>0</v>
      </c>
      <c r="S70" s="107">
        <v>0</v>
      </c>
      <c r="T70" s="385">
        <v>12</v>
      </c>
      <c r="U70" s="107">
        <v>0</v>
      </c>
      <c r="V70" s="107">
        <v>12</v>
      </c>
      <c r="W70" s="107">
        <v>5</v>
      </c>
      <c r="X70" s="107">
        <v>0</v>
      </c>
      <c r="Y70" s="107">
        <v>0</v>
      </c>
      <c r="Z70" s="385">
        <v>4</v>
      </c>
      <c r="AA70" s="107">
        <v>0</v>
      </c>
    </row>
    <row r="71" spans="1:27" x14ac:dyDescent="0.25">
      <c r="A71" s="151" t="s">
        <v>131</v>
      </c>
      <c r="B71" s="278"/>
      <c r="C71" s="628" t="s">
        <v>132</v>
      </c>
      <c r="D71" s="629"/>
      <c r="E71" s="630"/>
      <c r="F71" s="473">
        <v>4</v>
      </c>
      <c r="G71" s="473">
        <v>6</v>
      </c>
      <c r="H71" s="473">
        <v>5</v>
      </c>
      <c r="I71" s="473">
        <v>1</v>
      </c>
      <c r="J71" s="473">
        <v>0</v>
      </c>
      <c r="K71" s="385">
        <v>3</v>
      </c>
      <c r="L71" s="107">
        <v>0</v>
      </c>
      <c r="M71" s="107">
        <v>0</v>
      </c>
      <c r="N71" s="107">
        <v>2</v>
      </c>
      <c r="O71" s="385">
        <v>1</v>
      </c>
      <c r="P71" s="107">
        <v>1</v>
      </c>
      <c r="Q71" s="107">
        <v>0</v>
      </c>
      <c r="R71" s="107">
        <v>0</v>
      </c>
      <c r="S71" s="107">
        <v>0</v>
      </c>
      <c r="T71" s="385">
        <v>3</v>
      </c>
      <c r="U71" s="107">
        <v>0</v>
      </c>
      <c r="V71" s="107">
        <v>2</v>
      </c>
      <c r="W71" s="107">
        <v>1</v>
      </c>
      <c r="X71" s="107">
        <v>0</v>
      </c>
      <c r="Y71" s="107">
        <v>0</v>
      </c>
      <c r="Z71" s="385">
        <v>6</v>
      </c>
      <c r="AA71" s="107">
        <v>0</v>
      </c>
    </row>
    <row r="72" spans="1:27" x14ac:dyDescent="0.25">
      <c r="A72" s="151" t="s">
        <v>133</v>
      </c>
      <c r="B72" s="278"/>
      <c r="C72" s="628" t="s">
        <v>134</v>
      </c>
      <c r="D72" s="629"/>
      <c r="E72" s="630"/>
      <c r="F72" s="473">
        <v>0</v>
      </c>
      <c r="G72" s="473">
        <v>0</v>
      </c>
      <c r="H72" s="473">
        <v>0</v>
      </c>
      <c r="I72" s="473">
        <v>0</v>
      </c>
      <c r="J72" s="473">
        <v>0</v>
      </c>
      <c r="K72" s="385">
        <v>0</v>
      </c>
      <c r="L72" s="107">
        <v>0</v>
      </c>
      <c r="M72" s="107">
        <v>0</v>
      </c>
      <c r="N72" s="107">
        <v>0</v>
      </c>
      <c r="O72" s="385">
        <v>0</v>
      </c>
      <c r="P72" s="107">
        <v>0</v>
      </c>
      <c r="Q72" s="107">
        <v>0</v>
      </c>
      <c r="R72" s="107">
        <v>0</v>
      </c>
      <c r="S72" s="107">
        <v>0</v>
      </c>
      <c r="T72" s="385">
        <v>0</v>
      </c>
      <c r="U72" s="107">
        <v>0</v>
      </c>
      <c r="V72" s="107">
        <v>0</v>
      </c>
      <c r="W72" s="107">
        <v>0</v>
      </c>
      <c r="X72" s="107">
        <v>0</v>
      </c>
      <c r="Y72" s="107">
        <v>0</v>
      </c>
      <c r="Z72" s="385">
        <v>0</v>
      </c>
      <c r="AA72" s="107">
        <v>0</v>
      </c>
    </row>
    <row r="73" spans="1:27" x14ac:dyDescent="0.25">
      <c r="A73" s="151" t="s">
        <v>135</v>
      </c>
      <c r="B73" s="278"/>
      <c r="C73" s="628" t="s">
        <v>70</v>
      </c>
      <c r="D73" s="629"/>
      <c r="E73" s="630"/>
      <c r="F73" s="473">
        <v>6</v>
      </c>
      <c r="G73" s="473">
        <v>7</v>
      </c>
      <c r="H73" s="473">
        <v>7</v>
      </c>
      <c r="I73" s="473">
        <v>0</v>
      </c>
      <c r="J73" s="473">
        <v>0</v>
      </c>
      <c r="K73" s="385">
        <v>5</v>
      </c>
      <c r="L73" s="107">
        <v>2</v>
      </c>
      <c r="M73" s="107">
        <v>1</v>
      </c>
      <c r="N73" s="107">
        <v>0</v>
      </c>
      <c r="O73" s="385">
        <v>2</v>
      </c>
      <c r="P73" s="107">
        <v>1</v>
      </c>
      <c r="Q73" s="107">
        <v>1</v>
      </c>
      <c r="R73" s="107">
        <v>0</v>
      </c>
      <c r="S73" s="107">
        <v>0</v>
      </c>
      <c r="T73" s="385">
        <v>5</v>
      </c>
      <c r="U73" s="107">
        <v>0</v>
      </c>
      <c r="V73" s="107">
        <v>2</v>
      </c>
      <c r="W73" s="107">
        <v>2</v>
      </c>
      <c r="X73" s="107">
        <v>0</v>
      </c>
      <c r="Y73" s="107">
        <v>0</v>
      </c>
      <c r="Z73" s="385">
        <v>8</v>
      </c>
      <c r="AA73" s="107">
        <v>0</v>
      </c>
    </row>
    <row r="74" spans="1:27" s="316" customFormat="1" ht="47.25" customHeight="1" x14ac:dyDescent="0.25">
      <c r="A74" s="478" t="s">
        <v>136</v>
      </c>
      <c r="B74" s="480"/>
      <c r="C74" s="805" t="s">
        <v>137</v>
      </c>
      <c r="D74" s="806"/>
      <c r="E74" s="807"/>
      <c r="F74" s="469">
        <v>1</v>
      </c>
      <c r="G74" s="469">
        <v>2</v>
      </c>
      <c r="H74" s="469">
        <v>2</v>
      </c>
      <c r="I74" s="469">
        <v>0</v>
      </c>
      <c r="J74" s="469">
        <v>0</v>
      </c>
      <c r="K74" s="482">
        <v>1</v>
      </c>
      <c r="L74" s="482">
        <v>1</v>
      </c>
      <c r="M74" s="482">
        <v>0</v>
      </c>
      <c r="N74" s="482">
        <v>0</v>
      </c>
      <c r="O74" s="482">
        <v>0</v>
      </c>
      <c r="P74" s="482">
        <v>0</v>
      </c>
      <c r="Q74" s="482">
        <v>0</v>
      </c>
      <c r="R74" s="482">
        <v>0</v>
      </c>
      <c r="S74" s="482">
        <v>0</v>
      </c>
      <c r="T74" s="482">
        <v>1</v>
      </c>
      <c r="U74" s="482">
        <v>0</v>
      </c>
      <c r="V74" s="482">
        <v>1</v>
      </c>
      <c r="W74" s="482">
        <v>0</v>
      </c>
      <c r="X74" s="482">
        <v>0</v>
      </c>
      <c r="Y74" s="482">
        <v>0</v>
      </c>
      <c r="Z74" s="482">
        <v>2</v>
      </c>
      <c r="AA74" s="482">
        <v>1</v>
      </c>
    </row>
    <row r="75" spans="1:27" x14ac:dyDescent="0.25">
      <c r="A75" s="151" t="s">
        <v>138</v>
      </c>
      <c r="B75" s="278"/>
      <c r="C75" s="628" t="s">
        <v>139</v>
      </c>
      <c r="D75" s="629"/>
      <c r="E75" s="630"/>
      <c r="F75" s="473">
        <v>0</v>
      </c>
      <c r="G75" s="473">
        <v>0</v>
      </c>
      <c r="H75" s="473">
        <v>0</v>
      </c>
      <c r="I75" s="473">
        <v>0</v>
      </c>
      <c r="J75" s="473">
        <v>0</v>
      </c>
      <c r="K75" s="385">
        <v>0</v>
      </c>
      <c r="L75" s="107">
        <v>0</v>
      </c>
      <c r="M75" s="107">
        <v>0</v>
      </c>
      <c r="N75" s="107">
        <v>0</v>
      </c>
      <c r="O75" s="385">
        <v>0</v>
      </c>
      <c r="P75" s="107">
        <v>0</v>
      </c>
      <c r="Q75" s="107">
        <v>0</v>
      </c>
      <c r="R75" s="107">
        <v>0</v>
      </c>
      <c r="S75" s="107">
        <v>0</v>
      </c>
      <c r="T75" s="385">
        <v>0</v>
      </c>
      <c r="U75" s="107">
        <v>0</v>
      </c>
      <c r="V75" s="107">
        <v>0</v>
      </c>
      <c r="W75" s="107">
        <v>0</v>
      </c>
      <c r="X75" s="107">
        <v>0</v>
      </c>
      <c r="Y75" s="107">
        <v>0</v>
      </c>
      <c r="Z75" s="385">
        <v>0</v>
      </c>
      <c r="AA75" s="107">
        <v>0</v>
      </c>
    </row>
    <row r="76" spans="1:27" x14ac:dyDescent="0.25">
      <c r="A76" s="151" t="s">
        <v>140</v>
      </c>
      <c r="B76" s="278"/>
      <c r="C76" s="628" t="s">
        <v>141</v>
      </c>
      <c r="D76" s="629"/>
      <c r="E76" s="630"/>
      <c r="F76" s="473">
        <v>0</v>
      </c>
      <c r="G76" s="473">
        <v>0</v>
      </c>
      <c r="H76" s="473">
        <v>0</v>
      </c>
      <c r="I76" s="473">
        <v>0</v>
      </c>
      <c r="J76" s="473">
        <v>0</v>
      </c>
      <c r="K76" s="385">
        <v>0</v>
      </c>
      <c r="L76" s="107">
        <v>0</v>
      </c>
      <c r="M76" s="107">
        <v>0</v>
      </c>
      <c r="N76" s="107">
        <v>0</v>
      </c>
      <c r="O76" s="385">
        <v>0</v>
      </c>
      <c r="P76" s="107">
        <v>0</v>
      </c>
      <c r="Q76" s="107">
        <v>0</v>
      </c>
      <c r="R76" s="107">
        <v>0</v>
      </c>
      <c r="S76" s="107">
        <v>0</v>
      </c>
      <c r="T76" s="385">
        <v>0</v>
      </c>
      <c r="U76" s="107">
        <v>0</v>
      </c>
      <c r="V76" s="107">
        <v>0</v>
      </c>
      <c r="W76" s="107">
        <v>0</v>
      </c>
      <c r="X76" s="107">
        <v>0</v>
      </c>
      <c r="Y76" s="107">
        <v>0</v>
      </c>
      <c r="Z76" s="385">
        <v>0</v>
      </c>
      <c r="AA76" s="107">
        <v>0</v>
      </c>
    </row>
    <row r="77" spans="1:27" x14ac:dyDescent="0.25">
      <c r="A77" s="151" t="s">
        <v>142</v>
      </c>
      <c r="B77" s="278"/>
      <c r="C77" s="628" t="s">
        <v>143</v>
      </c>
      <c r="D77" s="629"/>
      <c r="E77" s="630"/>
      <c r="F77" s="473">
        <v>0</v>
      </c>
      <c r="G77" s="473">
        <v>0</v>
      </c>
      <c r="H77" s="473">
        <v>0</v>
      </c>
      <c r="I77" s="473">
        <v>0</v>
      </c>
      <c r="J77" s="473">
        <v>0</v>
      </c>
      <c r="K77" s="385">
        <v>0</v>
      </c>
      <c r="L77" s="107">
        <v>0</v>
      </c>
      <c r="M77" s="107">
        <v>0</v>
      </c>
      <c r="N77" s="107">
        <v>0</v>
      </c>
      <c r="O77" s="385">
        <v>0</v>
      </c>
      <c r="P77" s="107">
        <v>0</v>
      </c>
      <c r="Q77" s="107">
        <v>0</v>
      </c>
      <c r="R77" s="107">
        <v>0</v>
      </c>
      <c r="S77" s="107">
        <v>0</v>
      </c>
      <c r="T77" s="385">
        <v>0</v>
      </c>
      <c r="U77" s="107">
        <v>0</v>
      </c>
      <c r="V77" s="107">
        <v>0</v>
      </c>
      <c r="W77" s="107">
        <v>0</v>
      </c>
      <c r="X77" s="107">
        <v>0</v>
      </c>
      <c r="Y77" s="107">
        <v>0</v>
      </c>
      <c r="Z77" s="385">
        <v>0</v>
      </c>
      <c r="AA77" s="107">
        <v>0</v>
      </c>
    </row>
    <row r="78" spans="1:27" x14ac:dyDescent="0.25">
      <c r="A78" s="151" t="s">
        <v>144</v>
      </c>
      <c r="B78" s="278"/>
      <c r="C78" s="628" t="s">
        <v>145</v>
      </c>
      <c r="D78" s="629"/>
      <c r="E78" s="630"/>
      <c r="F78" s="473">
        <v>0</v>
      </c>
      <c r="G78" s="473">
        <v>0</v>
      </c>
      <c r="H78" s="473">
        <v>0</v>
      </c>
      <c r="I78" s="473">
        <v>0</v>
      </c>
      <c r="J78" s="473">
        <v>0</v>
      </c>
      <c r="K78" s="385">
        <v>0</v>
      </c>
      <c r="L78" s="107">
        <v>0</v>
      </c>
      <c r="M78" s="107">
        <v>0</v>
      </c>
      <c r="N78" s="107">
        <v>0</v>
      </c>
      <c r="O78" s="385">
        <v>0</v>
      </c>
      <c r="P78" s="107">
        <v>0</v>
      </c>
      <c r="Q78" s="107">
        <v>0</v>
      </c>
      <c r="R78" s="107">
        <v>0</v>
      </c>
      <c r="S78" s="107">
        <v>0</v>
      </c>
      <c r="T78" s="385">
        <v>0</v>
      </c>
      <c r="U78" s="107">
        <v>0</v>
      </c>
      <c r="V78" s="107">
        <v>0</v>
      </c>
      <c r="W78" s="107">
        <v>0</v>
      </c>
      <c r="X78" s="107">
        <v>0</v>
      </c>
      <c r="Y78" s="107">
        <v>0</v>
      </c>
      <c r="Z78" s="385">
        <v>0</v>
      </c>
      <c r="AA78" s="107">
        <v>0</v>
      </c>
    </row>
    <row r="79" spans="1:27" x14ac:dyDescent="0.25">
      <c r="A79" s="151" t="s">
        <v>146</v>
      </c>
      <c r="B79" s="278"/>
      <c r="C79" s="628" t="s">
        <v>147</v>
      </c>
      <c r="D79" s="629"/>
      <c r="E79" s="630"/>
      <c r="F79" s="473">
        <v>1</v>
      </c>
      <c r="G79" s="473">
        <v>2</v>
      </c>
      <c r="H79" s="473">
        <v>2</v>
      </c>
      <c r="I79" s="473">
        <v>0</v>
      </c>
      <c r="J79" s="473">
        <v>0</v>
      </c>
      <c r="K79" s="385">
        <v>1</v>
      </c>
      <c r="L79" s="107">
        <v>1</v>
      </c>
      <c r="M79" s="107">
        <v>0</v>
      </c>
      <c r="N79" s="107">
        <v>0</v>
      </c>
      <c r="O79" s="385">
        <v>0</v>
      </c>
      <c r="P79" s="107">
        <v>0</v>
      </c>
      <c r="Q79" s="107">
        <v>0</v>
      </c>
      <c r="R79" s="107">
        <v>0</v>
      </c>
      <c r="S79" s="107">
        <v>0</v>
      </c>
      <c r="T79" s="385">
        <v>1</v>
      </c>
      <c r="U79" s="107">
        <v>0</v>
      </c>
      <c r="V79" s="107">
        <v>1</v>
      </c>
      <c r="W79" s="107">
        <v>0</v>
      </c>
      <c r="X79" s="107">
        <v>0</v>
      </c>
      <c r="Y79" s="107">
        <v>0</v>
      </c>
      <c r="Z79" s="385">
        <v>2</v>
      </c>
      <c r="AA79" s="107">
        <v>1</v>
      </c>
    </row>
    <row r="80" spans="1:27" x14ac:dyDescent="0.25">
      <c r="A80" s="151" t="s">
        <v>148</v>
      </c>
      <c r="B80" s="278"/>
      <c r="C80" s="628" t="s">
        <v>70</v>
      </c>
      <c r="D80" s="629"/>
      <c r="E80" s="630"/>
      <c r="F80" s="473">
        <v>0</v>
      </c>
      <c r="G80" s="473">
        <v>0</v>
      </c>
      <c r="H80" s="473">
        <v>0</v>
      </c>
      <c r="I80" s="473">
        <v>0</v>
      </c>
      <c r="J80" s="473">
        <v>0</v>
      </c>
      <c r="K80" s="385">
        <v>0</v>
      </c>
      <c r="L80" s="107">
        <v>0</v>
      </c>
      <c r="M80" s="107">
        <v>0</v>
      </c>
      <c r="N80" s="107">
        <v>0</v>
      </c>
      <c r="O80" s="385">
        <v>0</v>
      </c>
      <c r="P80" s="107">
        <v>0</v>
      </c>
      <c r="Q80" s="107">
        <v>0</v>
      </c>
      <c r="R80" s="107">
        <v>0</v>
      </c>
      <c r="S80" s="107">
        <v>0</v>
      </c>
      <c r="T80" s="385">
        <v>0</v>
      </c>
      <c r="U80" s="107">
        <v>0</v>
      </c>
      <c r="V80" s="107">
        <v>0</v>
      </c>
      <c r="W80" s="107">
        <v>0</v>
      </c>
      <c r="X80" s="107">
        <v>0</v>
      </c>
      <c r="Y80" s="107">
        <v>0</v>
      </c>
      <c r="Z80" s="385">
        <v>0</v>
      </c>
      <c r="AA80" s="107">
        <v>0</v>
      </c>
    </row>
    <row r="81" spans="1:27" s="316" customFormat="1" ht="41.25" customHeight="1" x14ac:dyDescent="0.25">
      <c r="A81" s="467" t="s">
        <v>149</v>
      </c>
      <c r="B81" s="468"/>
      <c r="C81" s="805" t="s">
        <v>150</v>
      </c>
      <c r="D81" s="806"/>
      <c r="E81" s="807"/>
      <c r="F81" s="452">
        <v>44</v>
      </c>
      <c r="G81" s="452">
        <v>95</v>
      </c>
      <c r="H81" s="469">
        <v>85</v>
      </c>
      <c r="I81" s="469">
        <v>9</v>
      </c>
      <c r="J81" s="452">
        <v>1</v>
      </c>
      <c r="K81" s="453">
        <v>69</v>
      </c>
      <c r="L81" s="453">
        <v>19</v>
      </c>
      <c r="M81" s="453">
        <v>16</v>
      </c>
      <c r="N81" s="453">
        <v>16</v>
      </c>
      <c r="O81" s="453">
        <v>18</v>
      </c>
      <c r="P81" s="453">
        <v>4</v>
      </c>
      <c r="Q81" s="453">
        <v>10</v>
      </c>
      <c r="R81" s="453">
        <v>4</v>
      </c>
      <c r="S81" s="453">
        <v>0</v>
      </c>
      <c r="T81" s="453">
        <v>69</v>
      </c>
      <c r="U81" s="453">
        <v>2</v>
      </c>
      <c r="V81" s="453">
        <v>32</v>
      </c>
      <c r="W81" s="453">
        <v>32</v>
      </c>
      <c r="X81" s="453">
        <v>0</v>
      </c>
      <c r="Y81" s="453">
        <v>0</v>
      </c>
      <c r="Z81" s="453">
        <v>58</v>
      </c>
      <c r="AA81" s="453">
        <v>12</v>
      </c>
    </row>
    <row r="82" spans="1:27" x14ac:dyDescent="0.25">
      <c r="A82" s="151" t="s">
        <v>151</v>
      </c>
      <c r="B82" s="278"/>
      <c r="C82" s="628" t="s">
        <v>152</v>
      </c>
      <c r="D82" s="629"/>
      <c r="E82" s="630"/>
      <c r="F82" s="473">
        <v>2</v>
      </c>
      <c r="G82" s="473">
        <v>9</v>
      </c>
      <c r="H82" s="285">
        <v>9</v>
      </c>
      <c r="I82" s="285">
        <v>0</v>
      </c>
      <c r="J82" s="473">
        <v>0</v>
      </c>
      <c r="K82" s="385">
        <v>8</v>
      </c>
      <c r="L82" s="107">
        <v>0</v>
      </c>
      <c r="M82" s="107">
        <v>1</v>
      </c>
      <c r="N82" s="107">
        <v>3</v>
      </c>
      <c r="O82" s="385">
        <v>4</v>
      </c>
      <c r="P82" s="107">
        <v>0</v>
      </c>
      <c r="Q82" s="107">
        <v>3</v>
      </c>
      <c r="R82" s="107">
        <v>1</v>
      </c>
      <c r="S82" s="107">
        <v>0</v>
      </c>
      <c r="T82" s="385">
        <v>8</v>
      </c>
      <c r="U82" s="107">
        <v>0</v>
      </c>
      <c r="V82" s="107">
        <v>5</v>
      </c>
      <c r="W82" s="107">
        <v>4</v>
      </c>
      <c r="X82" s="107">
        <v>0</v>
      </c>
      <c r="Y82" s="107">
        <v>0</v>
      </c>
      <c r="Z82" s="385">
        <v>3</v>
      </c>
      <c r="AA82" s="107">
        <v>0</v>
      </c>
    </row>
    <row r="83" spans="1:27" x14ac:dyDescent="0.25">
      <c r="A83" s="151" t="s">
        <v>153</v>
      </c>
      <c r="B83" s="278"/>
      <c r="C83" s="628" t="s">
        <v>154</v>
      </c>
      <c r="D83" s="629"/>
      <c r="E83" s="630"/>
      <c r="F83" s="473">
        <v>8</v>
      </c>
      <c r="G83" s="473">
        <v>37</v>
      </c>
      <c r="H83" s="473">
        <v>32</v>
      </c>
      <c r="I83" s="473">
        <v>4</v>
      </c>
      <c r="J83" s="473">
        <v>1</v>
      </c>
      <c r="K83" s="385">
        <v>11</v>
      </c>
      <c r="L83" s="107">
        <v>4</v>
      </c>
      <c r="M83" s="107">
        <v>2</v>
      </c>
      <c r="N83" s="107">
        <v>3</v>
      </c>
      <c r="O83" s="385">
        <v>2</v>
      </c>
      <c r="P83" s="107">
        <v>1</v>
      </c>
      <c r="Q83" s="107">
        <v>1</v>
      </c>
      <c r="R83" s="107">
        <v>0</v>
      </c>
      <c r="S83" s="107">
        <v>0</v>
      </c>
      <c r="T83" s="385">
        <v>11</v>
      </c>
      <c r="U83" s="107">
        <v>0</v>
      </c>
      <c r="V83" s="107">
        <v>0</v>
      </c>
      <c r="W83" s="107">
        <v>7</v>
      </c>
      <c r="X83" s="107">
        <v>0</v>
      </c>
      <c r="Y83" s="107">
        <v>0</v>
      </c>
      <c r="Z83" s="385">
        <v>29</v>
      </c>
      <c r="AA83" s="107">
        <v>1</v>
      </c>
    </row>
    <row r="84" spans="1:27" x14ac:dyDescent="0.25">
      <c r="A84" s="151" t="s">
        <v>155</v>
      </c>
      <c r="B84" s="278"/>
      <c r="C84" s="628" t="s">
        <v>156</v>
      </c>
      <c r="D84" s="629"/>
      <c r="E84" s="630"/>
      <c r="F84" s="473">
        <v>0</v>
      </c>
      <c r="G84" s="473">
        <v>0</v>
      </c>
      <c r="H84" s="473">
        <v>0</v>
      </c>
      <c r="I84" s="473">
        <v>0</v>
      </c>
      <c r="J84" s="473">
        <v>0</v>
      </c>
      <c r="K84" s="385">
        <v>0</v>
      </c>
      <c r="L84" s="107">
        <v>0</v>
      </c>
      <c r="M84" s="107">
        <v>0</v>
      </c>
      <c r="N84" s="107">
        <v>0</v>
      </c>
      <c r="O84" s="385">
        <v>0</v>
      </c>
      <c r="P84" s="107">
        <v>0</v>
      </c>
      <c r="Q84" s="107">
        <v>0</v>
      </c>
      <c r="R84" s="107">
        <v>0</v>
      </c>
      <c r="S84" s="107">
        <v>0</v>
      </c>
      <c r="T84" s="385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385">
        <v>0</v>
      </c>
      <c r="AA84" s="107">
        <v>0</v>
      </c>
    </row>
    <row r="85" spans="1:27" x14ac:dyDescent="0.25">
      <c r="A85" s="156" t="s">
        <v>157</v>
      </c>
      <c r="B85" s="279"/>
      <c r="C85" s="647" t="s">
        <v>158</v>
      </c>
      <c r="D85" s="648"/>
      <c r="E85" s="649"/>
      <c r="F85" s="474">
        <v>1</v>
      </c>
      <c r="G85" s="474">
        <v>2</v>
      </c>
      <c r="H85" s="474">
        <v>2</v>
      </c>
      <c r="I85" s="474">
        <v>0</v>
      </c>
      <c r="J85" s="474">
        <v>0</v>
      </c>
      <c r="K85" s="385">
        <v>2</v>
      </c>
      <c r="L85" s="114">
        <v>0</v>
      </c>
      <c r="M85" s="114">
        <v>0</v>
      </c>
      <c r="N85" s="114">
        <v>0</v>
      </c>
      <c r="O85" s="385">
        <v>2</v>
      </c>
      <c r="P85" s="114">
        <v>1</v>
      </c>
      <c r="Q85" s="114">
        <v>0</v>
      </c>
      <c r="R85" s="114">
        <v>1</v>
      </c>
      <c r="S85" s="114">
        <v>0</v>
      </c>
      <c r="T85" s="385">
        <v>2</v>
      </c>
      <c r="U85" s="114">
        <v>0</v>
      </c>
      <c r="V85" s="114">
        <v>1</v>
      </c>
      <c r="W85" s="114">
        <v>1</v>
      </c>
      <c r="X85" s="114">
        <v>0</v>
      </c>
      <c r="Y85" s="114">
        <v>0</v>
      </c>
      <c r="Z85" s="385">
        <v>1</v>
      </c>
      <c r="AA85" s="114">
        <v>0</v>
      </c>
    </row>
    <row r="86" spans="1:27" x14ac:dyDescent="0.25">
      <c r="A86" s="151" t="s">
        <v>159</v>
      </c>
      <c r="B86" s="278"/>
      <c r="C86" s="647" t="s">
        <v>160</v>
      </c>
      <c r="D86" s="648"/>
      <c r="E86" s="649"/>
      <c r="F86" s="473">
        <v>29</v>
      </c>
      <c r="G86" s="473">
        <v>40</v>
      </c>
      <c r="H86" s="473">
        <v>37</v>
      </c>
      <c r="I86" s="473">
        <v>3</v>
      </c>
      <c r="J86" s="473">
        <v>0</v>
      </c>
      <c r="K86" s="385">
        <v>40</v>
      </c>
      <c r="L86" s="107">
        <v>14</v>
      </c>
      <c r="M86" s="107">
        <v>10</v>
      </c>
      <c r="N86" s="107">
        <v>6</v>
      </c>
      <c r="O86" s="385">
        <v>10</v>
      </c>
      <c r="P86" s="107">
        <v>2</v>
      </c>
      <c r="Q86" s="107">
        <v>6</v>
      </c>
      <c r="R86" s="107">
        <v>2</v>
      </c>
      <c r="S86" s="107">
        <v>0</v>
      </c>
      <c r="T86" s="385">
        <v>40</v>
      </c>
      <c r="U86" s="107">
        <v>2</v>
      </c>
      <c r="V86" s="107">
        <v>24</v>
      </c>
      <c r="W86" s="107">
        <v>15</v>
      </c>
      <c r="X86" s="107">
        <v>0</v>
      </c>
      <c r="Y86" s="107">
        <v>0</v>
      </c>
      <c r="Z86" s="385">
        <v>24</v>
      </c>
      <c r="AA86" s="107">
        <v>11</v>
      </c>
    </row>
    <row r="87" spans="1:27" x14ac:dyDescent="0.25">
      <c r="A87" s="151" t="s">
        <v>161</v>
      </c>
      <c r="B87" s="278"/>
      <c r="C87" s="628" t="s">
        <v>70</v>
      </c>
      <c r="D87" s="629"/>
      <c r="E87" s="630"/>
      <c r="F87" s="473">
        <v>4</v>
      </c>
      <c r="G87" s="473">
        <v>7</v>
      </c>
      <c r="H87" s="473">
        <v>5</v>
      </c>
      <c r="I87" s="473">
        <v>2</v>
      </c>
      <c r="J87" s="473">
        <v>0</v>
      </c>
      <c r="K87" s="385">
        <v>8</v>
      </c>
      <c r="L87" s="107">
        <v>1</v>
      </c>
      <c r="M87" s="107">
        <v>3</v>
      </c>
      <c r="N87" s="107">
        <v>4</v>
      </c>
      <c r="O87" s="385">
        <v>0</v>
      </c>
      <c r="P87" s="107">
        <v>0</v>
      </c>
      <c r="Q87" s="107">
        <v>0</v>
      </c>
      <c r="R87" s="107">
        <v>0</v>
      </c>
      <c r="S87" s="107">
        <v>0</v>
      </c>
      <c r="T87" s="385">
        <v>8</v>
      </c>
      <c r="U87" s="107">
        <v>0</v>
      </c>
      <c r="V87" s="107">
        <v>2</v>
      </c>
      <c r="W87" s="107">
        <v>5</v>
      </c>
      <c r="X87" s="107">
        <v>0</v>
      </c>
      <c r="Y87" s="107">
        <v>0</v>
      </c>
      <c r="Z87" s="385">
        <v>1</v>
      </c>
      <c r="AA87" s="107">
        <v>0</v>
      </c>
    </row>
    <row r="88" spans="1:27" s="316" customFormat="1" ht="28.5" customHeight="1" x14ac:dyDescent="0.25">
      <c r="A88" s="467" t="s">
        <v>162</v>
      </c>
      <c r="B88" s="468"/>
      <c r="C88" s="805" t="s">
        <v>163</v>
      </c>
      <c r="D88" s="815"/>
      <c r="E88" s="816"/>
      <c r="F88" s="452">
        <v>0</v>
      </c>
      <c r="G88" s="452">
        <v>0</v>
      </c>
      <c r="H88" s="452">
        <v>0</v>
      </c>
      <c r="I88" s="452">
        <v>0</v>
      </c>
      <c r="J88" s="452">
        <v>0</v>
      </c>
      <c r="K88" s="453">
        <v>0</v>
      </c>
      <c r="L88" s="453">
        <v>0</v>
      </c>
      <c r="M88" s="453">
        <v>0</v>
      </c>
      <c r="N88" s="453">
        <v>0</v>
      </c>
      <c r="O88" s="453">
        <v>0</v>
      </c>
      <c r="P88" s="453">
        <v>0</v>
      </c>
      <c r="Q88" s="453">
        <v>0</v>
      </c>
      <c r="R88" s="453">
        <v>0</v>
      </c>
      <c r="S88" s="453">
        <v>0</v>
      </c>
      <c r="T88" s="453">
        <v>0</v>
      </c>
      <c r="U88" s="453">
        <v>0</v>
      </c>
      <c r="V88" s="453">
        <v>0</v>
      </c>
      <c r="W88" s="453">
        <v>0</v>
      </c>
      <c r="X88" s="453">
        <v>0</v>
      </c>
      <c r="Y88" s="453">
        <v>0</v>
      </c>
      <c r="Z88" s="453">
        <v>0</v>
      </c>
      <c r="AA88" s="453">
        <v>0</v>
      </c>
    </row>
    <row r="89" spans="1:27" x14ac:dyDescent="0.25">
      <c r="A89" s="151" t="s">
        <v>164</v>
      </c>
      <c r="B89" s="278"/>
      <c r="C89" s="628" t="s">
        <v>165</v>
      </c>
      <c r="D89" s="629"/>
      <c r="E89" s="630"/>
      <c r="F89" s="473">
        <v>0</v>
      </c>
      <c r="G89" s="473">
        <v>0</v>
      </c>
      <c r="H89" s="473">
        <v>0</v>
      </c>
      <c r="I89" s="473">
        <v>0</v>
      </c>
      <c r="J89" s="473">
        <v>0</v>
      </c>
      <c r="K89" s="385">
        <v>0</v>
      </c>
      <c r="L89" s="107">
        <v>0</v>
      </c>
      <c r="M89" s="107">
        <v>0</v>
      </c>
      <c r="N89" s="107">
        <v>0</v>
      </c>
      <c r="O89" s="385">
        <v>0</v>
      </c>
      <c r="P89" s="107">
        <v>0</v>
      </c>
      <c r="Q89" s="107">
        <v>0</v>
      </c>
      <c r="R89" s="107">
        <v>0</v>
      </c>
      <c r="S89" s="107">
        <v>0</v>
      </c>
      <c r="T89" s="385">
        <v>0</v>
      </c>
      <c r="U89" s="107">
        <v>0</v>
      </c>
      <c r="V89" s="107">
        <v>0</v>
      </c>
      <c r="W89" s="107">
        <v>0</v>
      </c>
      <c r="X89" s="107">
        <v>0</v>
      </c>
      <c r="Y89" s="107">
        <v>0</v>
      </c>
      <c r="Z89" s="385">
        <v>0</v>
      </c>
      <c r="AA89" s="107">
        <v>0</v>
      </c>
    </row>
    <row r="90" spans="1:27" x14ac:dyDescent="0.25">
      <c r="A90" s="151" t="s">
        <v>166</v>
      </c>
      <c r="B90" s="278"/>
      <c r="C90" s="628" t="s">
        <v>70</v>
      </c>
      <c r="D90" s="629"/>
      <c r="E90" s="630"/>
      <c r="F90" s="473">
        <v>0</v>
      </c>
      <c r="G90" s="473">
        <v>0</v>
      </c>
      <c r="H90" s="473">
        <v>0</v>
      </c>
      <c r="I90" s="473">
        <v>0</v>
      </c>
      <c r="J90" s="473">
        <v>0</v>
      </c>
      <c r="K90" s="385">
        <v>0</v>
      </c>
      <c r="L90" s="107">
        <v>0</v>
      </c>
      <c r="M90" s="107">
        <v>0</v>
      </c>
      <c r="N90" s="107">
        <v>0</v>
      </c>
      <c r="O90" s="385">
        <v>0</v>
      </c>
      <c r="P90" s="107">
        <v>0</v>
      </c>
      <c r="Q90" s="107">
        <v>0</v>
      </c>
      <c r="R90" s="107">
        <v>0</v>
      </c>
      <c r="S90" s="107">
        <v>0</v>
      </c>
      <c r="T90" s="385">
        <v>0</v>
      </c>
      <c r="U90" s="107">
        <v>0</v>
      </c>
      <c r="V90" s="107">
        <v>0</v>
      </c>
      <c r="W90" s="107">
        <v>0</v>
      </c>
      <c r="X90" s="107">
        <v>0</v>
      </c>
      <c r="Y90" s="107">
        <v>0</v>
      </c>
      <c r="Z90" s="385">
        <v>0</v>
      </c>
      <c r="AA90" s="107">
        <v>0</v>
      </c>
    </row>
    <row r="91" spans="1:27" s="316" customFormat="1" ht="33" customHeight="1" x14ac:dyDescent="0.25">
      <c r="A91" s="478" t="s">
        <v>167</v>
      </c>
      <c r="B91" s="480"/>
      <c r="C91" s="805" t="s">
        <v>168</v>
      </c>
      <c r="D91" s="815"/>
      <c r="E91" s="816"/>
      <c r="F91" s="452">
        <v>23</v>
      </c>
      <c r="G91" s="452">
        <v>167</v>
      </c>
      <c r="H91" s="452">
        <v>144</v>
      </c>
      <c r="I91" s="452">
        <v>22</v>
      </c>
      <c r="J91" s="452">
        <v>1</v>
      </c>
      <c r="K91" s="453">
        <v>124</v>
      </c>
      <c r="L91" s="453">
        <v>96</v>
      </c>
      <c r="M91" s="453">
        <v>7</v>
      </c>
      <c r="N91" s="453">
        <v>9</v>
      </c>
      <c r="O91" s="453">
        <v>12</v>
      </c>
      <c r="P91" s="453">
        <v>1</v>
      </c>
      <c r="Q91" s="453">
        <v>6</v>
      </c>
      <c r="R91" s="453">
        <v>5</v>
      </c>
      <c r="S91" s="453">
        <v>0</v>
      </c>
      <c r="T91" s="453">
        <v>124</v>
      </c>
      <c r="U91" s="453">
        <v>0</v>
      </c>
      <c r="V91" s="453">
        <v>99</v>
      </c>
      <c r="W91" s="453">
        <v>4</v>
      </c>
      <c r="X91" s="453">
        <v>0</v>
      </c>
      <c r="Y91" s="453">
        <v>0</v>
      </c>
      <c r="Z91" s="453">
        <v>43</v>
      </c>
      <c r="AA91" s="453">
        <v>4</v>
      </c>
    </row>
    <row r="92" spans="1:27" x14ac:dyDescent="0.25">
      <c r="A92" s="156" t="s">
        <v>169</v>
      </c>
      <c r="B92" s="279"/>
      <c r="C92" s="628" t="s">
        <v>170</v>
      </c>
      <c r="D92" s="629"/>
      <c r="E92" s="630"/>
      <c r="F92" s="473">
        <v>0</v>
      </c>
      <c r="G92" s="473">
        <v>0</v>
      </c>
      <c r="H92" s="473">
        <v>0</v>
      </c>
      <c r="I92" s="473">
        <v>0</v>
      </c>
      <c r="J92" s="473">
        <v>0</v>
      </c>
      <c r="K92" s="385">
        <v>0</v>
      </c>
      <c r="L92" s="107">
        <v>0</v>
      </c>
      <c r="M92" s="107">
        <v>0</v>
      </c>
      <c r="N92" s="107">
        <v>0</v>
      </c>
      <c r="O92" s="385">
        <v>0</v>
      </c>
      <c r="P92" s="107">
        <v>0</v>
      </c>
      <c r="Q92" s="107">
        <v>0</v>
      </c>
      <c r="R92" s="107">
        <v>0</v>
      </c>
      <c r="S92" s="107">
        <v>0</v>
      </c>
      <c r="T92" s="385">
        <v>0</v>
      </c>
      <c r="U92" s="107">
        <v>0</v>
      </c>
      <c r="V92" s="107">
        <v>0</v>
      </c>
      <c r="W92" s="107">
        <v>0</v>
      </c>
      <c r="X92" s="107">
        <v>0</v>
      </c>
      <c r="Y92" s="107">
        <v>0</v>
      </c>
      <c r="Z92" s="385">
        <v>0</v>
      </c>
      <c r="AA92" s="107">
        <v>0</v>
      </c>
    </row>
    <row r="93" spans="1:27" x14ac:dyDescent="0.25">
      <c r="A93" s="156" t="s">
        <v>171</v>
      </c>
      <c r="B93" s="279"/>
      <c r="C93" s="628" t="s">
        <v>172</v>
      </c>
      <c r="D93" s="629"/>
      <c r="E93" s="630"/>
      <c r="F93" s="473">
        <v>14</v>
      </c>
      <c r="G93" s="473">
        <v>17</v>
      </c>
      <c r="H93" s="473">
        <v>15</v>
      </c>
      <c r="I93" s="473">
        <v>2</v>
      </c>
      <c r="J93" s="473">
        <v>0</v>
      </c>
      <c r="K93" s="385">
        <v>15</v>
      </c>
      <c r="L93" s="107">
        <v>10</v>
      </c>
      <c r="M93" s="107">
        <v>1</v>
      </c>
      <c r="N93" s="107">
        <v>0</v>
      </c>
      <c r="O93" s="385">
        <v>4</v>
      </c>
      <c r="P93" s="107">
        <v>0</v>
      </c>
      <c r="Q93" s="107">
        <v>4</v>
      </c>
      <c r="R93" s="107">
        <v>0</v>
      </c>
      <c r="S93" s="107">
        <v>0</v>
      </c>
      <c r="T93" s="385">
        <v>15</v>
      </c>
      <c r="U93" s="107">
        <v>0</v>
      </c>
      <c r="V93" s="107">
        <v>13</v>
      </c>
      <c r="W93" s="107">
        <v>0</v>
      </c>
      <c r="X93" s="107">
        <v>0</v>
      </c>
      <c r="Y93" s="107">
        <v>0</v>
      </c>
      <c r="Z93" s="385">
        <v>14</v>
      </c>
      <c r="AA93" s="107">
        <v>4</v>
      </c>
    </row>
    <row r="94" spans="1:27" x14ac:dyDescent="0.25">
      <c r="A94" s="156" t="s">
        <v>173</v>
      </c>
      <c r="B94" s="279"/>
      <c r="C94" s="628" t="s">
        <v>174</v>
      </c>
      <c r="D94" s="629"/>
      <c r="E94" s="630"/>
      <c r="F94" s="473">
        <v>0</v>
      </c>
      <c r="G94" s="473">
        <v>15</v>
      </c>
      <c r="H94" s="473">
        <v>15</v>
      </c>
      <c r="I94" s="473">
        <v>0</v>
      </c>
      <c r="J94" s="473">
        <v>0</v>
      </c>
      <c r="K94" s="385">
        <v>15</v>
      </c>
      <c r="L94" s="107">
        <v>14</v>
      </c>
      <c r="M94" s="107">
        <v>0</v>
      </c>
      <c r="N94" s="107">
        <v>1</v>
      </c>
      <c r="O94" s="385">
        <v>0</v>
      </c>
      <c r="P94" s="107">
        <v>0</v>
      </c>
      <c r="Q94" s="107">
        <v>0</v>
      </c>
      <c r="R94" s="107">
        <v>0</v>
      </c>
      <c r="S94" s="107">
        <v>0</v>
      </c>
      <c r="T94" s="385">
        <v>15</v>
      </c>
      <c r="U94" s="107">
        <v>0</v>
      </c>
      <c r="V94" s="107">
        <v>11</v>
      </c>
      <c r="W94" s="107">
        <v>0</v>
      </c>
      <c r="X94" s="107">
        <v>0</v>
      </c>
      <c r="Y94" s="107">
        <v>0</v>
      </c>
      <c r="Z94" s="385">
        <v>0</v>
      </c>
      <c r="AA94" s="107">
        <v>0</v>
      </c>
    </row>
    <row r="95" spans="1:27" x14ac:dyDescent="0.25">
      <c r="A95" s="151" t="s">
        <v>175</v>
      </c>
      <c r="B95" s="278"/>
      <c r="C95" s="628" t="s">
        <v>176</v>
      </c>
      <c r="D95" s="629"/>
      <c r="E95" s="630"/>
      <c r="F95" s="473">
        <v>0</v>
      </c>
      <c r="G95" s="473">
        <v>20</v>
      </c>
      <c r="H95" s="473">
        <v>19</v>
      </c>
      <c r="I95" s="473">
        <v>1</v>
      </c>
      <c r="J95" s="473">
        <v>0</v>
      </c>
      <c r="K95" s="385">
        <v>12</v>
      </c>
      <c r="L95" s="107">
        <v>11</v>
      </c>
      <c r="M95" s="107">
        <v>0</v>
      </c>
      <c r="N95" s="107">
        <v>1</v>
      </c>
      <c r="O95" s="385">
        <v>0</v>
      </c>
      <c r="P95" s="107">
        <v>0</v>
      </c>
      <c r="Q95" s="107">
        <v>0</v>
      </c>
      <c r="R95" s="107">
        <v>0</v>
      </c>
      <c r="S95" s="107">
        <v>0</v>
      </c>
      <c r="T95" s="385">
        <v>12</v>
      </c>
      <c r="U95" s="107">
        <v>0</v>
      </c>
      <c r="V95" s="107">
        <v>9</v>
      </c>
      <c r="W95" s="107">
        <v>1</v>
      </c>
      <c r="X95" s="107">
        <v>0</v>
      </c>
      <c r="Y95" s="107">
        <v>0</v>
      </c>
      <c r="Z95" s="385">
        <v>7</v>
      </c>
      <c r="AA95" s="107">
        <v>0</v>
      </c>
    </row>
    <row r="96" spans="1:27" x14ac:dyDescent="0.25">
      <c r="A96" s="151" t="s">
        <v>177</v>
      </c>
      <c r="B96" s="278"/>
      <c r="C96" s="628" t="s">
        <v>178</v>
      </c>
      <c r="D96" s="629"/>
      <c r="E96" s="630"/>
      <c r="F96" s="473">
        <v>0</v>
      </c>
      <c r="G96" s="473">
        <v>0</v>
      </c>
      <c r="H96" s="473">
        <v>0</v>
      </c>
      <c r="I96" s="473">
        <v>0</v>
      </c>
      <c r="J96" s="473">
        <v>0</v>
      </c>
      <c r="K96" s="385">
        <v>0</v>
      </c>
      <c r="L96" s="107">
        <v>0</v>
      </c>
      <c r="M96" s="107">
        <v>0</v>
      </c>
      <c r="N96" s="107">
        <v>0</v>
      </c>
      <c r="O96" s="385">
        <v>0</v>
      </c>
      <c r="P96" s="107">
        <v>0</v>
      </c>
      <c r="Q96" s="107">
        <v>0</v>
      </c>
      <c r="R96" s="107">
        <v>0</v>
      </c>
      <c r="S96" s="107">
        <v>0</v>
      </c>
      <c r="T96" s="385">
        <v>0</v>
      </c>
      <c r="U96" s="107">
        <v>0</v>
      </c>
      <c r="V96" s="107">
        <v>0</v>
      </c>
      <c r="W96" s="107">
        <v>0</v>
      </c>
      <c r="X96" s="107">
        <v>0</v>
      </c>
      <c r="Y96" s="107">
        <v>0</v>
      </c>
      <c r="Z96" s="385">
        <v>0</v>
      </c>
      <c r="AA96" s="107">
        <v>0</v>
      </c>
    </row>
    <row r="97" spans="1:27" x14ac:dyDescent="0.25">
      <c r="A97" s="151" t="s">
        <v>179</v>
      </c>
      <c r="B97" s="278"/>
      <c r="C97" s="628" t="s">
        <v>180</v>
      </c>
      <c r="D97" s="629"/>
      <c r="E97" s="630"/>
      <c r="F97" s="473">
        <v>0</v>
      </c>
      <c r="G97" s="473">
        <v>0</v>
      </c>
      <c r="H97" s="473">
        <v>0</v>
      </c>
      <c r="I97" s="473">
        <v>0</v>
      </c>
      <c r="J97" s="473">
        <v>0</v>
      </c>
      <c r="K97" s="385">
        <v>0</v>
      </c>
      <c r="L97" s="107">
        <v>0</v>
      </c>
      <c r="M97" s="107">
        <v>0</v>
      </c>
      <c r="N97" s="107">
        <v>0</v>
      </c>
      <c r="O97" s="385">
        <v>0</v>
      </c>
      <c r="P97" s="107">
        <v>0</v>
      </c>
      <c r="Q97" s="107">
        <v>0</v>
      </c>
      <c r="R97" s="107">
        <v>0</v>
      </c>
      <c r="S97" s="107">
        <v>0</v>
      </c>
      <c r="T97" s="385">
        <v>0</v>
      </c>
      <c r="U97" s="107">
        <v>0</v>
      </c>
      <c r="V97" s="107">
        <v>0</v>
      </c>
      <c r="W97" s="107">
        <v>0</v>
      </c>
      <c r="X97" s="107">
        <v>0</v>
      </c>
      <c r="Y97" s="107">
        <v>0</v>
      </c>
      <c r="Z97" s="385">
        <v>0</v>
      </c>
      <c r="AA97" s="107">
        <v>0</v>
      </c>
    </row>
    <row r="98" spans="1:27" x14ac:dyDescent="0.25">
      <c r="A98" s="151" t="s">
        <v>181</v>
      </c>
      <c r="B98" s="278"/>
      <c r="C98" s="628" t="s">
        <v>182</v>
      </c>
      <c r="D98" s="629"/>
      <c r="E98" s="630"/>
      <c r="F98" s="473">
        <v>0</v>
      </c>
      <c r="G98" s="473">
        <v>0</v>
      </c>
      <c r="H98" s="473">
        <v>0</v>
      </c>
      <c r="I98" s="473">
        <v>0</v>
      </c>
      <c r="J98" s="473">
        <v>0</v>
      </c>
      <c r="K98" s="385">
        <v>0</v>
      </c>
      <c r="L98" s="107">
        <v>0</v>
      </c>
      <c r="M98" s="107">
        <v>0</v>
      </c>
      <c r="N98" s="107">
        <v>0</v>
      </c>
      <c r="O98" s="385">
        <v>0</v>
      </c>
      <c r="P98" s="107">
        <v>0</v>
      </c>
      <c r="Q98" s="107">
        <v>0</v>
      </c>
      <c r="R98" s="107">
        <v>0</v>
      </c>
      <c r="S98" s="107">
        <v>0</v>
      </c>
      <c r="T98" s="385">
        <v>0</v>
      </c>
      <c r="U98" s="107">
        <v>0</v>
      </c>
      <c r="V98" s="107">
        <v>0</v>
      </c>
      <c r="W98" s="107">
        <v>0</v>
      </c>
      <c r="X98" s="107">
        <v>0</v>
      </c>
      <c r="Y98" s="107">
        <v>0</v>
      </c>
      <c r="Z98" s="385">
        <v>0</v>
      </c>
      <c r="AA98" s="107">
        <v>0</v>
      </c>
    </row>
    <row r="99" spans="1:27" x14ac:dyDescent="0.25">
      <c r="A99" s="151" t="s">
        <v>183</v>
      </c>
      <c r="B99" s="278"/>
      <c r="C99" s="628" t="s">
        <v>184</v>
      </c>
      <c r="D99" s="629"/>
      <c r="E99" s="630"/>
      <c r="F99" s="473">
        <v>0</v>
      </c>
      <c r="G99" s="473">
        <v>1</v>
      </c>
      <c r="H99" s="473">
        <v>1</v>
      </c>
      <c r="I99" s="473">
        <v>0</v>
      </c>
      <c r="J99" s="473">
        <v>0</v>
      </c>
      <c r="K99" s="385">
        <v>1</v>
      </c>
      <c r="L99" s="107">
        <v>1</v>
      </c>
      <c r="M99" s="107">
        <v>0</v>
      </c>
      <c r="N99" s="107">
        <v>0</v>
      </c>
      <c r="O99" s="385">
        <v>0</v>
      </c>
      <c r="P99" s="107">
        <v>0</v>
      </c>
      <c r="Q99" s="107">
        <v>0</v>
      </c>
      <c r="R99" s="107">
        <v>0</v>
      </c>
      <c r="S99" s="107">
        <v>0</v>
      </c>
      <c r="T99" s="385">
        <v>1</v>
      </c>
      <c r="U99" s="107">
        <v>0</v>
      </c>
      <c r="V99" s="107">
        <v>1</v>
      </c>
      <c r="W99" s="107">
        <v>0</v>
      </c>
      <c r="X99" s="107">
        <v>0</v>
      </c>
      <c r="Y99" s="107">
        <v>0</v>
      </c>
      <c r="Z99" s="385">
        <v>0</v>
      </c>
      <c r="AA99" s="107">
        <v>0</v>
      </c>
    </row>
    <row r="100" spans="1:27" x14ac:dyDescent="0.25">
      <c r="A100" s="151" t="s">
        <v>185</v>
      </c>
      <c r="B100" s="278"/>
      <c r="C100" s="628" t="s">
        <v>186</v>
      </c>
      <c r="D100" s="629"/>
      <c r="E100" s="630"/>
      <c r="F100" s="473">
        <v>9</v>
      </c>
      <c r="G100" s="473">
        <v>85</v>
      </c>
      <c r="H100" s="473">
        <v>67</v>
      </c>
      <c r="I100" s="473">
        <v>18</v>
      </c>
      <c r="J100" s="473">
        <v>0</v>
      </c>
      <c r="K100" s="385">
        <v>63</v>
      </c>
      <c r="L100" s="107">
        <v>47</v>
      </c>
      <c r="M100" s="107">
        <v>4</v>
      </c>
      <c r="N100" s="107">
        <v>5</v>
      </c>
      <c r="O100" s="385">
        <v>7</v>
      </c>
      <c r="P100" s="107">
        <v>0</v>
      </c>
      <c r="Q100" s="107">
        <v>2</v>
      </c>
      <c r="R100" s="107">
        <v>5</v>
      </c>
      <c r="S100" s="107">
        <v>0</v>
      </c>
      <c r="T100" s="385">
        <v>63</v>
      </c>
      <c r="U100" s="107">
        <v>0</v>
      </c>
      <c r="V100" s="107">
        <v>49</v>
      </c>
      <c r="W100" s="107">
        <v>2</v>
      </c>
      <c r="X100" s="107">
        <v>0</v>
      </c>
      <c r="Y100" s="107">
        <v>0</v>
      </c>
      <c r="Z100" s="385">
        <v>13</v>
      </c>
      <c r="AA100" s="107">
        <v>0</v>
      </c>
    </row>
    <row r="101" spans="1:27" x14ac:dyDescent="0.25">
      <c r="A101" s="151" t="s">
        <v>187</v>
      </c>
      <c r="B101" s="278"/>
      <c r="C101" s="628" t="s">
        <v>188</v>
      </c>
      <c r="D101" s="629"/>
      <c r="E101" s="630"/>
      <c r="F101" s="473">
        <v>0</v>
      </c>
      <c r="G101" s="473">
        <v>3</v>
      </c>
      <c r="H101" s="473">
        <v>3</v>
      </c>
      <c r="I101" s="473">
        <v>0</v>
      </c>
      <c r="J101" s="473">
        <v>0</v>
      </c>
      <c r="K101" s="385">
        <v>2</v>
      </c>
      <c r="L101" s="107">
        <v>2</v>
      </c>
      <c r="M101" s="107">
        <v>0</v>
      </c>
      <c r="N101" s="107">
        <v>0</v>
      </c>
      <c r="O101" s="385">
        <v>0</v>
      </c>
      <c r="P101" s="107">
        <v>0</v>
      </c>
      <c r="Q101" s="107">
        <v>0</v>
      </c>
      <c r="R101" s="107">
        <v>0</v>
      </c>
      <c r="S101" s="107">
        <v>0</v>
      </c>
      <c r="T101" s="385">
        <v>2</v>
      </c>
      <c r="U101" s="107">
        <v>0</v>
      </c>
      <c r="V101" s="107">
        <v>2</v>
      </c>
      <c r="W101" s="107">
        <v>0</v>
      </c>
      <c r="X101" s="107">
        <v>0</v>
      </c>
      <c r="Y101" s="107">
        <v>0</v>
      </c>
      <c r="Z101" s="385">
        <v>1</v>
      </c>
      <c r="AA101" s="107">
        <v>0</v>
      </c>
    </row>
    <row r="102" spans="1:27" x14ac:dyDescent="0.25">
      <c r="A102" s="151" t="s">
        <v>189</v>
      </c>
      <c r="B102" s="278"/>
      <c r="C102" s="628" t="s">
        <v>190</v>
      </c>
      <c r="D102" s="629"/>
      <c r="E102" s="630"/>
      <c r="F102" s="473">
        <v>0</v>
      </c>
      <c r="G102" s="473">
        <v>0</v>
      </c>
      <c r="H102" s="473">
        <v>0</v>
      </c>
      <c r="I102" s="473">
        <v>0</v>
      </c>
      <c r="J102" s="473">
        <v>0</v>
      </c>
      <c r="K102" s="385">
        <v>0</v>
      </c>
      <c r="L102" s="107">
        <v>0</v>
      </c>
      <c r="M102" s="107">
        <v>0</v>
      </c>
      <c r="N102" s="107">
        <v>0</v>
      </c>
      <c r="O102" s="385">
        <v>0</v>
      </c>
      <c r="P102" s="107">
        <v>0</v>
      </c>
      <c r="Q102" s="107">
        <v>0</v>
      </c>
      <c r="R102" s="107">
        <v>0</v>
      </c>
      <c r="S102" s="107">
        <v>0</v>
      </c>
      <c r="T102" s="385">
        <v>0</v>
      </c>
      <c r="U102" s="107">
        <v>0</v>
      </c>
      <c r="V102" s="107">
        <v>0</v>
      </c>
      <c r="W102" s="107">
        <v>0</v>
      </c>
      <c r="X102" s="107">
        <v>0</v>
      </c>
      <c r="Y102" s="107">
        <v>0</v>
      </c>
      <c r="Z102" s="385">
        <v>0</v>
      </c>
      <c r="AA102" s="107">
        <v>0</v>
      </c>
    </row>
    <row r="103" spans="1:27" x14ac:dyDescent="0.25">
      <c r="A103" s="151" t="s">
        <v>191</v>
      </c>
      <c r="B103" s="278"/>
      <c r="C103" s="628" t="s">
        <v>192</v>
      </c>
      <c r="D103" s="629"/>
      <c r="E103" s="630"/>
      <c r="F103" s="473">
        <v>0</v>
      </c>
      <c r="G103" s="473">
        <v>2</v>
      </c>
      <c r="H103" s="473">
        <v>2</v>
      </c>
      <c r="I103" s="473">
        <v>0</v>
      </c>
      <c r="J103" s="473">
        <v>0</v>
      </c>
      <c r="K103" s="385">
        <v>2</v>
      </c>
      <c r="L103" s="107">
        <v>2</v>
      </c>
      <c r="M103" s="107">
        <v>0</v>
      </c>
      <c r="N103" s="107">
        <v>0</v>
      </c>
      <c r="O103" s="385">
        <v>0</v>
      </c>
      <c r="P103" s="107">
        <v>0</v>
      </c>
      <c r="Q103" s="107">
        <v>0</v>
      </c>
      <c r="R103" s="107">
        <v>0</v>
      </c>
      <c r="S103" s="107">
        <v>0</v>
      </c>
      <c r="T103" s="385">
        <v>2</v>
      </c>
      <c r="U103" s="107">
        <v>0</v>
      </c>
      <c r="V103" s="107">
        <v>2</v>
      </c>
      <c r="W103" s="107">
        <v>0</v>
      </c>
      <c r="X103" s="107">
        <v>0</v>
      </c>
      <c r="Y103" s="107">
        <v>0</v>
      </c>
      <c r="Z103" s="385">
        <v>0</v>
      </c>
      <c r="AA103" s="107">
        <v>0</v>
      </c>
    </row>
    <row r="104" spans="1:27" x14ac:dyDescent="0.25">
      <c r="A104" s="151" t="s">
        <v>193</v>
      </c>
      <c r="B104" s="278"/>
      <c r="C104" s="628" t="s">
        <v>194</v>
      </c>
      <c r="D104" s="629"/>
      <c r="E104" s="630"/>
      <c r="F104" s="473">
        <v>0</v>
      </c>
      <c r="G104" s="473">
        <v>2</v>
      </c>
      <c r="H104" s="473">
        <v>2</v>
      </c>
      <c r="I104" s="473">
        <v>0</v>
      </c>
      <c r="J104" s="473">
        <v>0</v>
      </c>
      <c r="K104" s="385">
        <v>1</v>
      </c>
      <c r="L104" s="107">
        <v>1</v>
      </c>
      <c r="M104" s="107">
        <v>0</v>
      </c>
      <c r="N104" s="107">
        <v>0</v>
      </c>
      <c r="O104" s="385">
        <v>0</v>
      </c>
      <c r="P104" s="107">
        <v>0</v>
      </c>
      <c r="Q104" s="107">
        <v>0</v>
      </c>
      <c r="R104" s="107">
        <v>0</v>
      </c>
      <c r="S104" s="107">
        <v>0</v>
      </c>
      <c r="T104" s="385">
        <v>1</v>
      </c>
      <c r="U104" s="107">
        <v>0</v>
      </c>
      <c r="V104" s="107">
        <v>1</v>
      </c>
      <c r="W104" s="107">
        <v>0</v>
      </c>
      <c r="X104" s="107">
        <v>0</v>
      </c>
      <c r="Y104" s="107">
        <v>0</v>
      </c>
      <c r="Z104" s="385">
        <v>1</v>
      </c>
      <c r="AA104" s="107">
        <v>0</v>
      </c>
    </row>
    <row r="105" spans="1:27" x14ac:dyDescent="0.25">
      <c r="A105" s="151" t="s">
        <v>195</v>
      </c>
      <c r="B105" s="278"/>
      <c r="C105" s="628" t="s">
        <v>196</v>
      </c>
      <c r="D105" s="629"/>
      <c r="E105" s="630"/>
      <c r="F105" s="473">
        <v>0</v>
      </c>
      <c r="G105" s="473">
        <v>10</v>
      </c>
      <c r="H105" s="473">
        <v>9</v>
      </c>
      <c r="I105" s="473">
        <v>1</v>
      </c>
      <c r="J105" s="473">
        <v>0</v>
      </c>
      <c r="K105" s="385">
        <v>5</v>
      </c>
      <c r="L105" s="107">
        <v>2</v>
      </c>
      <c r="M105" s="107">
        <v>1</v>
      </c>
      <c r="N105" s="107">
        <v>1</v>
      </c>
      <c r="O105" s="385">
        <v>1</v>
      </c>
      <c r="P105" s="107">
        <v>1</v>
      </c>
      <c r="Q105" s="107">
        <v>0</v>
      </c>
      <c r="R105" s="107">
        <v>0</v>
      </c>
      <c r="S105" s="107">
        <v>0</v>
      </c>
      <c r="T105" s="385">
        <v>5</v>
      </c>
      <c r="U105" s="107">
        <v>0</v>
      </c>
      <c r="V105" s="107">
        <v>3</v>
      </c>
      <c r="W105" s="107">
        <v>1</v>
      </c>
      <c r="X105" s="107">
        <v>0</v>
      </c>
      <c r="Y105" s="107">
        <v>0</v>
      </c>
      <c r="Z105" s="385">
        <v>4</v>
      </c>
      <c r="AA105" s="107">
        <v>0</v>
      </c>
    </row>
    <row r="106" spans="1:27" x14ac:dyDescent="0.25">
      <c r="A106" s="151" t="s">
        <v>197</v>
      </c>
      <c r="B106" s="278"/>
      <c r="C106" s="628" t="s">
        <v>198</v>
      </c>
      <c r="D106" s="629"/>
      <c r="E106" s="630"/>
      <c r="F106" s="473">
        <v>0</v>
      </c>
      <c r="G106" s="473">
        <v>0</v>
      </c>
      <c r="H106" s="473">
        <v>0</v>
      </c>
      <c r="I106" s="473">
        <v>0</v>
      </c>
      <c r="J106" s="473">
        <v>0</v>
      </c>
      <c r="K106" s="385">
        <v>0</v>
      </c>
      <c r="L106" s="107">
        <v>0</v>
      </c>
      <c r="M106" s="107">
        <v>0</v>
      </c>
      <c r="N106" s="107">
        <v>0</v>
      </c>
      <c r="O106" s="385">
        <v>0</v>
      </c>
      <c r="P106" s="107">
        <v>0</v>
      </c>
      <c r="Q106" s="107">
        <v>0</v>
      </c>
      <c r="R106" s="107">
        <v>0</v>
      </c>
      <c r="S106" s="107">
        <v>0</v>
      </c>
      <c r="T106" s="385">
        <v>0</v>
      </c>
      <c r="U106" s="107">
        <v>0</v>
      </c>
      <c r="V106" s="107">
        <v>0</v>
      </c>
      <c r="W106" s="107">
        <v>0</v>
      </c>
      <c r="X106" s="107">
        <v>0</v>
      </c>
      <c r="Y106" s="107">
        <v>0</v>
      </c>
      <c r="Z106" s="385">
        <v>0</v>
      </c>
      <c r="AA106" s="107">
        <v>0</v>
      </c>
    </row>
    <row r="107" spans="1:27" x14ac:dyDescent="0.25">
      <c r="A107" s="151" t="s">
        <v>199</v>
      </c>
      <c r="B107" s="278"/>
      <c r="C107" s="628" t="s">
        <v>200</v>
      </c>
      <c r="D107" s="629"/>
      <c r="E107" s="630"/>
      <c r="F107" s="473">
        <v>0</v>
      </c>
      <c r="G107" s="473">
        <v>3</v>
      </c>
      <c r="H107" s="473">
        <v>3</v>
      </c>
      <c r="I107" s="473">
        <v>0</v>
      </c>
      <c r="J107" s="473">
        <v>0</v>
      </c>
      <c r="K107" s="385">
        <v>3</v>
      </c>
      <c r="L107" s="107">
        <v>1</v>
      </c>
      <c r="M107" s="107">
        <v>1</v>
      </c>
      <c r="N107" s="107">
        <v>1</v>
      </c>
      <c r="O107" s="385">
        <v>0</v>
      </c>
      <c r="P107" s="107">
        <v>0</v>
      </c>
      <c r="Q107" s="107">
        <v>0</v>
      </c>
      <c r="R107" s="107">
        <v>0</v>
      </c>
      <c r="S107" s="107">
        <v>0</v>
      </c>
      <c r="T107" s="385">
        <v>3</v>
      </c>
      <c r="U107" s="107">
        <v>0</v>
      </c>
      <c r="V107" s="107">
        <v>3</v>
      </c>
      <c r="W107" s="107">
        <v>0</v>
      </c>
      <c r="X107" s="107">
        <v>0</v>
      </c>
      <c r="Y107" s="107">
        <v>0</v>
      </c>
      <c r="Z107" s="385">
        <v>0</v>
      </c>
      <c r="AA107" s="107">
        <v>0</v>
      </c>
    </row>
    <row r="108" spans="1:27" x14ac:dyDescent="0.25">
      <c r="A108" s="151" t="s">
        <v>201</v>
      </c>
      <c r="B108" s="278"/>
      <c r="C108" s="628" t="s">
        <v>202</v>
      </c>
      <c r="D108" s="629"/>
      <c r="E108" s="630"/>
      <c r="F108" s="473">
        <v>0</v>
      </c>
      <c r="G108" s="473">
        <v>1</v>
      </c>
      <c r="H108" s="473">
        <v>1</v>
      </c>
      <c r="I108" s="473">
        <v>0</v>
      </c>
      <c r="J108" s="473">
        <v>0</v>
      </c>
      <c r="K108" s="385">
        <v>1</v>
      </c>
      <c r="L108" s="107">
        <v>1</v>
      </c>
      <c r="M108" s="107">
        <v>0</v>
      </c>
      <c r="N108" s="107">
        <v>0</v>
      </c>
      <c r="O108" s="385">
        <v>0</v>
      </c>
      <c r="P108" s="107">
        <v>0</v>
      </c>
      <c r="Q108" s="107">
        <v>0</v>
      </c>
      <c r="R108" s="107">
        <v>0</v>
      </c>
      <c r="S108" s="107">
        <v>0</v>
      </c>
      <c r="T108" s="385">
        <v>1</v>
      </c>
      <c r="U108" s="107">
        <v>0</v>
      </c>
      <c r="V108" s="107">
        <v>1</v>
      </c>
      <c r="W108" s="107">
        <v>0</v>
      </c>
      <c r="X108" s="107">
        <v>0</v>
      </c>
      <c r="Y108" s="107">
        <v>0</v>
      </c>
      <c r="Z108" s="385">
        <v>0</v>
      </c>
      <c r="AA108" s="107">
        <v>0</v>
      </c>
    </row>
    <row r="109" spans="1:27" x14ac:dyDescent="0.25">
      <c r="A109" s="151" t="s">
        <v>203</v>
      </c>
      <c r="B109" s="278"/>
      <c r="C109" s="628" t="s">
        <v>204</v>
      </c>
      <c r="D109" s="629"/>
      <c r="E109" s="630"/>
      <c r="F109" s="473">
        <v>0</v>
      </c>
      <c r="G109" s="473">
        <v>0</v>
      </c>
      <c r="H109" s="473">
        <v>0</v>
      </c>
      <c r="I109" s="473">
        <v>0</v>
      </c>
      <c r="J109" s="473">
        <v>0</v>
      </c>
      <c r="K109" s="385">
        <v>0</v>
      </c>
      <c r="L109" s="107">
        <v>0</v>
      </c>
      <c r="M109" s="107">
        <v>0</v>
      </c>
      <c r="N109" s="107">
        <v>0</v>
      </c>
      <c r="O109" s="385">
        <v>0</v>
      </c>
      <c r="P109" s="107">
        <v>0</v>
      </c>
      <c r="Q109" s="107">
        <v>0</v>
      </c>
      <c r="R109" s="107">
        <v>0</v>
      </c>
      <c r="S109" s="107">
        <v>0</v>
      </c>
      <c r="T109" s="385">
        <v>0</v>
      </c>
      <c r="U109" s="107">
        <v>0</v>
      </c>
      <c r="V109" s="107">
        <v>0</v>
      </c>
      <c r="W109" s="107">
        <v>0</v>
      </c>
      <c r="X109" s="107">
        <v>0</v>
      </c>
      <c r="Y109" s="107">
        <v>0</v>
      </c>
      <c r="Z109" s="385">
        <v>0</v>
      </c>
      <c r="AA109" s="107">
        <v>0</v>
      </c>
    </row>
    <row r="110" spans="1:27" x14ac:dyDescent="0.25">
      <c r="A110" s="158" t="s">
        <v>205</v>
      </c>
      <c r="B110" s="286" t="s">
        <v>206</v>
      </c>
      <c r="C110" s="638" t="s">
        <v>207</v>
      </c>
      <c r="D110" s="631"/>
      <c r="E110" s="631"/>
      <c r="F110" s="91">
        <v>0</v>
      </c>
      <c r="G110" s="91">
        <v>0</v>
      </c>
      <c r="H110" s="91">
        <v>0</v>
      </c>
      <c r="I110" s="91">
        <v>0</v>
      </c>
      <c r="J110" s="91">
        <v>0</v>
      </c>
      <c r="K110" s="333">
        <v>0</v>
      </c>
      <c r="L110" s="91">
        <v>0</v>
      </c>
      <c r="M110" s="163">
        <v>0</v>
      </c>
      <c r="N110" s="163">
        <v>0</v>
      </c>
      <c r="O110" s="387">
        <v>0</v>
      </c>
      <c r="P110" s="163">
        <v>0</v>
      </c>
      <c r="Q110" s="163">
        <v>0</v>
      </c>
      <c r="R110" s="163">
        <v>0</v>
      </c>
      <c r="S110" s="163">
        <v>0</v>
      </c>
      <c r="T110" s="387">
        <v>0</v>
      </c>
      <c r="U110" s="163">
        <v>0</v>
      </c>
      <c r="V110" s="163">
        <v>0</v>
      </c>
      <c r="W110" s="163">
        <v>0</v>
      </c>
      <c r="X110" s="163">
        <v>0</v>
      </c>
      <c r="Y110" s="163">
        <v>0</v>
      </c>
      <c r="Z110" s="387">
        <v>0</v>
      </c>
      <c r="AA110" s="163">
        <v>0</v>
      </c>
    </row>
    <row r="111" spans="1:27" x14ac:dyDescent="0.25">
      <c r="A111" s="151" t="s">
        <v>208</v>
      </c>
      <c r="B111" s="278"/>
      <c r="C111" s="628" t="s">
        <v>209</v>
      </c>
      <c r="D111" s="629"/>
      <c r="E111" s="630"/>
      <c r="F111" s="473">
        <v>0</v>
      </c>
      <c r="G111" s="473">
        <v>0</v>
      </c>
      <c r="H111" s="473">
        <v>0</v>
      </c>
      <c r="I111" s="473">
        <v>0</v>
      </c>
      <c r="J111" s="473">
        <v>0</v>
      </c>
      <c r="K111" s="385">
        <v>0</v>
      </c>
      <c r="L111" s="107">
        <v>0</v>
      </c>
      <c r="M111" s="107">
        <v>0</v>
      </c>
      <c r="N111" s="107">
        <v>0</v>
      </c>
      <c r="O111" s="385">
        <v>0</v>
      </c>
      <c r="P111" s="107">
        <v>0</v>
      </c>
      <c r="Q111" s="107">
        <v>0</v>
      </c>
      <c r="R111" s="107">
        <v>0</v>
      </c>
      <c r="S111" s="107">
        <v>0</v>
      </c>
      <c r="T111" s="385">
        <v>0</v>
      </c>
      <c r="U111" s="107">
        <v>0</v>
      </c>
      <c r="V111" s="107">
        <v>0</v>
      </c>
      <c r="W111" s="107">
        <v>0</v>
      </c>
      <c r="X111" s="107">
        <v>0</v>
      </c>
      <c r="Y111" s="107">
        <v>0</v>
      </c>
      <c r="Z111" s="385">
        <v>0</v>
      </c>
      <c r="AA111" s="107">
        <v>0</v>
      </c>
    </row>
    <row r="112" spans="1:27" ht="38.25" x14ac:dyDescent="0.25">
      <c r="A112" s="155" t="s">
        <v>210</v>
      </c>
      <c r="B112" s="284" t="s">
        <v>37</v>
      </c>
      <c r="C112" s="635" t="s">
        <v>211</v>
      </c>
      <c r="D112" s="636"/>
      <c r="E112" s="637"/>
      <c r="F112" s="473">
        <v>0</v>
      </c>
      <c r="G112" s="473">
        <v>0</v>
      </c>
      <c r="H112" s="473">
        <v>0</v>
      </c>
      <c r="I112" s="473">
        <v>0</v>
      </c>
      <c r="J112" s="473">
        <v>0</v>
      </c>
      <c r="K112" s="385">
        <v>0</v>
      </c>
      <c r="L112" s="107">
        <v>0</v>
      </c>
      <c r="M112" s="107">
        <v>0</v>
      </c>
      <c r="N112" s="107">
        <v>0</v>
      </c>
      <c r="O112" s="385">
        <v>0</v>
      </c>
      <c r="P112" s="107">
        <v>0</v>
      </c>
      <c r="Q112" s="107">
        <v>0</v>
      </c>
      <c r="R112" s="107">
        <v>0</v>
      </c>
      <c r="S112" s="107">
        <v>0</v>
      </c>
      <c r="T112" s="385">
        <v>0</v>
      </c>
      <c r="U112" s="107">
        <v>0</v>
      </c>
      <c r="V112" s="107">
        <v>0</v>
      </c>
      <c r="W112" s="107">
        <v>0</v>
      </c>
      <c r="X112" s="107">
        <v>0</v>
      </c>
      <c r="Y112" s="107">
        <v>0</v>
      </c>
      <c r="Z112" s="385">
        <v>0</v>
      </c>
      <c r="AA112" s="107">
        <v>0</v>
      </c>
    </row>
    <row r="113" spans="1:27" x14ac:dyDescent="0.25">
      <c r="A113" s="151" t="s">
        <v>212</v>
      </c>
      <c r="B113" s="278"/>
      <c r="C113" s="628" t="s">
        <v>70</v>
      </c>
      <c r="D113" s="629"/>
      <c r="E113" s="630"/>
      <c r="F113" s="473">
        <v>0</v>
      </c>
      <c r="G113" s="473">
        <v>8</v>
      </c>
      <c r="H113" s="473">
        <v>7</v>
      </c>
      <c r="I113" s="473">
        <v>0</v>
      </c>
      <c r="J113" s="473">
        <v>1</v>
      </c>
      <c r="K113" s="385">
        <v>4</v>
      </c>
      <c r="L113" s="107">
        <v>4</v>
      </c>
      <c r="M113" s="107">
        <v>0</v>
      </c>
      <c r="N113" s="107">
        <v>0</v>
      </c>
      <c r="O113" s="385">
        <v>0</v>
      </c>
      <c r="P113" s="107">
        <v>0</v>
      </c>
      <c r="Q113" s="107">
        <v>0</v>
      </c>
      <c r="R113" s="107">
        <v>0</v>
      </c>
      <c r="S113" s="107">
        <v>0</v>
      </c>
      <c r="T113" s="385">
        <v>4</v>
      </c>
      <c r="U113" s="107">
        <v>0</v>
      </c>
      <c r="V113" s="107">
        <v>4</v>
      </c>
      <c r="W113" s="107">
        <v>0</v>
      </c>
      <c r="X113" s="107">
        <v>0</v>
      </c>
      <c r="Y113" s="107">
        <v>0</v>
      </c>
      <c r="Z113" s="385">
        <v>3</v>
      </c>
      <c r="AA113" s="107">
        <v>0</v>
      </c>
    </row>
    <row r="114" spans="1:27" s="316" customFormat="1" ht="26.25" customHeight="1" x14ac:dyDescent="0.25">
      <c r="A114" s="478" t="s">
        <v>213</v>
      </c>
      <c r="B114" s="480"/>
      <c r="C114" s="805" t="s">
        <v>214</v>
      </c>
      <c r="D114" s="806"/>
      <c r="E114" s="807"/>
      <c r="F114" s="452">
        <v>0</v>
      </c>
      <c r="G114" s="452">
        <v>0</v>
      </c>
      <c r="H114" s="452">
        <v>0</v>
      </c>
      <c r="I114" s="452">
        <v>0</v>
      </c>
      <c r="J114" s="452">
        <v>0</v>
      </c>
      <c r="K114" s="453">
        <v>0</v>
      </c>
      <c r="L114" s="453">
        <v>0</v>
      </c>
      <c r="M114" s="453">
        <v>0</v>
      </c>
      <c r="N114" s="453">
        <v>0</v>
      </c>
      <c r="O114" s="453">
        <v>0</v>
      </c>
      <c r="P114" s="453">
        <v>0</v>
      </c>
      <c r="Q114" s="453">
        <v>0</v>
      </c>
      <c r="R114" s="453">
        <v>0</v>
      </c>
      <c r="S114" s="453">
        <v>0</v>
      </c>
      <c r="T114" s="453">
        <v>0</v>
      </c>
      <c r="U114" s="453">
        <v>0</v>
      </c>
      <c r="V114" s="453">
        <v>0</v>
      </c>
      <c r="W114" s="453">
        <v>0</v>
      </c>
      <c r="X114" s="453">
        <v>0</v>
      </c>
      <c r="Y114" s="453">
        <v>0</v>
      </c>
      <c r="Z114" s="453">
        <v>0</v>
      </c>
      <c r="AA114" s="453">
        <v>0</v>
      </c>
    </row>
    <row r="115" spans="1:27" x14ac:dyDescent="0.25">
      <c r="A115" s="151" t="s">
        <v>215</v>
      </c>
      <c r="B115" s="278"/>
      <c r="C115" s="628" t="s">
        <v>216</v>
      </c>
      <c r="D115" s="629"/>
      <c r="E115" s="630"/>
      <c r="F115" s="473">
        <v>0</v>
      </c>
      <c r="G115" s="473">
        <v>0</v>
      </c>
      <c r="H115" s="473">
        <v>0</v>
      </c>
      <c r="I115" s="473">
        <v>0</v>
      </c>
      <c r="J115" s="473">
        <v>0</v>
      </c>
      <c r="K115" s="385">
        <v>0</v>
      </c>
      <c r="L115" s="107">
        <v>0</v>
      </c>
      <c r="M115" s="107">
        <v>0</v>
      </c>
      <c r="N115" s="107">
        <v>0</v>
      </c>
      <c r="O115" s="385">
        <v>0</v>
      </c>
      <c r="P115" s="107">
        <v>0</v>
      </c>
      <c r="Q115" s="107">
        <v>0</v>
      </c>
      <c r="R115" s="107">
        <v>0</v>
      </c>
      <c r="S115" s="107">
        <v>0</v>
      </c>
      <c r="T115" s="385">
        <v>0</v>
      </c>
      <c r="U115" s="107">
        <v>0</v>
      </c>
      <c r="V115" s="107">
        <v>0</v>
      </c>
      <c r="W115" s="107">
        <v>0</v>
      </c>
      <c r="X115" s="107">
        <v>0</v>
      </c>
      <c r="Y115" s="107">
        <v>0</v>
      </c>
      <c r="Z115" s="385">
        <v>0</v>
      </c>
      <c r="AA115" s="107">
        <v>0</v>
      </c>
    </row>
    <row r="116" spans="1:27" x14ac:dyDescent="0.25">
      <c r="A116" s="151" t="s">
        <v>217</v>
      </c>
      <c r="B116" s="278"/>
      <c r="C116" s="628" t="s">
        <v>218</v>
      </c>
      <c r="D116" s="629"/>
      <c r="E116" s="630"/>
      <c r="F116" s="473">
        <v>0</v>
      </c>
      <c r="G116" s="473">
        <v>0</v>
      </c>
      <c r="H116" s="473">
        <v>0</v>
      </c>
      <c r="I116" s="473">
        <v>0</v>
      </c>
      <c r="J116" s="473">
        <v>0</v>
      </c>
      <c r="K116" s="385">
        <v>0</v>
      </c>
      <c r="L116" s="107">
        <v>0</v>
      </c>
      <c r="M116" s="107">
        <v>0</v>
      </c>
      <c r="N116" s="107">
        <v>0</v>
      </c>
      <c r="O116" s="385">
        <v>0</v>
      </c>
      <c r="P116" s="107">
        <v>0</v>
      </c>
      <c r="Q116" s="107">
        <v>0</v>
      </c>
      <c r="R116" s="107">
        <v>0</v>
      </c>
      <c r="S116" s="107">
        <v>0</v>
      </c>
      <c r="T116" s="385">
        <v>0</v>
      </c>
      <c r="U116" s="107">
        <v>0</v>
      </c>
      <c r="V116" s="107">
        <v>0</v>
      </c>
      <c r="W116" s="107">
        <v>0</v>
      </c>
      <c r="X116" s="107">
        <v>0</v>
      </c>
      <c r="Y116" s="107">
        <v>0</v>
      </c>
      <c r="Z116" s="385">
        <v>0</v>
      </c>
      <c r="AA116" s="107">
        <v>0</v>
      </c>
    </row>
    <row r="117" spans="1:27" x14ac:dyDescent="0.25">
      <c r="A117" s="151" t="s">
        <v>219</v>
      </c>
      <c r="B117" s="278"/>
      <c r="C117" s="628" t="s">
        <v>70</v>
      </c>
      <c r="D117" s="629"/>
      <c r="E117" s="630"/>
      <c r="F117" s="473">
        <v>0</v>
      </c>
      <c r="G117" s="473">
        <v>0</v>
      </c>
      <c r="H117" s="473">
        <v>0</v>
      </c>
      <c r="I117" s="473">
        <v>0</v>
      </c>
      <c r="J117" s="473">
        <v>0</v>
      </c>
      <c r="K117" s="385">
        <v>0</v>
      </c>
      <c r="L117" s="107">
        <v>0</v>
      </c>
      <c r="M117" s="107">
        <v>0</v>
      </c>
      <c r="N117" s="107">
        <v>0</v>
      </c>
      <c r="O117" s="385">
        <v>0</v>
      </c>
      <c r="P117" s="107">
        <v>0</v>
      </c>
      <c r="Q117" s="107">
        <v>0</v>
      </c>
      <c r="R117" s="107">
        <v>0</v>
      </c>
      <c r="S117" s="107">
        <v>0</v>
      </c>
      <c r="T117" s="385">
        <v>0</v>
      </c>
      <c r="U117" s="107">
        <v>0</v>
      </c>
      <c r="V117" s="107">
        <v>0</v>
      </c>
      <c r="W117" s="107">
        <v>0</v>
      </c>
      <c r="X117" s="107">
        <v>0</v>
      </c>
      <c r="Y117" s="107">
        <v>0</v>
      </c>
      <c r="Z117" s="385">
        <v>0</v>
      </c>
      <c r="AA117" s="107">
        <v>0</v>
      </c>
    </row>
    <row r="118" spans="1:27" s="316" customFormat="1" ht="40.5" customHeight="1" x14ac:dyDescent="0.25">
      <c r="A118" s="478" t="s">
        <v>220</v>
      </c>
      <c r="B118" s="480"/>
      <c r="C118" s="805" t="s">
        <v>221</v>
      </c>
      <c r="D118" s="806"/>
      <c r="E118" s="807"/>
      <c r="F118" s="452">
        <v>0</v>
      </c>
      <c r="G118" s="452">
        <v>0</v>
      </c>
      <c r="H118" s="452">
        <v>0</v>
      </c>
      <c r="I118" s="452">
        <v>0</v>
      </c>
      <c r="J118" s="452">
        <v>0</v>
      </c>
      <c r="K118" s="453">
        <v>0</v>
      </c>
      <c r="L118" s="453">
        <v>0</v>
      </c>
      <c r="M118" s="453">
        <v>0</v>
      </c>
      <c r="N118" s="453">
        <v>0</v>
      </c>
      <c r="O118" s="453">
        <v>0</v>
      </c>
      <c r="P118" s="453">
        <v>0</v>
      </c>
      <c r="Q118" s="453">
        <v>0</v>
      </c>
      <c r="R118" s="453">
        <v>0</v>
      </c>
      <c r="S118" s="453">
        <v>0</v>
      </c>
      <c r="T118" s="453">
        <v>0</v>
      </c>
      <c r="U118" s="453">
        <v>0</v>
      </c>
      <c r="V118" s="453">
        <v>0</v>
      </c>
      <c r="W118" s="453">
        <v>0</v>
      </c>
      <c r="X118" s="453">
        <v>0</v>
      </c>
      <c r="Y118" s="453">
        <v>0</v>
      </c>
      <c r="Z118" s="453">
        <v>0</v>
      </c>
      <c r="AA118" s="453">
        <v>0</v>
      </c>
    </row>
    <row r="119" spans="1:27" x14ac:dyDescent="0.25">
      <c r="A119" s="155" t="s">
        <v>222</v>
      </c>
      <c r="B119" s="812" t="s">
        <v>37</v>
      </c>
      <c r="C119" s="635" t="s">
        <v>223</v>
      </c>
      <c r="D119" s="636"/>
      <c r="E119" s="637"/>
      <c r="F119" s="73">
        <v>0</v>
      </c>
      <c r="G119" s="73">
        <v>0</v>
      </c>
      <c r="H119" s="73">
        <v>0</v>
      </c>
      <c r="I119" s="73">
        <v>0</v>
      </c>
      <c r="J119" s="73">
        <v>0</v>
      </c>
      <c r="K119" s="385">
        <v>0</v>
      </c>
      <c r="L119" s="109">
        <v>0</v>
      </c>
      <c r="M119" s="109">
        <v>0</v>
      </c>
      <c r="N119" s="109">
        <v>0</v>
      </c>
      <c r="O119" s="385">
        <v>0</v>
      </c>
      <c r="P119" s="109">
        <v>0</v>
      </c>
      <c r="Q119" s="109">
        <v>0</v>
      </c>
      <c r="R119" s="109">
        <v>0</v>
      </c>
      <c r="S119" s="109">
        <v>0</v>
      </c>
      <c r="T119" s="385">
        <v>0</v>
      </c>
      <c r="U119" s="109">
        <v>0</v>
      </c>
      <c r="V119" s="109">
        <v>0</v>
      </c>
      <c r="W119" s="109">
        <v>0</v>
      </c>
      <c r="X119" s="109">
        <v>0</v>
      </c>
      <c r="Y119" s="109">
        <v>0</v>
      </c>
      <c r="Z119" s="385">
        <v>0</v>
      </c>
      <c r="AA119" s="109">
        <v>0</v>
      </c>
    </row>
    <row r="120" spans="1:27" x14ac:dyDescent="0.25">
      <c r="A120" s="155" t="s">
        <v>224</v>
      </c>
      <c r="B120" s="813"/>
      <c r="C120" s="635" t="s">
        <v>225</v>
      </c>
      <c r="D120" s="636"/>
      <c r="E120" s="637"/>
      <c r="F120" s="73">
        <v>0</v>
      </c>
      <c r="G120" s="73">
        <v>0</v>
      </c>
      <c r="H120" s="73">
        <v>0</v>
      </c>
      <c r="I120" s="73">
        <v>0</v>
      </c>
      <c r="J120" s="73">
        <v>0</v>
      </c>
      <c r="K120" s="385">
        <v>0</v>
      </c>
      <c r="L120" s="109">
        <v>0</v>
      </c>
      <c r="M120" s="109">
        <v>0</v>
      </c>
      <c r="N120" s="109">
        <v>0</v>
      </c>
      <c r="O120" s="385">
        <v>0</v>
      </c>
      <c r="P120" s="109">
        <v>0</v>
      </c>
      <c r="Q120" s="109">
        <v>0</v>
      </c>
      <c r="R120" s="109">
        <v>0</v>
      </c>
      <c r="S120" s="109">
        <v>0</v>
      </c>
      <c r="T120" s="385">
        <v>0</v>
      </c>
      <c r="U120" s="109">
        <v>0</v>
      </c>
      <c r="V120" s="109">
        <v>0</v>
      </c>
      <c r="W120" s="109">
        <v>0</v>
      </c>
      <c r="X120" s="109">
        <v>0</v>
      </c>
      <c r="Y120" s="109">
        <v>0</v>
      </c>
      <c r="Z120" s="385">
        <v>0</v>
      </c>
      <c r="AA120" s="109">
        <v>0</v>
      </c>
    </row>
    <row r="121" spans="1:27" x14ac:dyDescent="0.25">
      <c r="A121" s="155" t="s">
        <v>226</v>
      </c>
      <c r="B121" s="813"/>
      <c r="C121" s="635" t="s">
        <v>227</v>
      </c>
      <c r="D121" s="636"/>
      <c r="E121" s="637"/>
      <c r="F121" s="73">
        <v>0</v>
      </c>
      <c r="G121" s="73">
        <v>0</v>
      </c>
      <c r="H121" s="73">
        <v>0</v>
      </c>
      <c r="I121" s="73">
        <v>0</v>
      </c>
      <c r="J121" s="73">
        <v>0</v>
      </c>
      <c r="K121" s="385">
        <v>0</v>
      </c>
      <c r="L121" s="109">
        <v>0</v>
      </c>
      <c r="M121" s="109">
        <v>0</v>
      </c>
      <c r="N121" s="109">
        <v>0</v>
      </c>
      <c r="O121" s="385">
        <v>0</v>
      </c>
      <c r="P121" s="109">
        <v>0</v>
      </c>
      <c r="Q121" s="109">
        <v>0</v>
      </c>
      <c r="R121" s="109">
        <v>0</v>
      </c>
      <c r="S121" s="109">
        <v>0</v>
      </c>
      <c r="T121" s="385">
        <v>0</v>
      </c>
      <c r="U121" s="109">
        <v>0</v>
      </c>
      <c r="V121" s="109">
        <v>0</v>
      </c>
      <c r="W121" s="109">
        <v>0</v>
      </c>
      <c r="X121" s="109">
        <v>0</v>
      </c>
      <c r="Y121" s="109">
        <v>0</v>
      </c>
      <c r="Z121" s="385">
        <v>0</v>
      </c>
      <c r="AA121" s="109">
        <v>0</v>
      </c>
    </row>
    <row r="122" spans="1:27" x14ac:dyDescent="0.25">
      <c r="A122" s="155" t="s">
        <v>228</v>
      </c>
      <c r="B122" s="813"/>
      <c r="C122" s="635" t="s">
        <v>229</v>
      </c>
      <c r="D122" s="636"/>
      <c r="E122" s="637"/>
      <c r="F122" s="73">
        <v>0</v>
      </c>
      <c r="G122" s="73">
        <v>0</v>
      </c>
      <c r="H122" s="73">
        <v>0</v>
      </c>
      <c r="I122" s="73">
        <v>0</v>
      </c>
      <c r="J122" s="73">
        <v>0</v>
      </c>
      <c r="K122" s="385">
        <v>0</v>
      </c>
      <c r="L122" s="109">
        <v>0</v>
      </c>
      <c r="M122" s="109">
        <v>0</v>
      </c>
      <c r="N122" s="109">
        <v>0</v>
      </c>
      <c r="O122" s="385">
        <v>0</v>
      </c>
      <c r="P122" s="109">
        <v>0</v>
      </c>
      <c r="Q122" s="109">
        <v>0</v>
      </c>
      <c r="R122" s="109">
        <v>0</v>
      </c>
      <c r="S122" s="109">
        <v>0</v>
      </c>
      <c r="T122" s="385">
        <v>0</v>
      </c>
      <c r="U122" s="109">
        <v>0</v>
      </c>
      <c r="V122" s="109">
        <v>0</v>
      </c>
      <c r="W122" s="109">
        <v>0</v>
      </c>
      <c r="X122" s="109">
        <v>0</v>
      </c>
      <c r="Y122" s="109">
        <v>0</v>
      </c>
      <c r="Z122" s="385">
        <v>0</v>
      </c>
      <c r="AA122" s="109">
        <v>0</v>
      </c>
    </row>
    <row r="123" spans="1:27" x14ac:dyDescent="0.25">
      <c r="A123" s="155" t="s">
        <v>230</v>
      </c>
      <c r="B123" s="813"/>
      <c r="C123" s="635" t="s">
        <v>231</v>
      </c>
      <c r="D123" s="636"/>
      <c r="E123" s="637"/>
      <c r="F123" s="73">
        <v>0</v>
      </c>
      <c r="G123" s="73">
        <v>0</v>
      </c>
      <c r="H123" s="73">
        <v>0</v>
      </c>
      <c r="I123" s="73">
        <v>0</v>
      </c>
      <c r="J123" s="73">
        <v>0</v>
      </c>
      <c r="K123" s="385">
        <v>0</v>
      </c>
      <c r="L123" s="109">
        <v>0</v>
      </c>
      <c r="M123" s="109">
        <v>0</v>
      </c>
      <c r="N123" s="109">
        <v>0</v>
      </c>
      <c r="O123" s="385">
        <v>0</v>
      </c>
      <c r="P123" s="109">
        <v>0</v>
      </c>
      <c r="Q123" s="109">
        <v>0</v>
      </c>
      <c r="R123" s="109">
        <v>0</v>
      </c>
      <c r="S123" s="109">
        <v>0</v>
      </c>
      <c r="T123" s="385">
        <v>0</v>
      </c>
      <c r="U123" s="109">
        <v>0</v>
      </c>
      <c r="V123" s="109">
        <v>0</v>
      </c>
      <c r="W123" s="109">
        <v>0</v>
      </c>
      <c r="X123" s="109">
        <v>0</v>
      </c>
      <c r="Y123" s="109">
        <v>0</v>
      </c>
      <c r="Z123" s="385">
        <v>0</v>
      </c>
      <c r="AA123" s="109">
        <v>0</v>
      </c>
    </row>
    <row r="124" spans="1:27" x14ac:dyDescent="0.25">
      <c r="A124" s="155" t="s">
        <v>232</v>
      </c>
      <c r="B124" s="814"/>
      <c r="C124" s="635" t="s">
        <v>70</v>
      </c>
      <c r="D124" s="636"/>
      <c r="E124" s="637"/>
      <c r="F124" s="73">
        <v>0</v>
      </c>
      <c r="G124" s="73">
        <v>0</v>
      </c>
      <c r="H124" s="73">
        <v>0</v>
      </c>
      <c r="I124" s="73">
        <v>0</v>
      </c>
      <c r="J124" s="73">
        <v>0</v>
      </c>
      <c r="K124" s="385">
        <v>0</v>
      </c>
      <c r="L124" s="109">
        <v>0</v>
      </c>
      <c r="M124" s="109">
        <v>0</v>
      </c>
      <c r="N124" s="109">
        <v>0</v>
      </c>
      <c r="O124" s="385">
        <v>0</v>
      </c>
      <c r="P124" s="109">
        <v>0</v>
      </c>
      <c r="Q124" s="109">
        <v>0</v>
      </c>
      <c r="R124" s="109">
        <v>0</v>
      </c>
      <c r="S124" s="109">
        <v>0</v>
      </c>
      <c r="T124" s="385">
        <v>0</v>
      </c>
      <c r="U124" s="109">
        <v>0</v>
      </c>
      <c r="V124" s="109">
        <v>0</v>
      </c>
      <c r="W124" s="109">
        <v>0</v>
      </c>
      <c r="X124" s="109">
        <v>0</v>
      </c>
      <c r="Y124" s="109">
        <v>0</v>
      </c>
      <c r="Z124" s="385">
        <v>0</v>
      </c>
      <c r="AA124" s="109">
        <v>0</v>
      </c>
    </row>
    <row r="125" spans="1:27" s="316" customFormat="1" ht="38.25" customHeight="1" x14ac:dyDescent="0.25">
      <c r="A125" s="478" t="s">
        <v>233</v>
      </c>
      <c r="B125" s="480"/>
      <c r="C125" s="805" t="s">
        <v>234</v>
      </c>
      <c r="D125" s="806"/>
      <c r="E125" s="807"/>
      <c r="F125" s="469">
        <v>1348</v>
      </c>
      <c r="G125" s="469">
        <v>1501</v>
      </c>
      <c r="H125" s="469">
        <v>1343</v>
      </c>
      <c r="I125" s="469">
        <v>155</v>
      </c>
      <c r="J125" s="469">
        <v>3</v>
      </c>
      <c r="K125" s="482">
        <v>1325</v>
      </c>
      <c r="L125" s="482">
        <v>681</v>
      </c>
      <c r="M125" s="482">
        <v>159</v>
      </c>
      <c r="N125" s="482">
        <v>134</v>
      </c>
      <c r="O125" s="482">
        <v>351</v>
      </c>
      <c r="P125" s="482">
        <v>87</v>
      </c>
      <c r="Q125" s="482">
        <v>197</v>
      </c>
      <c r="R125" s="482">
        <v>67</v>
      </c>
      <c r="S125" s="482">
        <v>0</v>
      </c>
      <c r="T125" s="482">
        <v>1325</v>
      </c>
      <c r="U125" s="482">
        <v>1</v>
      </c>
      <c r="V125" s="482">
        <v>939</v>
      </c>
      <c r="W125" s="482">
        <v>148</v>
      </c>
      <c r="X125" s="482">
        <v>0</v>
      </c>
      <c r="Y125" s="482">
        <v>0</v>
      </c>
      <c r="Z125" s="482">
        <v>1365</v>
      </c>
      <c r="AA125" s="482">
        <v>545</v>
      </c>
    </row>
    <row r="126" spans="1:27" x14ac:dyDescent="0.25">
      <c r="A126" s="156" t="s">
        <v>235</v>
      </c>
      <c r="B126" s="279"/>
      <c r="C126" s="658" t="s">
        <v>236</v>
      </c>
      <c r="D126" s="659"/>
      <c r="E126" s="660"/>
      <c r="F126" s="474">
        <v>1323</v>
      </c>
      <c r="G126" s="474">
        <v>1455</v>
      </c>
      <c r="H126" s="474">
        <v>1311</v>
      </c>
      <c r="I126" s="474">
        <v>141</v>
      </c>
      <c r="J126" s="474">
        <v>3</v>
      </c>
      <c r="K126" s="385">
        <v>1283</v>
      </c>
      <c r="L126" s="114">
        <v>666</v>
      </c>
      <c r="M126" s="114">
        <v>153</v>
      </c>
      <c r="N126" s="114">
        <v>120</v>
      </c>
      <c r="O126" s="385">
        <v>344</v>
      </c>
      <c r="P126" s="114">
        <v>85</v>
      </c>
      <c r="Q126" s="114">
        <v>192</v>
      </c>
      <c r="R126" s="114">
        <v>67</v>
      </c>
      <c r="S126" s="114">
        <v>0</v>
      </c>
      <c r="T126" s="385">
        <v>1283</v>
      </c>
      <c r="U126" s="114">
        <v>0</v>
      </c>
      <c r="V126" s="114">
        <v>914</v>
      </c>
      <c r="W126" s="114">
        <v>134</v>
      </c>
      <c r="X126" s="114">
        <v>0</v>
      </c>
      <c r="Y126" s="114">
        <v>0</v>
      </c>
      <c r="Z126" s="385">
        <v>1351</v>
      </c>
      <c r="AA126" s="114">
        <v>539</v>
      </c>
    </row>
    <row r="127" spans="1:27" x14ac:dyDescent="0.25">
      <c r="A127" s="156" t="s">
        <v>237</v>
      </c>
      <c r="B127" s="279"/>
      <c r="C127" s="658" t="s">
        <v>238</v>
      </c>
      <c r="D127" s="659"/>
      <c r="E127" s="660"/>
      <c r="F127" s="474">
        <v>1</v>
      </c>
      <c r="G127" s="474">
        <v>2</v>
      </c>
      <c r="H127" s="474">
        <v>1</v>
      </c>
      <c r="I127" s="474">
        <v>1</v>
      </c>
      <c r="J127" s="474">
        <v>0</v>
      </c>
      <c r="K127" s="385">
        <v>0</v>
      </c>
      <c r="L127" s="114">
        <v>0</v>
      </c>
      <c r="M127" s="114">
        <v>0</v>
      </c>
      <c r="N127" s="114">
        <v>0</v>
      </c>
      <c r="O127" s="385">
        <v>0</v>
      </c>
      <c r="P127" s="114">
        <v>0</v>
      </c>
      <c r="Q127" s="114">
        <v>0</v>
      </c>
      <c r="R127" s="114">
        <v>0</v>
      </c>
      <c r="S127" s="114">
        <v>0</v>
      </c>
      <c r="T127" s="385">
        <v>0</v>
      </c>
      <c r="U127" s="114">
        <v>0</v>
      </c>
      <c r="V127" s="114">
        <v>0</v>
      </c>
      <c r="W127" s="114">
        <v>0</v>
      </c>
      <c r="X127" s="114">
        <v>0</v>
      </c>
      <c r="Y127" s="114">
        <v>0</v>
      </c>
      <c r="Z127" s="385">
        <v>2</v>
      </c>
      <c r="AA127" s="114">
        <v>0</v>
      </c>
    </row>
    <row r="128" spans="1:27" x14ac:dyDescent="0.25">
      <c r="A128" s="156" t="s">
        <v>239</v>
      </c>
      <c r="B128" s="279"/>
      <c r="C128" s="658" t="s">
        <v>240</v>
      </c>
      <c r="D128" s="661"/>
      <c r="E128" s="662"/>
      <c r="F128" s="474">
        <v>13</v>
      </c>
      <c r="G128" s="474">
        <v>37</v>
      </c>
      <c r="H128" s="474">
        <v>26</v>
      </c>
      <c r="I128" s="474">
        <v>11</v>
      </c>
      <c r="J128" s="474">
        <v>0</v>
      </c>
      <c r="K128" s="385">
        <v>32</v>
      </c>
      <c r="L128" s="114">
        <v>10</v>
      </c>
      <c r="M128" s="114">
        <v>6</v>
      </c>
      <c r="N128" s="114">
        <v>12</v>
      </c>
      <c r="O128" s="385">
        <v>4</v>
      </c>
      <c r="P128" s="114">
        <v>1</v>
      </c>
      <c r="Q128" s="114">
        <v>3</v>
      </c>
      <c r="R128" s="114">
        <v>0</v>
      </c>
      <c r="S128" s="114">
        <v>0</v>
      </c>
      <c r="T128" s="385">
        <v>32</v>
      </c>
      <c r="U128" s="114">
        <v>1</v>
      </c>
      <c r="V128" s="114">
        <v>18</v>
      </c>
      <c r="W128" s="114">
        <v>12</v>
      </c>
      <c r="X128" s="114">
        <v>0</v>
      </c>
      <c r="Y128" s="114">
        <v>0</v>
      </c>
      <c r="Z128" s="385">
        <v>6</v>
      </c>
      <c r="AA128" s="114">
        <v>3</v>
      </c>
    </row>
    <row r="129" spans="1:27" x14ac:dyDescent="0.25">
      <c r="A129" s="156" t="s">
        <v>241</v>
      </c>
      <c r="B129" s="279"/>
      <c r="C129" s="658" t="s">
        <v>242</v>
      </c>
      <c r="D129" s="661"/>
      <c r="E129" s="662"/>
      <c r="F129" s="474">
        <v>3</v>
      </c>
      <c r="G129" s="474">
        <v>3</v>
      </c>
      <c r="H129" s="474">
        <v>2</v>
      </c>
      <c r="I129" s="474">
        <v>1</v>
      </c>
      <c r="J129" s="474">
        <v>0</v>
      </c>
      <c r="K129" s="385">
        <v>0</v>
      </c>
      <c r="L129" s="114">
        <v>0</v>
      </c>
      <c r="M129" s="114">
        <v>0</v>
      </c>
      <c r="N129" s="114">
        <v>0</v>
      </c>
      <c r="O129" s="385">
        <v>0</v>
      </c>
      <c r="P129" s="114">
        <v>0</v>
      </c>
      <c r="Q129" s="114">
        <v>0</v>
      </c>
      <c r="R129" s="114">
        <v>0</v>
      </c>
      <c r="S129" s="114">
        <v>0</v>
      </c>
      <c r="T129" s="385">
        <v>0</v>
      </c>
      <c r="U129" s="114">
        <v>0</v>
      </c>
      <c r="V129" s="114">
        <v>0</v>
      </c>
      <c r="W129" s="114">
        <v>0</v>
      </c>
      <c r="X129" s="114">
        <v>0</v>
      </c>
      <c r="Y129" s="114">
        <v>0</v>
      </c>
      <c r="Z129" s="385">
        <v>5</v>
      </c>
      <c r="AA129" s="114">
        <v>3</v>
      </c>
    </row>
    <row r="130" spans="1:27" x14ac:dyDescent="0.25">
      <c r="A130" s="156" t="s">
        <v>243</v>
      </c>
      <c r="B130" s="279"/>
      <c r="C130" s="658" t="s">
        <v>244</v>
      </c>
      <c r="D130" s="659"/>
      <c r="E130" s="660"/>
      <c r="F130" s="474">
        <v>0</v>
      </c>
      <c r="G130" s="474">
        <v>0</v>
      </c>
      <c r="H130" s="474">
        <v>0</v>
      </c>
      <c r="I130" s="474">
        <v>0</v>
      </c>
      <c r="J130" s="474">
        <v>0</v>
      </c>
      <c r="K130" s="385">
        <v>0</v>
      </c>
      <c r="L130" s="114">
        <v>0</v>
      </c>
      <c r="M130" s="114">
        <v>0</v>
      </c>
      <c r="N130" s="114">
        <v>0</v>
      </c>
      <c r="O130" s="385">
        <v>0</v>
      </c>
      <c r="P130" s="114">
        <v>0</v>
      </c>
      <c r="Q130" s="114">
        <v>0</v>
      </c>
      <c r="R130" s="114">
        <v>0</v>
      </c>
      <c r="S130" s="114">
        <v>0</v>
      </c>
      <c r="T130" s="385">
        <v>0</v>
      </c>
      <c r="U130" s="114">
        <v>0</v>
      </c>
      <c r="V130" s="114">
        <v>0</v>
      </c>
      <c r="W130" s="114">
        <v>0</v>
      </c>
      <c r="X130" s="114">
        <v>0</v>
      </c>
      <c r="Y130" s="114">
        <v>0</v>
      </c>
      <c r="Z130" s="385">
        <v>0</v>
      </c>
      <c r="AA130" s="114">
        <v>0</v>
      </c>
    </row>
    <row r="131" spans="1:27" x14ac:dyDescent="0.25">
      <c r="A131" s="156" t="s">
        <v>245</v>
      </c>
      <c r="B131" s="279"/>
      <c r="C131" s="658" t="s">
        <v>246</v>
      </c>
      <c r="D131" s="659"/>
      <c r="E131" s="660"/>
      <c r="F131" s="474">
        <v>2</v>
      </c>
      <c r="G131" s="474">
        <v>1</v>
      </c>
      <c r="H131" s="474">
        <v>1</v>
      </c>
      <c r="I131" s="474">
        <v>0</v>
      </c>
      <c r="J131" s="474">
        <v>0</v>
      </c>
      <c r="K131" s="385">
        <v>3</v>
      </c>
      <c r="L131" s="114">
        <v>1</v>
      </c>
      <c r="M131" s="114">
        <v>0</v>
      </c>
      <c r="N131" s="114">
        <v>2</v>
      </c>
      <c r="O131" s="385">
        <v>0</v>
      </c>
      <c r="P131" s="114">
        <v>0</v>
      </c>
      <c r="Q131" s="114">
        <v>0</v>
      </c>
      <c r="R131" s="114">
        <v>0</v>
      </c>
      <c r="S131" s="114">
        <v>0</v>
      </c>
      <c r="T131" s="385">
        <v>3</v>
      </c>
      <c r="U131" s="114">
        <v>0</v>
      </c>
      <c r="V131" s="114">
        <v>1</v>
      </c>
      <c r="W131" s="114">
        <v>2</v>
      </c>
      <c r="X131" s="114">
        <v>0</v>
      </c>
      <c r="Y131" s="114">
        <v>0</v>
      </c>
      <c r="Z131" s="385">
        <v>0</v>
      </c>
      <c r="AA131" s="114">
        <v>0</v>
      </c>
    </row>
    <row r="132" spans="1:27" x14ac:dyDescent="0.25">
      <c r="A132" s="156" t="s">
        <v>247</v>
      </c>
      <c r="B132" s="279"/>
      <c r="C132" s="658" t="s">
        <v>248</v>
      </c>
      <c r="D132" s="659"/>
      <c r="E132" s="660"/>
      <c r="F132" s="474">
        <v>0</v>
      </c>
      <c r="G132" s="474">
        <v>0</v>
      </c>
      <c r="H132" s="474">
        <v>0</v>
      </c>
      <c r="I132" s="474">
        <v>0</v>
      </c>
      <c r="J132" s="474">
        <v>0</v>
      </c>
      <c r="K132" s="385">
        <v>0</v>
      </c>
      <c r="L132" s="114">
        <v>0</v>
      </c>
      <c r="M132" s="114">
        <v>0</v>
      </c>
      <c r="N132" s="114">
        <v>0</v>
      </c>
      <c r="O132" s="385">
        <v>0</v>
      </c>
      <c r="P132" s="114">
        <v>0</v>
      </c>
      <c r="Q132" s="114">
        <v>0</v>
      </c>
      <c r="R132" s="114">
        <v>0</v>
      </c>
      <c r="S132" s="114">
        <v>0</v>
      </c>
      <c r="T132" s="385">
        <v>0</v>
      </c>
      <c r="U132" s="114">
        <v>0</v>
      </c>
      <c r="V132" s="114">
        <v>0</v>
      </c>
      <c r="W132" s="114">
        <v>0</v>
      </c>
      <c r="X132" s="114">
        <v>0</v>
      </c>
      <c r="Y132" s="114">
        <v>0</v>
      </c>
      <c r="Z132" s="385">
        <v>0</v>
      </c>
      <c r="AA132" s="114">
        <v>0</v>
      </c>
    </row>
    <row r="133" spans="1:27" x14ac:dyDescent="0.25">
      <c r="A133" s="156" t="s">
        <v>249</v>
      </c>
      <c r="B133" s="279"/>
      <c r="C133" s="658" t="s">
        <v>70</v>
      </c>
      <c r="D133" s="659"/>
      <c r="E133" s="660"/>
      <c r="F133" s="474">
        <v>6</v>
      </c>
      <c r="G133" s="474">
        <v>3</v>
      </c>
      <c r="H133" s="474">
        <v>2</v>
      </c>
      <c r="I133" s="474">
        <v>1</v>
      </c>
      <c r="J133" s="474">
        <v>0</v>
      </c>
      <c r="K133" s="385">
        <v>7</v>
      </c>
      <c r="L133" s="114">
        <v>4</v>
      </c>
      <c r="M133" s="114">
        <v>0</v>
      </c>
      <c r="N133" s="114">
        <v>0</v>
      </c>
      <c r="O133" s="385">
        <v>3</v>
      </c>
      <c r="P133" s="114">
        <v>1</v>
      </c>
      <c r="Q133" s="114">
        <v>2</v>
      </c>
      <c r="R133" s="114">
        <v>0</v>
      </c>
      <c r="S133" s="114">
        <v>0</v>
      </c>
      <c r="T133" s="385">
        <v>7</v>
      </c>
      <c r="U133" s="114">
        <v>0</v>
      </c>
      <c r="V133" s="114">
        <v>6</v>
      </c>
      <c r="W133" s="114">
        <v>0</v>
      </c>
      <c r="X133" s="114">
        <v>0</v>
      </c>
      <c r="Y133" s="114">
        <v>0</v>
      </c>
      <c r="Z133" s="385">
        <v>1</v>
      </c>
      <c r="AA133" s="114">
        <v>0</v>
      </c>
    </row>
    <row r="134" spans="1:27" s="316" customFormat="1" ht="27.75" customHeight="1" x14ac:dyDescent="0.25">
      <c r="A134" s="467" t="s">
        <v>250</v>
      </c>
      <c r="B134" s="468"/>
      <c r="C134" s="805" t="s">
        <v>251</v>
      </c>
      <c r="D134" s="808"/>
      <c r="E134" s="809"/>
      <c r="F134" s="469">
        <v>7</v>
      </c>
      <c r="G134" s="469">
        <v>39</v>
      </c>
      <c r="H134" s="469">
        <v>32</v>
      </c>
      <c r="I134" s="469">
        <v>7</v>
      </c>
      <c r="J134" s="469">
        <v>0</v>
      </c>
      <c r="K134" s="482">
        <v>20</v>
      </c>
      <c r="L134" s="482">
        <v>1</v>
      </c>
      <c r="M134" s="482">
        <v>7</v>
      </c>
      <c r="N134" s="482">
        <v>5</v>
      </c>
      <c r="O134" s="482">
        <v>7</v>
      </c>
      <c r="P134" s="482">
        <v>6</v>
      </c>
      <c r="Q134" s="482">
        <v>1</v>
      </c>
      <c r="R134" s="482">
        <v>0</v>
      </c>
      <c r="S134" s="482">
        <v>0</v>
      </c>
      <c r="T134" s="482">
        <v>20</v>
      </c>
      <c r="U134" s="482">
        <v>0</v>
      </c>
      <c r="V134" s="482">
        <v>12</v>
      </c>
      <c r="W134" s="482">
        <v>9</v>
      </c>
      <c r="X134" s="482">
        <v>0</v>
      </c>
      <c r="Y134" s="482">
        <v>0</v>
      </c>
      <c r="Z134" s="482">
        <v>19</v>
      </c>
      <c r="AA134" s="482">
        <v>1</v>
      </c>
    </row>
    <row r="135" spans="1:27" x14ac:dyDescent="0.25">
      <c r="A135" s="156" t="s">
        <v>252</v>
      </c>
      <c r="B135" s="279"/>
      <c r="C135" s="647" t="s">
        <v>253</v>
      </c>
      <c r="D135" s="810"/>
      <c r="E135" s="811"/>
      <c r="F135" s="474">
        <v>6</v>
      </c>
      <c r="G135" s="474">
        <v>35</v>
      </c>
      <c r="H135" s="474">
        <v>29</v>
      </c>
      <c r="I135" s="474">
        <v>6</v>
      </c>
      <c r="J135" s="474">
        <v>0</v>
      </c>
      <c r="K135" s="385">
        <v>17</v>
      </c>
      <c r="L135" s="114">
        <v>0</v>
      </c>
      <c r="M135" s="114">
        <v>7</v>
      </c>
      <c r="N135" s="114">
        <v>4</v>
      </c>
      <c r="O135" s="385">
        <v>6</v>
      </c>
      <c r="P135" s="114">
        <v>5</v>
      </c>
      <c r="Q135" s="114">
        <v>1</v>
      </c>
      <c r="R135" s="114">
        <v>0</v>
      </c>
      <c r="S135" s="114">
        <v>0</v>
      </c>
      <c r="T135" s="385">
        <v>17</v>
      </c>
      <c r="U135" s="114">
        <v>0</v>
      </c>
      <c r="V135" s="114">
        <v>11</v>
      </c>
      <c r="W135" s="114">
        <v>9</v>
      </c>
      <c r="X135" s="114">
        <v>0</v>
      </c>
      <c r="Y135" s="114">
        <v>0</v>
      </c>
      <c r="Z135" s="385">
        <v>18</v>
      </c>
      <c r="AA135" s="114">
        <v>1</v>
      </c>
    </row>
    <row r="136" spans="1:27" x14ac:dyDescent="0.25">
      <c r="A136" s="156" t="s">
        <v>254</v>
      </c>
      <c r="B136" s="279"/>
      <c r="C136" s="647" t="s">
        <v>255</v>
      </c>
      <c r="D136" s="648"/>
      <c r="E136" s="649"/>
      <c r="F136" s="474">
        <v>1</v>
      </c>
      <c r="G136" s="474">
        <v>3</v>
      </c>
      <c r="H136" s="474">
        <v>2</v>
      </c>
      <c r="I136" s="474">
        <v>1</v>
      </c>
      <c r="J136" s="474">
        <v>0</v>
      </c>
      <c r="K136" s="385">
        <v>2</v>
      </c>
      <c r="L136" s="114">
        <v>1</v>
      </c>
      <c r="M136" s="114">
        <v>0</v>
      </c>
      <c r="N136" s="114">
        <v>0</v>
      </c>
      <c r="O136" s="385">
        <v>1</v>
      </c>
      <c r="P136" s="114">
        <v>1</v>
      </c>
      <c r="Q136" s="114">
        <v>0</v>
      </c>
      <c r="R136" s="114">
        <v>0</v>
      </c>
      <c r="S136" s="114">
        <v>0</v>
      </c>
      <c r="T136" s="385">
        <v>2</v>
      </c>
      <c r="U136" s="114">
        <v>0</v>
      </c>
      <c r="V136" s="114">
        <v>0</v>
      </c>
      <c r="W136" s="114">
        <v>0</v>
      </c>
      <c r="X136" s="114">
        <v>0</v>
      </c>
      <c r="Y136" s="114">
        <v>0</v>
      </c>
      <c r="Z136" s="385">
        <v>1</v>
      </c>
      <c r="AA136" s="114">
        <v>0</v>
      </c>
    </row>
    <row r="137" spans="1:27" x14ac:dyDescent="0.25">
      <c r="A137" s="156" t="s">
        <v>256</v>
      </c>
      <c r="B137" s="279"/>
      <c r="C137" s="647" t="s">
        <v>70</v>
      </c>
      <c r="D137" s="648"/>
      <c r="E137" s="649"/>
      <c r="F137" s="474">
        <v>0</v>
      </c>
      <c r="G137" s="474">
        <v>1</v>
      </c>
      <c r="H137" s="474">
        <v>1</v>
      </c>
      <c r="I137" s="474">
        <v>0</v>
      </c>
      <c r="J137" s="474">
        <v>0</v>
      </c>
      <c r="K137" s="385">
        <v>1</v>
      </c>
      <c r="L137" s="114">
        <v>0</v>
      </c>
      <c r="M137" s="114">
        <v>0</v>
      </c>
      <c r="N137" s="114">
        <v>1</v>
      </c>
      <c r="O137" s="385">
        <v>0</v>
      </c>
      <c r="P137" s="114">
        <v>0</v>
      </c>
      <c r="Q137" s="114">
        <v>0</v>
      </c>
      <c r="R137" s="114">
        <v>0</v>
      </c>
      <c r="S137" s="114">
        <v>0</v>
      </c>
      <c r="T137" s="385">
        <v>1</v>
      </c>
      <c r="U137" s="114">
        <v>0</v>
      </c>
      <c r="V137" s="114">
        <v>1</v>
      </c>
      <c r="W137" s="114">
        <v>0</v>
      </c>
      <c r="X137" s="114">
        <v>0</v>
      </c>
      <c r="Y137" s="114">
        <v>0</v>
      </c>
      <c r="Z137" s="385">
        <v>0</v>
      </c>
      <c r="AA137" s="114">
        <v>0</v>
      </c>
    </row>
    <row r="138" spans="1:27" s="316" customFormat="1" ht="30" customHeight="1" x14ac:dyDescent="0.25">
      <c r="A138" s="467" t="s">
        <v>257</v>
      </c>
      <c r="B138" s="468"/>
      <c r="C138" s="805">
        <v>0</v>
      </c>
      <c r="D138" s="806"/>
      <c r="E138" s="807"/>
      <c r="F138" s="452">
        <v>80</v>
      </c>
      <c r="G138" s="452">
        <v>206</v>
      </c>
      <c r="H138" s="452">
        <v>151</v>
      </c>
      <c r="I138" s="452">
        <v>43</v>
      </c>
      <c r="J138" s="452">
        <v>12</v>
      </c>
      <c r="K138" s="453">
        <v>103</v>
      </c>
      <c r="L138" s="453">
        <v>38</v>
      </c>
      <c r="M138" s="453">
        <v>4</v>
      </c>
      <c r="N138" s="453">
        <v>29</v>
      </c>
      <c r="O138" s="453">
        <v>32</v>
      </c>
      <c r="P138" s="453">
        <v>18</v>
      </c>
      <c r="Q138" s="453">
        <v>12</v>
      </c>
      <c r="R138" s="453">
        <v>2</v>
      </c>
      <c r="S138" s="453">
        <v>0</v>
      </c>
      <c r="T138" s="453">
        <v>103</v>
      </c>
      <c r="U138" s="453">
        <v>0</v>
      </c>
      <c r="V138" s="453">
        <v>83</v>
      </c>
      <c r="W138" s="453">
        <v>30</v>
      </c>
      <c r="X138" s="453">
        <v>0</v>
      </c>
      <c r="Y138" s="453">
        <v>0</v>
      </c>
      <c r="Z138" s="453">
        <v>128</v>
      </c>
      <c r="AA138" s="453">
        <v>16</v>
      </c>
    </row>
    <row r="139" spans="1:27" ht="45.75" customHeight="1" x14ac:dyDescent="0.25">
      <c r="A139" s="64" t="s">
        <v>258</v>
      </c>
      <c r="B139" s="192"/>
      <c r="C139" s="666" t="s">
        <v>12</v>
      </c>
      <c r="D139" s="667"/>
      <c r="E139" s="668"/>
      <c r="F139" s="53">
        <f>SUM(F20+F40+F52+F60+F74+F81+F88+F91+F114+F118+F125+F134+F138)</f>
        <v>2078</v>
      </c>
      <c r="G139" s="53">
        <f>SUM(G20+G40+G52+G60+G74+G81+G88+G91+G114+G118+G125+G134+G138)</f>
        <v>3250</v>
      </c>
      <c r="H139" s="53">
        <f>SUM(H20+H40+H52+H60+H74+H81+H88+H91+H114+H118+H125+H134+H138)</f>
        <v>2886</v>
      </c>
      <c r="I139" s="53">
        <f>SUM(I20+I40+I52+I60+I74+I81+I91+I114+I118+I125+I134+I138)</f>
        <v>342</v>
      </c>
      <c r="J139" s="53">
        <f>SUM(J20+J40+J52+J60+J74+J81+J91+J118+J114+J125+J134+J138)</f>
        <v>22</v>
      </c>
      <c r="K139" s="320">
        <f t="shared" ref="K139:W139" si="0">SUM(K20+K40+K52+K60+K74+K81+K88+K91+K114+K118+K125+K134+K138)</f>
        <v>2479</v>
      </c>
      <c r="L139" s="53">
        <f t="shared" si="0"/>
        <v>1149</v>
      </c>
      <c r="M139" s="53">
        <f t="shared" si="0"/>
        <v>259</v>
      </c>
      <c r="N139" s="53">
        <f t="shared" si="0"/>
        <v>345</v>
      </c>
      <c r="O139" s="320">
        <f t="shared" si="0"/>
        <v>726</v>
      </c>
      <c r="P139" s="53">
        <f t="shared" si="0"/>
        <v>287</v>
      </c>
      <c r="Q139" s="53">
        <f t="shared" si="0"/>
        <v>344</v>
      </c>
      <c r="R139" s="53">
        <f t="shared" si="0"/>
        <v>95</v>
      </c>
      <c r="S139" s="53">
        <f t="shared" si="0"/>
        <v>0</v>
      </c>
      <c r="T139" s="320">
        <f t="shared" si="0"/>
        <v>2479</v>
      </c>
      <c r="U139" s="53">
        <f t="shared" si="0"/>
        <v>3</v>
      </c>
      <c r="V139" s="53">
        <f t="shared" si="0"/>
        <v>1700</v>
      </c>
      <c r="W139" s="53">
        <f t="shared" si="0"/>
        <v>409</v>
      </c>
      <c r="X139" s="53">
        <f>SUM(X20+X40+kentron!Y139)</f>
        <v>0</v>
      </c>
      <c r="Y139" s="53">
        <f>SUM(Y20+Y40+Y52+Y60+Y74+Y81+Y88+Y91+Y114+Y118+Y125+Y134+Y138)</f>
        <v>0</v>
      </c>
      <c r="Z139" s="320">
        <f>SUM(Z20+Z40+Z52+Z60+Z74+Z81+Z88+Z91+Z114+Z118+Z125+Z134+Z138)</f>
        <v>2482</v>
      </c>
      <c r="AA139" s="53">
        <f>SUM(AA20+AA40+AA52+AA60+AA74+AA81+AA88+AA92+AA91+AA114+AA118+AA125+AA134+AA138)</f>
        <v>684</v>
      </c>
    </row>
    <row r="140" spans="1:27" x14ac:dyDescent="0.25">
      <c r="A140" s="180"/>
      <c r="B140" s="287"/>
      <c r="C140" s="180"/>
      <c r="D140" s="180"/>
      <c r="E140" s="180"/>
      <c r="F140" s="180"/>
      <c r="G140" s="180"/>
      <c r="H140" s="180"/>
      <c r="I140" s="180"/>
      <c r="J140" s="180"/>
      <c r="K140" s="358"/>
      <c r="L140" s="180"/>
      <c r="M140" s="180"/>
      <c r="N140" s="180"/>
      <c r="O140" s="358"/>
      <c r="P140" s="180"/>
      <c r="Q140" s="180"/>
      <c r="R140" s="180"/>
      <c r="S140" s="180"/>
      <c r="T140" s="358"/>
      <c r="U140" s="180"/>
      <c r="V140" s="180"/>
      <c r="W140" s="180"/>
      <c r="X140" s="180"/>
      <c r="Y140" s="180"/>
      <c r="Z140" s="358"/>
      <c r="AA140" s="180"/>
    </row>
  </sheetData>
  <mergeCells count="152"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W8:W18"/>
    <mergeCell ref="X8:X18"/>
    <mergeCell ref="Y8:Y18"/>
    <mergeCell ref="O11:O18"/>
    <mergeCell ref="P11:P18"/>
    <mergeCell ref="Q11:Q18"/>
    <mergeCell ref="R11:R18"/>
    <mergeCell ref="Z5:Z18"/>
    <mergeCell ref="AA5:AA18"/>
    <mergeCell ref="A19:E19"/>
    <mergeCell ref="C20:E20"/>
    <mergeCell ref="C21:E21"/>
    <mergeCell ref="C22:E22"/>
    <mergeCell ref="C23:E23"/>
    <mergeCell ref="C24:E24"/>
    <mergeCell ref="O8:R10"/>
    <mergeCell ref="S8:S18"/>
    <mergeCell ref="T8:T18"/>
    <mergeCell ref="G8:G18"/>
    <mergeCell ref="H8:H18"/>
    <mergeCell ref="I8:I18"/>
    <mergeCell ref="J8:J18"/>
    <mergeCell ref="K8:K18"/>
    <mergeCell ref="L8:L18"/>
    <mergeCell ref="M8:M18"/>
    <mergeCell ref="N8:N18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55:E55"/>
    <mergeCell ref="C56:E56"/>
    <mergeCell ref="C57:E57"/>
    <mergeCell ref="C58:E58"/>
    <mergeCell ref="C59:E59"/>
    <mergeCell ref="C60:E60"/>
    <mergeCell ref="C49:E49"/>
    <mergeCell ref="C50:E50"/>
    <mergeCell ref="C51:E51"/>
    <mergeCell ref="C52:E52"/>
    <mergeCell ref="C53:E53"/>
    <mergeCell ref="C54:E54"/>
    <mergeCell ref="C67:E67"/>
    <mergeCell ref="C68:E68"/>
    <mergeCell ref="C69:E69"/>
    <mergeCell ref="C70:E70"/>
    <mergeCell ref="C71:E71"/>
    <mergeCell ref="C72:E72"/>
    <mergeCell ref="C61:E61"/>
    <mergeCell ref="C62:E62"/>
    <mergeCell ref="C63:E63"/>
    <mergeCell ref="C64:E64"/>
    <mergeCell ref="C65:E65"/>
    <mergeCell ref="C66:E66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91:E91"/>
    <mergeCell ref="C92:E92"/>
    <mergeCell ref="C93:E93"/>
    <mergeCell ref="C94:E94"/>
    <mergeCell ref="C95:E95"/>
    <mergeCell ref="C96:E96"/>
    <mergeCell ref="C85:E85"/>
    <mergeCell ref="C86:E86"/>
    <mergeCell ref="C87:E87"/>
    <mergeCell ref="C88:E88"/>
    <mergeCell ref="C89:E89"/>
    <mergeCell ref="C90:E90"/>
    <mergeCell ref="C103:E103"/>
    <mergeCell ref="C104:E104"/>
    <mergeCell ref="C105:E105"/>
    <mergeCell ref="C106:E106"/>
    <mergeCell ref="C107:E107"/>
    <mergeCell ref="C108:E108"/>
    <mergeCell ref="C97:E97"/>
    <mergeCell ref="C98:E98"/>
    <mergeCell ref="C99:E99"/>
    <mergeCell ref="C100:E100"/>
    <mergeCell ref="C101:E101"/>
    <mergeCell ref="C102:E102"/>
    <mergeCell ref="B119:B124"/>
    <mergeCell ref="C119:E119"/>
    <mergeCell ref="C120:E120"/>
    <mergeCell ref="C121:E121"/>
    <mergeCell ref="C122:E122"/>
    <mergeCell ref="C123:E123"/>
    <mergeCell ref="C109:E109"/>
    <mergeCell ref="C110:E110"/>
    <mergeCell ref="C111:E111"/>
    <mergeCell ref="C112:E112"/>
    <mergeCell ref="C113:E113"/>
    <mergeCell ref="C114:E114"/>
    <mergeCell ref="C124:E124"/>
    <mergeCell ref="C125:E125"/>
    <mergeCell ref="C126:E126"/>
    <mergeCell ref="C127:E127"/>
    <mergeCell ref="C128:E128"/>
    <mergeCell ref="C129:E129"/>
    <mergeCell ref="C115:E115"/>
    <mergeCell ref="C116:E116"/>
    <mergeCell ref="C117:E117"/>
    <mergeCell ref="C118:E118"/>
    <mergeCell ref="C136:E136"/>
    <mergeCell ref="C137:E137"/>
    <mergeCell ref="C138:E138"/>
    <mergeCell ref="C139:E139"/>
    <mergeCell ref="C130:E130"/>
    <mergeCell ref="C131:E131"/>
    <mergeCell ref="C132:E132"/>
    <mergeCell ref="C133:E133"/>
    <mergeCell ref="C134:E134"/>
    <mergeCell ref="C135:E13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A146"/>
  <sheetViews>
    <sheetView topLeftCell="D28" zoomScale="80" zoomScaleNormal="80" workbookViewId="0">
      <selection activeCell="Z139" sqref="Z139"/>
    </sheetView>
  </sheetViews>
  <sheetFormatPr defaultRowHeight="15" x14ac:dyDescent="0.25"/>
  <cols>
    <col min="1" max="1" width="7" customWidth="1"/>
    <col min="2" max="2" width="6.42578125" customWidth="1"/>
    <col min="10" max="10" width="9.140625" style="185"/>
    <col min="11" max="11" width="9.140625" style="322"/>
    <col min="15" max="15" width="9.140625" style="322"/>
    <col min="20" max="20" width="9.140625" style="322"/>
    <col min="26" max="26" width="9.140625" style="322"/>
  </cols>
  <sheetData>
    <row r="1" spans="1:27" ht="18" x14ac:dyDescent="0.25">
      <c r="A1" s="891" t="s">
        <v>0</v>
      </c>
      <c r="B1" s="891"/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891"/>
      <c r="N1" s="891"/>
      <c r="O1" s="891"/>
      <c r="P1" s="891"/>
      <c r="Q1" s="891"/>
      <c r="R1" s="891"/>
      <c r="S1" s="891"/>
      <c r="T1" s="891"/>
      <c r="U1" s="891"/>
      <c r="V1" s="891"/>
      <c r="W1" s="891"/>
      <c r="X1" s="891"/>
      <c r="Y1" s="891"/>
      <c r="Z1" s="891"/>
      <c r="AA1" s="891"/>
    </row>
    <row r="2" spans="1:27" ht="15.75" x14ac:dyDescent="0.25">
      <c r="A2" s="892" t="s">
        <v>1</v>
      </c>
      <c r="B2" s="892"/>
      <c r="C2" s="892"/>
      <c r="D2" s="892"/>
      <c r="E2" s="892"/>
      <c r="F2" s="892"/>
      <c r="G2" s="892"/>
      <c r="H2" s="892"/>
      <c r="I2" s="892"/>
      <c r="J2" s="892"/>
      <c r="K2" s="892"/>
      <c r="L2" s="892"/>
      <c r="M2" s="892"/>
      <c r="N2" s="892"/>
      <c r="O2" s="892"/>
      <c r="P2" s="892"/>
      <c r="Q2" s="892"/>
      <c r="R2" s="892"/>
      <c r="S2" s="892"/>
      <c r="T2" s="892"/>
      <c r="U2" s="892"/>
      <c r="V2" s="892"/>
      <c r="W2" s="892"/>
      <c r="X2" s="892"/>
      <c r="Y2" s="892"/>
      <c r="Z2" s="892"/>
      <c r="AA2" s="892"/>
    </row>
    <row r="3" spans="1:27" x14ac:dyDescent="0.25">
      <c r="A3" s="893" t="s">
        <v>281</v>
      </c>
      <c r="B3" s="893"/>
      <c r="C3" s="893"/>
      <c r="D3" s="893"/>
      <c r="E3" s="893"/>
      <c r="F3" s="893"/>
      <c r="G3" s="893"/>
      <c r="H3" s="893"/>
      <c r="I3" s="893"/>
      <c r="J3" s="893"/>
      <c r="K3" s="893"/>
      <c r="L3" s="893"/>
      <c r="M3" s="893"/>
      <c r="N3" s="893"/>
      <c r="O3" s="893"/>
      <c r="P3" s="893"/>
      <c r="Q3" s="893"/>
      <c r="R3" s="893"/>
      <c r="S3" s="893"/>
      <c r="T3" s="893"/>
      <c r="U3" s="893"/>
      <c r="V3" s="893"/>
      <c r="W3" s="893"/>
      <c r="X3" s="893"/>
      <c r="Y3" s="893"/>
      <c r="Z3" s="893"/>
      <c r="AA3" s="893"/>
    </row>
    <row r="4" spans="1:27" x14ac:dyDescent="0.25">
      <c r="A4" s="894"/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4"/>
      <c r="O4" s="894"/>
      <c r="P4" s="894"/>
      <c r="Q4" s="894"/>
      <c r="R4" s="894"/>
      <c r="S4" s="894"/>
      <c r="T4" s="894"/>
      <c r="U4" s="894"/>
      <c r="V4" s="894"/>
      <c r="W4" s="894"/>
      <c r="X4" s="894"/>
      <c r="Y4" s="894"/>
      <c r="Z4" s="894"/>
      <c r="AA4" s="894"/>
    </row>
    <row r="5" spans="1:27" x14ac:dyDescent="0.25">
      <c r="A5" s="895" t="s">
        <v>282</v>
      </c>
      <c r="B5" s="895"/>
      <c r="C5" s="895"/>
      <c r="D5" s="895"/>
      <c r="E5" s="895"/>
      <c r="F5" s="896" t="s">
        <v>4</v>
      </c>
      <c r="G5" s="898" t="s">
        <v>5</v>
      </c>
      <c r="H5" s="899"/>
      <c r="I5" s="899"/>
      <c r="J5" s="899"/>
      <c r="K5" s="898" t="s">
        <v>6</v>
      </c>
      <c r="L5" s="899"/>
      <c r="M5" s="899"/>
      <c r="N5" s="899"/>
      <c r="O5" s="899"/>
      <c r="P5" s="899"/>
      <c r="Q5" s="899"/>
      <c r="R5" s="899"/>
      <c r="S5" s="899"/>
      <c r="T5" s="899"/>
      <c r="U5" s="879" t="s">
        <v>7</v>
      </c>
      <c r="V5" s="904" t="s">
        <v>8</v>
      </c>
      <c r="W5" s="878" t="s">
        <v>9</v>
      </c>
      <c r="X5" s="878"/>
      <c r="Y5" s="878"/>
      <c r="Z5" s="907" t="s">
        <v>10</v>
      </c>
      <c r="AA5" s="897" t="s">
        <v>11</v>
      </c>
    </row>
    <row r="6" spans="1:27" x14ac:dyDescent="0.25">
      <c r="A6" s="895"/>
      <c r="B6" s="895"/>
      <c r="C6" s="895"/>
      <c r="D6" s="895"/>
      <c r="E6" s="895"/>
      <c r="F6" s="897"/>
      <c r="G6" s="900"/>
      <c r="H6" s="901"/>
      <c r="I6" s="901"/>
      <c r="J6" s="901"/>
      <c r="K6" s="900"/>
      <c r="L6" s="901"/>
      <c r="M6" s="901"/>
      <c r="N6" s="901"/>
      <c r="O6" s="901"/>
      <c r="P6" s="901"/>
      <c r="Q6" s="901"/>
      <c r="R6" s="901"/>
      <c r="S6" s="901"/>
      <c r="T6" s="901"/>
      <c r="U6" s="880"/>
      <c r="V6" s="905"/>
      <c r="W6" s="878"/>
      <c r="X6" s="878"/>
      <c r="Y6" s="878"/>
      <c r="Z6" s="907"/>
      <c r="AA6" s="897"/>
    </row>
    <row r="7" spans="1:27" x14ac:dyDescent="0.25">
      <c r="A7" s="895"/>
      <c r="B7" s="895"/>
      <c r="C7" s="895"/>
      <c r="D7" s="895"/>
      <c r="E7" s="895"/>
      <c r="F7" s="897"/>
      <c r="G7" s="902"/>
      <c r="H7" s="903"/>
      <c r="I7" s="903"/>
      <c r="J7" s="903"/>
      <c r="K7" s="902"/>
      <c r="L7" s="903"/>
      <c r="M7" s="903"/>
      <c r="N7" s="903"/>
      <c r="O7" s="903"/>
      <c r="P7" s="903"/>
      <c r="Q7" s="903"/>
      <c r="R7" s="903"/>
      <c r="S7" s="903"/>
      <c r="T7" s="903"/>
      <c r="U7" s="880"/>
      <c r="V7" s="905"/>
      <c r="W7" s="878"/>
      <c r="X7" s="878"/>
      <c r="Y7" s="878"/>
      <c r="Z7" s="907"/>
      <c r="AA7" s="897"/>
    </row>
    <row r="8" spans="1:27" x14ac:dyDescent="0.25">
      <c r="A8" s="895"/>
      <c r="B8" s="895"/>
      <c r="C8" s="895"/>
      <c r="D8" s="895"/>
      <c r="E8" s="895"/>
      <c r="F8" s="897"/>
      <c r="G8" s="879" t="s">
        <v>12</v>
      </c>
      <c r="H8" s="879" t="s">
        <v>13</v>
      </c>
      <c r="I8" s="879" t="s">
        <v>14</v>
      </c>
      <c r="J8" s="885" t="s">
        <v>15</v>
      </c>
      <c r="K8" s="888" t="s">
        <v>16</v>
      </c>
      <c r="L8" s="879" t="s">
        <v>17</v>
      </c>
      <c r="M8" s="879" t="s">
        <v>18</v>
      </c>
      <c r="N8" s="879" t="s">
        <v>19</v>
      </c>
      <c r="O8" s="878" t="s">
        <v>20</v>
      </c>
      <c r="P8" s="878"/>
      <c r="Q8" s="878"/>
      <c r="R8" s="878"/>
      <c r="S8" s="879" t="s">
        <v>21</v>
      </c>
      <c r="T8" s="882" t="s">
        <v>22</v>
      </c>
      <c r="U8" s="880"/>
      <c r="V8" s="905"/>
      <c r="W8" s="880" t="s">
        <v>23</v>
      </c>
      <c r="X8" s="880" t="s">
        <v>24</v>
      </c>
      <c r="Y8" s="880" t="s">
        <v>25</v>
      </c>
      <c r="Z8" s="907"/>
      <c r="AA8" s="897"/>
    </row>
    <row r="9" spans="1:27" x14ac:dyDescent="0.25">
      <c r="A9" s="895"/>
      <c r="B9" s="895"/>
      <c r="C9" s="895"/>
      <c r="D9" s="895"/>
      <c r="E9" s="895"/>
      <c r="F9" s="897"/>
      <c r="G9" s="880"/>
      <c r="H9" s="880"/>
      <c r="I9" s="880"/>
      <c r="J9" s="886"/>
      <c r="K9" s="889"/>
      <c r="L9" s="880"/>
      <c r="M9" s="880"/>
      <c r="N9" s="880"/>
      <c r="O9" s="878"/>
      <c r="P9" s="878"/>
      <c r="Q9" s="878"/>
      <c r="R9" s="878"/>
      <c r="S9" s="880"/>
      <c r="T9" s="883"/>
      <c r="U9" s="880"/>
      <c r="V9" s="905"/>
      <c r="W9" s="880"/>
      <c r="X9" s="880"/>
      <c r="Y9" s="880"/>
      <c r="Z9" s="907"/>
      <c r="AA9" s="897"/>
    </row>
    <row r="10" spans="1:27" x14ac:dyDescent="0.25">
      <c r="A10" s="895"/>
      <c r="B10" s="895"/>
      <c r="C10" s="895"/>
      <c r="D10" s="895"/>
      <c r="E10" s="895"/>
      <c r="F10" s="897"/>
      <c r="G10" s="880"/>
      <c r="H10" s="880"/>
      <c r="I10" s="880"/>
      <c r="J10" s="886"/>
      <c r="K10" s="889"/>
      <c r="L10" s="880"/>
      <c r="M10" s="880"/>
      <c r="N10" s="880"/>
      <c r="O10" s="878"/>
      <c r="P10" s="878"/>
      <c r="Q10" s="878"/>
      <c r="R10" s="878"/>
      <c r="S10" s="880"/>
      <c r="T10" s="883"/>
      <c r="U10" s="880"/>
      <c r="V10" s="905"/>
      <c r="W10" s="880"/>
      <c r="X10" s="880"/>
      <c r="Y10" s="880"/>
      <c r="Z10" s="907"/>
      <c r="AA10" s="897"/>
    </row>
    <row r="11" spans="1:27" x14ac:dyDescent="0.25">
      <c r="A11" s="895"/>
      <c r="B11" s="895"/>
      <c r="C11" s="895"/>
      <c r="D11" s="895"/>
      <c r="E11" s="895"/>
      <c r="F11" s="878"/>
      <c r="G11" s="880"/>
      <c r="H11" s="880"/>
      <c r="I11" s="880"/>
      <c r="J11" s="886"/>
      <c r="K11" s="889"/>
      <c r="L11" s="880"/>
      <c r="M11" s="880"/>
      <c r="N11" s="880"/>
      <c r="O11" s="888" t="s">
        <v>26</v>
      </c>
      <c r="P11" s="879" t="s">
        <v>27</v>
      </c>
      <c r="Q11" s="879" t="s">
        <v>28</v>
      </c>
      <c r="R11" s="879" t="s">
        <v>29</v>
      </c>
      <c r="S11" s="880"/>
      <c r="T11" s="883"/>
      <c r="U11" s="880"/>
      <c r="V11" s="905"/>
      <c r="W11" s="880"/>
      <c r="X11" s="880"/>
      <c r="Y11" s="880"/>
      <c r="Z11" s="907"/>
      <c r="AA11" s="897"/>
    </row>
    <row r="12" spans="1:27" x14ac:dyDescent="0.25">
      <c r="A12" s="895"/>
      <c r="B12" s="895"/>
      <c r="C12" s="895"/>
      <c r="D12" s="895"/>
      <c r="E12" s="895"/>
      <c r="F12" s="878"/>
      <c r="G12" s="880"/>
      <c r="H12" s="880"/>
      <c r="I12" s="880"/>
      <c r="J12" s="886"/>
      <c r="K12" s="889"/>
      <c r="L12" s="880"/>
      <c r="M12" s="880"/>
      <c r="N12" s="880"/>
      <c r="O12" s="889"/>
      <c r="P12" s="880"/>
      <c r="Q12" s="880"/>
      <c r="R12" s="880"/>
      <c r="S12" s="880"/>
      <c r="T12" s="883"/>
      <c r="U12" s="880"/>
      <c r="V12" s="905"/>
      <c r="W12" s="880"/>
      <c r="X12" s="880"/>
      <c r="Y12" s="880"/>
      <c r="Z12" s="907"/>
      <c r="AA12" s="897"/>
    </row>
    <row r="13" spans="1:27" x14ac:dyDescent="0.25">
      <c r="A13" s="895"/>
      <c r="B13" s="895"/>
      <c r="C13" s="895"/>
      <c r="D13" s="895"/>
      <c r="E13" s="895"/>
      <c r="F13" s="878"/>
      <c r="G13" s="880"/>
      <c r="H13" s="880"/>
      <c r="I13" s="880"/>
      <c r="J13" s="886"/>
      <c r="K13" s="889"/>
      <c r="L13" s="880"/>
      <c r="M13" s="880"/>
      <c r="N13" s="880"/>
      <c r="O13" s="889"/>
      <c r="P13" s="880"/>
      <c r="Q13" s="880"/>
      <c r="R13" s="880"/>
      <c r="S13" s="880"/>
      <c r="T13" s="883"/>
      <c r="U13" s="880"/>
      <c r="V13" s="905"/>
      <c r="W13" s="880"/>
      <c r="X13" s="880"/>
      <c r="Y13" s="880"/>
      <c r="Z13" s="907"/>
      <c r="AA13" s="897"/>
    </row>
    <row r="14" spans="1:27" x14ac:dyDescent="0.25">
      <c r="A14" s="895"/>
      <c r="B14" s="895"/>
      <c r="C14" s="895"/>
      <c r="D14" s="895"/>
      <c r="E14" s="895"/>
      <c r="F14" s="878"/>
      <c r="G14" s="880"/>
      <c r="H14" s="880"/>
      <c r="I14" s="880"/>
      <c r="J14" s="886"/>
      <c r="K14" s="889"/>
      <c r="L14" s="880"/>
      <c r="M14" s="880"/>
      <c r="N14" s="880"/>
      <c r="O14" s="889"/>
      <c r="P14" s="880"/>
      <c r="Q14" s="880"/>
      <c r="R14" s="880"/>
      <c r="S14" s="880"/>
      <c r="T14" s="883"/>
      <c r="U14" s="880"/>
      <c r="V14" s="905"/>
      <c r="W14" s="880"/>
      <c r="X14" s="880"/>
      <c r="Y14" s="880"/>
      <c r="Z14" s="907"/>
      <c r="AA14" s="897"/>
    </row>
    <row r="15" spans="1:27" x14ac:dyDescent="0.25">
      <c r="A15" s="895"/>
      <c r="B15" s="895"/>
      <c r="C15" s="895"/>
      <c r="D15" s="895"/>
      <c r="E15" s="895"/>
      <c r="F15" s="878"/>
      <c r="G15" s="880"/>
      <c r="H15" s="880"/>
      <c r="I15" s="880"/>
      <c r="J15" s="886"/>
      <c r="K15" s="889"/>
      <c r="L15" s="880"/>
      <c r="M15" s="880"/>
      <c r="N15" s="880"/>
      <c r="O15" s="889"/>
      <c r="P15" s="880"/>
      <c r="Q15" s="880"/>
      <c r="R15" s="880"/>
      <c r="S15" s="880"/>
      <c r="T15" s="883"/>
      <c r="U15" s="880"/>
      <c r="V15" s="905"/>
      <c r="W15" s="880"/>
      <c r="X15" s="880"/>
      <c r="Y15" s="880"/>
      <c r="Z15" s="907"/>
      <c r="AA15" s="897"/>
    </row>
    <row r="16" spans="1:27" x14ac:dyDescent="0.25">
      <c r="A16" s="895"/>
      <c r="B16" s="895"/>
      <c r="C16" s="895"/>
      <c r="D16" s="895"/>
      <c r="E16" s="895"/>
      <c r="F16" s="878"/>
      <c r="G16" s="880"/>
      <c r="H16" s="880"/>
      <c r="I16" s="880"/>
      <c r="J16" s="886"/>
      <c r="K16" s="889"/>
      <c r="L16" s="880"/>
      <c r="M16" s="880"/>
      <c r="N16" s="880"/>
      <c r="O16" s="889"/>
      <c r="P16" s="880"/>
      <c r="Q16" s="880"/>
      <c r="R16" s="880"/>
      <c r="S16" s="880"/>
      <c r="T16" s="883"/>
      <c r="U16" s="880"/>
      <c r="V16" s="905"/>
      <c r="W16" s="880"/>
      <c r="X16" s="880"/>
      <c r="Y16" s="880"/>
      <c r="Z16" s="907"/>
      <c r="AA16" s="897"/>
    </row>
    <row r="17" spans="1:27" x14ac:dyDescent="0.25">
      <c r="A17" s="895"/>
      <c r="B17" s="895"/>
      <c r="C17" s="895"/>
      <c r="D17" s="895"/>
      <c r="E17" s="895"/>
      <c r="F17" s="878"/>
      <c r="G17" s="880"/>
      <c r="H17" s="880"/>
      <c r="I17" s="880"/>
      <c r="J17" s="886"/>
      <c r="K17" s="889"/>
      <c r="L17" s="880"/>
      <c r="M17" s="880"/>
      <c r="N17" s="880"/>
      <c r="O17" s="889"/>
      <c r="P17" s="880"/>
      <c r="Q17" s="880"/>
      <c r="R17" s="880"/>
      <c r="S17" s="880"/>
      <c r="T17" s="883"/>
      <c r="U17" s="880"/>
      <c r="V17" s="905"/>
      <c r="W17" s="880"/>
      <c r="X17" s="880"/>
      <c r="Y17" s="880"/>
      <c r="Z17" s="907"/>
      <c r="AA17" s="897"/>
    </row>
    <row r="18" spans="1:27" x14ac:dyDescent="0.25">
      <c r="A18" s="895"/>
      <c r="B18" s="895"/>
      <c r="C18" s="895"/>
      <c r="D18" s="895"/>
      <c r="E18" s="895"/>
      <c r="F18" s="878"/>
      <c r="G18" s="881"/>
      <c r="H18" s="881"/>
      <c r="I18" s="881"/>
      <c r="J18" s="887"/>
      <c r="K18" s="890"/>
      <c r="L18" s="881"/>
      <c r="M18" s="881"/>
      <c r="N18" s="881"/>
      <c r="O18" s="890"/>
      <c r="P18" s="881"/>
      <c r="Q18" s="881"/>
      <c r="R18" s="881"/>
      <c r="S18" s="881"/>
      <c r="T18" s="884"/>
      <c r="U18" s="881"/>
      <c r="V18" s="906"/>
      <c r="W18" s="881"/>
      <c r="X18" s="881"/>
      <c r="Y18" s="881"/>
      <c r="Z18" s="907"/>
      <c r="AA18" s="897"/>
    </row>
    <row r="19" spans="1:27" x14ac:dyDescent="0.25">
      <c r="A19" s="874">
        <v>0</v>
      </c>
      <c r="B19" s="874"/>
      <c r="C19" s="875"/>
      <c r="D19" s="875"/>
      <c r="E19" s="875"/>
      <c r="F19" s="311">
        <v>1</v>
      </c>
      <c r="G19" s="312">
        <v>2</v>
      </c>
      <c r="H19" s="312">
        <v>3</v>
      </c>
      <c r="I19" s="312">
        <v>4</v>
      </c>
      <c r="J19" s="376">
        <v>5</v>
      </c>
      <c r="K19" s="335">
        <v>6</v>
      </c>
      <c r="L19" s="312">
        <v>7</v>
      </c>
      <c r="M19" s="312">
        <v>8</v>
      </c>
      <c r="N19" s="312">
        <v>9</v>
      </c>
      <c r="O19" s="335">
        <v>10</v>
      </c>
      <c r="P19" s="312">
        <v>11</v>
      </c>
      <c r="Q19" s="312">
        <v>12</v>
      </c>
      <c r="R19" s="312">
        <v>13</v>
      </c>
      <c r="S19" s="312">
        <v>14</v>
      </c>
      <c r="T19" s="335">
        <v>15</v>
      </c>
      <c r="U19" s="312">
        <v>16</v>
      </c>
      <c r="V19" s="311">
        <v>17</v>
      </c>
      <c r="W19" s="311">
        <v>18</v>
      </c>
      <c r="X19" s="311">
        <v>19</v>
      </c>
      <c r="Y19" s="311">
        <v>20</v>
      </c>
      <c r="Z19" s="335">
        <v>21</v>
      </c>
      <c r="AA19" s="311">
        <v>22</v>
      </c>
    </row>
    <row r="20" spans="1:27" s="316" customFormat="1" ht="43.5" customHeight="1" x14ac:dyDescent="0.25">
      <c r="A20" s="336" t="s">
        <v>31</v>
      </c>
      <c r="B20" s="375"/>
      <c r="C20" s="870" t="s">
        <v>32</v>
      </c>
      <c r="D20" s="870"/>
      <c r="E20" s="870"/>
      <c r="F20" s="340">
        <f>SUM(F21:F39)</f>
        <v>151</v>
      </c>
      <c r="G20" s="340">
        <f t="shared" ref="G20:AA20" si="0">SUM(G21:G39)</f>
        <v>218</v>
      </c>
      <c r="H20" s="340">
        <f t="shared" si="0"/>
        <v>180</v>
      </c>
      <c r="I20" s="340">
        <f t="shared" si="0"/>
        <v>37</v>
      </c>
      <c r="J20" s="340">
        <f t="shared" si="0"/>
        <v>1</v>
      </c>
      <c r="K20" s="340">
        <f t="shared" si="0"/>
        <v>182</v>
      </c>
      <c r="L20" s="340">
        <f t="shared" si="0"/>
        <v>89</v>
      </c>
      <c r="M20" s="340">
        <f t="shared" si="0"/>
        <v>10</v>
      </c>
      <c r="N20" s="340">
        <f t="shared" si="0"/>
        <v>27</v>
      </c>
      <c r="O20" s="340">
        <f t="shared" si="0"/>
        <v>56</v>
      </c>
      <c r="P20" s="340">
        <f t="shared" si="0"/>
        <v>10</v>
      </c>
      <c r="Q20" s="340">
        <f t="shared" si="0"/>
        <v>46</v>
      </c>
      <c r="R20" s="340">
        <f t="shared" si="0"/>
        <v>0</v>
      </c>
      <c r="S20" s="340">
        <f t="shared" si="0"/>
        <v>1</v>
      </c>
      <c r="T20" s="340">
        <f t="shared" si="0"/>
        <v>183</v>
      </c>
      <c r="U20" s="340">
        <f t="shared" si="0"/>
        <v>1</v>
      </c>
      <c r="V20" s="340">
        <f t="shared" si="0"/>
        <v>149</v>
      </c>
      <c r="W20" s="340">
        <f t="shared" si="0"/>
        <v>42</v>
      </c>
      <c r="X20" s="340">
        <f t="shared" si="0"/>
        <v>0</v>
      </c>
      <c r="Y20" s="340">
        <f t="shared" si="0"/>
        <v>4</v>
      </c>
      <c r="Z20" s="340">
        <f t="shared" si="0"/>
        <v>147</v>
      </c>
      <c r="AA20" s="340">
        <f t="shared" si="0"/>
        <v>54</v>
      </c>
    </row>
    <row r="21" spans="1:27" x14ac:dyDescent="0.25">
      <c r="A21" s="341">
        <v>1.1000000000000001</v>
      </c>
      <c r="B21" s="342"/>
      <c r="C21" s="873" t="s">
        <v>33</v>
      </c>
      <c r="D21" s="873"/>
      <c r="E21" s="873"/>
      <c r="F21" s="359">
        <v>8</v>
      </c>
      <c r="G21" s="108">
        <v>28</v>
      </c>
      <c r="H21" s="108">
        <v>22</v>
      </c>
      <c r="I21" s="108">
        <v>5</v>
      </c>
      <c r="J21" s="221">
        <v>1</v>
      </c>
      <c r="K21" s="361">
        <f>L21+M21+N21+O21</f>
        <v>29</v>
      </c>
      <c r="L21" s="360">
        <v>14</v>
      </c>
      <c r="M21" s="360">
        <v>0</v>
      </c>
      <c r="N21" s="360">
        <v>8</v>
      </c>
      <c r="O21" s="361">
        <v>7</v>
      </c>
      <c r="P21" s="360">
        <v>2</v>
      </c>
      <c r="Q21" s="360">
        <v>5</v>
      </c>
      <c r="R21" s="360">
        <v>0</v>
      </c>
      <c r="S21" s="360">
        <v>0</v>
      </c>
      <c r="T21" s="361">
        <f>K21+S21</f>
        <v>29</v>
      </c>
      <c r="U21" s="360">
        <v>0</v>
      </c>
      <c r="V21" s="362">
        <v>23</v>
      </c>
      <c r="W21" s="362">
        <v>6</v>
      </c>
      <c r="X21" s="362">
        <v>0</v>
      </c>
      <c r="Y21" s="362">
        <v>1</v>
      </c>
      <c r="Z21" s="361">
        <f>F21+H21-T21-U21</f>
        <v>1</v>
      </c>
      <c r="AA21" s="362">
        <v>1</v>
      </c>
    </row>
    <row r="22" spans="1:27" x14ac:dyDescent="0.25">
      <c r="A22" s="343" t="s">
        <v>34</v>
      </c>
      <c r="B22" s="344"/>
      <c r="C22" s="876" t="s">
        <v>35</v>
      </c>
      <c r="D22" s="876"/>
      <c r="E22" s="876"/>
      <c r="F22" s="108">
        <v>16</v>
      </c>
      <c r="G22" s="108">
        <v>41</v>
      </c>
      <c r="H22" s="108">
        <v>34</v>
      </c>
      <c r="I22" s="108">
        <v>7</v>
      </c>
      <c r="J22" s="221">
        <v>0</v>
      </c>
      <c r="K22" s="361">
        <f t="shared" ref="K22:K85" si="1">L22+M22+N22+O22</f>
        <v>35</v>
      </c>
      <c r="L22" s="363">
        <v>19</v>
      </c>
      <c r="M22" s="360">
        <v>0</v>
      </c>
      <c r="N22" s="360">
        <v>7</v>
      </c>
      <c r="O22" s="361">
        <v>9</v>
      </c>
      <c r="P22" s="360">
        <v>3</v>
      </c>
      <c r="Q22" s="360">
        <v>6</v>
      </c>
      <c r="R22" s="360">
        <v>0</v>
      </c>
      <c r="S22" s="360">
        <v>1</v>
      </c>
      <c r="T22" s="361">
        <f t="shared" ref="T22:T85" si="2">K22+S22</f>
        <v>36</v>
      </c>
      <c r="U22" s="360">
        <v>0</v>
      </c>
      <c r="V22" s="360">
        <v>30</v>
      </c>
      <c r="W22" s="360">
        <v>5</v>
      </c>
      <c r="X22" s="360">
        <v>0</v>
      </c>
      <c r="Y22" s="360">
        <v>0</v>
      </c>
      <c r="Z22" s="361">
        <f t="shared" ref="Z22:Z85" si="3">F22+H22-T22-U22</f>
        <v>14</v>
      </c>
      <c r="AA22" s="360">
        <v>1</v>
      </c>
    </row>
    <row r="23" spans="1:27" ht="14.25" customHeight="1" x14ac:dyDescent="0.25">
      <c r="A23" s="345" t="s">
        <v>36</v>
      </c>
      <c r="B23" s="346" t="s">
        <v>37</v>
      </c>
      <c r="C23" s="877" t="s">
        <v>38</v>
      </c>
      <c r="D23" s="877"/>
      <c r="E23" s="877"/>
      <c r="F23" s="108">
        <v>0</v>
      </c>
      <c r="G23" s="108">
        <v>0</v>
      </c>
      <c r="H23" s="108">
        <v>0</v>
      </c>
      <c r="I23" s="108">
        <v>0</v>
      </c>
      <c r="J23" s="221">
        <v>0</v>
      </c>
      <c r="K23" s="361">
        <v>0</v>
      </c>
      <c r="L23" s="360">
        <v>0</v>
      </c>
      <c r="M23" s="360">
        <v>0</v>
      </c>
      <c r="N23" s="360">
        <v>0</v>
      </c>
      <c r="O23" s="361">
        <v>0</v>
      </c>
      <c r="P23" s="360">
        <v>0</v>
      </c>
      <c r="Q23" s="360">
        <v>0</v>
      </c>
      <c r="R23" s="360">
        <v>0</v>
      </c>
      <c r="S23" s="360">
        <v>0</v>
      </c>
      <c r="T23" s="361">
        <v>0</v>
      </c>
      <c r="U23" s="360">
        <v>0</v>
      </c>
      <c r="V23" s="360">
        <v>0</v>
      </c>
      <c r="W23" s="360">
        <v>0</v>
      </c>
      <c r="X23" s="360">
        <v>0</v>
      </c>
      <c r="Y23" s="360">
        <v>0</v>
      </c>
      <c r="Z23" s="361">
        <v>0</v>
      </c>
      <c r="AA23" s="360">
        <v>0</v>
      </c>
    </row>
    <row r="24" spans="1:27" ht="18.75" customHeight="1" x14ac:dyDescent="0.25">
      <c r="A24" s="347" t="s">
        <v>39</v>
      </c>
      <c r="B24" s="346" t="s">
        <v>37</v>
      </c>
      <c r="C24" s="877" t="s">
        <v>40</v>
      </c>
      <c r="D24" s="877"/>
      <c r="E24" s="877"/>
      <c r="F24" s="108">
        <v>0</v>
      </c>
      <c r="G24" s="108">
        <v>0</v>
      </c>
      <c r="H24" s="108">
        <v>0</v>
      </c>
      <c r="I24" s="108">
        <v>0</v>
      </c>
      <c r="J24" s="221">
        <v>0</v>
      </c>
      <c r="K24" s="361">
        <v>0</v>
      </c>
      <c r="L24" s="360">
        <v>0</v>
      </c>
      <c r="M24" s="360">
        <v>0</v>
      </c>
      <c r="N24" s="360">
        <v>0</v>
      </c>
      <c r="O24" s="361">
        <v>0</v>
      </c>
      <c r="P24" s="360">
        <v>0</v>
      </c>
      <c r="Q24" s="360">
        <v>0</v>
      </c>
      <c r="R24" s="360">
        <v>0</v>
      </c>
      <c r="S24" s="360">
        <v>0</v>
      </c>
      <c r="T24" s="361">
        <v>0</v>
      </c>
      <c r="U24" s="360">
        <v>0</v>
      </c>
      <c r="V24" s="360">
        <v>0</v>
      </c>
      <c r="W24" s="360">
        <v>0</v>
      </c>
      <c r="X24" s="360">
        <v>0</v>
      </c>
      <c r="Y24" s="360">
        <v>0</v>
      </c>
      <c r="Z24" s="361">
        <v>0</v>
      </c>
      <c r="AA24" s="360">
        <v>0</v>
      </c>
    </row>
    <row r="25" spans="1:27" x14ac:dyDescent="0.25">
      <c r="A25" s="341">
        <v>1.2</v>
      </c>
      <c r="B25" s="342"/>
      <c r="C25" s="873" t="s">
        <v>41</v>
      </c>
      <c r="D25" s="873"/>
      <c r="E25" s="873"/>
      <c r="F25" s="108">
        <v>2</v>
      </c>
      <c r="G25" s="108">
        <v>1</v>
      </c>
      <c r="H25" s="108">
        <v>1</v>
      </c>
      <c r="I25" s="108">
        <v>0</v>
      </c>
      <c r="J25" s="221">
        <v>0</v>
      </c>
      <c r="K25" s="361">
        <f t="shared" si="1"/>
        <v>1</v>
      </c>
      <c r="L25" s="360">
        <v>1</v>
      </c>
      <c r="M25" s="360">
        <v>0</v>
      </c>
      <c r="N25" s="360">
        <v>0</v>
      </c>
      <c r="O25" s="361">
        <v>0</v>
      </c>
      <c r="P25" s="360">
        <v>0</v>
      </c>
      <c r="Q25" s="360">
        <v>0</v>
      </c>
      <c r="R25" s="360">
        <v>0</v>
      </c>
      <c r="S25" s="360">
        <v>0</v>
      </c>
      <c r="T25" s="361">
        <f t="shared" si="2"/>
        <v>1</v>
      </c>
      <c r="U25" s="360">
        <v>0</v>
      </c>
      <c r="V25" s="360">
        <v>1</v>
      </c>
      <c r="W25" s="360">
        <v>0</v>
      </c>
      <c r="X25" s="360">
        <v>0</v>
      </c>
      <c r="Y25" s="360">
        <v>0</v>
      </c>
      <c r="Z25" s="361">
        <f t="shared" si="3"/>
        <v>2</v>
      </c>
      <c r="AA25" s="360">
        <v>0</v>
      </c>
    </row>
    <row r="26" spans="1:27" x14ac:dyDescent="0.25">
      <c r="A26" s="343" t="s">
        <v>42</v>
      </c>
      <c r="B26" s="344"/>
      <c r="C26" s="873" t="s">
        <v>43</v>
      </c>
      <c r="D26" s="873"/>
      <c r="E26" s="873"/>
      <c r="F26" s="108">
        <v>0</v>
      </c>
      <c r="G26" s="108">
        <v>0</v>
      </c>
      <c r="H26" s="108">
        <v>0</v>
      </c>
      <c r="I26" s="108">
        <v>0</v>
      </c>
      <c r="J26" s="221">
        <v>0</v>
      </c>
      <c r="K26" s="361">
        <f t="shared" si="1"/>
        <v>0</v>
      </c>
      <c r="L26" s="360">
        <v>0</v>
      </c>
      <c r="M26" s="360">
        <v>0</v>
      </c>
      <c r="N26" s="360">
        <v>0</v>
      </c>
      <c r="O26" s="361">
        <v>0</v>
      </c>
      <c r="P26" s="360">
        <v>0</v>
      </c>
      <c r="Q26" s="360">
        <v>0</v>
      </c>
      <c r="R26" s="360">
        <v>0</v>
      </c>
      <c r="S26" s="360">
        <v>0</v>
      </c>
      <c r="T26" s="361">
        <f t="shared" si="2"/>
        <v>0</v>
      </c>
      <c r="U26" s="360">
        <v>0</v>
      </c>
      <c r="V26" s="360">
        <v>0</v>
      </c>
      <c r="W26" s="360">
        <v>0</v>
      </c>
      <c r="X26" s="360">
        <v>0</v>
      </c>
      <c r="Y26" s="360">
        <v>0</v>
      </c>
      <c r="Z26" s="361">
        <f t="shared" si="3"/>
        <v>0</v>
      </c>
      <c r="AA26" s="360">
        <v>0</v>
      </c>
    </row>
    <row r="27" spans="1:27" x14ac:dyDescent="0.25">
      <c r="A27" s="343" t="s">
        <v>44</v>
      </c>
      <c r="B27" s="348"/>
      <c r="C27" s="858" t="s">
        <v>45</v>
      </c>
      <c r="D27" s="859"/>
      <c r="E27" s="860"/>
      <c r="F27" s="108">
        <v>1</v>
      </c>
      <c r="G27" s="108">
        <v>0</v>
      </c>
      <c r="H27" s="108">
        <v>0</v>
      </c>
      <c r="I27" s="108">
        <v>0</v>
      </c>
      <c r="J27" s="221">
        <v>0</v>
      </c>
      <c r="K27" s="361">
        <f t="shared" si="1"/>
        <v>0</v>
      </c>
      <c r="L27" s="360">
        <v>0</v>
      </c>
      <c r="M27" s="360">
        <v>0</v>
      </c>
      <c r="N27" s="360">
        <v>0</v>
      </c>
      <c r="O27" s="361">
        <v>0</v>
      </c>
      <c r="P27" s="360">
        <v>0</v>
      </c>
      <c r="Q27" s="360">
        <v>0</v>
      </c>
      <c r="R27" s="360">
        <v>0</v>
      </c>
      <c r="S27" s="360">
        <v>0</v>
      </c>
      <c r="T27" s="361">
        <f t="shared" si="2"/>
        <v>0</v>
      </c>
      <c r="U27" s="360">
        <v>0</v>
      </c>
      <c r="V27" s="360">
        <v>0</v>
      </c>
      <c r="W27" s="360">
        <v>0</v>
      </c>
      <c r="X27" s="360">
        <v>0</v>
      </c>
      <c r="Y27" s="360">
        <v>0</v>
      </c>
      <c r="Z27" s="361">
        <f t="shared" si="3"/>
        <v>1</v>
      </c>
      <c r="AA27" s="360">
        <v>0</v>
      </c>
    </row>
    <row r="28" spans="1:27" x14ac:dyDescent="0.25">
      <c r="A28" s="343" t="s">
        <v>46</v>
      </c>
      <c r="B28" s="348"/>
      <c r="C28" s="858" t="s">
        <v>47</v>
      </c>
      <c r="D28" s="859"/>
      <c r="E28" s="860"/>
      <c r="F28" s="359">
        <v>0</v>
      </c>
      <c r="G28" s="108">
        <v>1</v>
      </c>
      <c r="H28" s="108">
        <v>1</v>
      </c>
      <c r="I28" s="108">
        <v>0</v>
      </c>
      <c r="J28" s="221">
        <v>0</v>
      </c>
      <c r="K28" s="361">
        <f t="shared" si="1"/>
        <v>1</v>
      </c>
      <c r="L28" s="360">
        <v>1</v>
      </c>
      <c r="M28" s="360">
        <v>0</v>
      </c>
      <c r="N28" s="360">
        <v>0</v>
      </c>
      <c r="O28" s="361">
        <v>0</v>
      </c>
      <c r="P28" s="360">
        <v>0</v>
      </c>
      <c r="Q28" s="360">
        <v>0</v>
      </c>
      <c r="R28" s="360">
        <v>0</v>
      </c>
      <c r="S28" s="360">
        <v>0</v>
      </c>
      <c r="T28" s="361">
        <f t="shared" si="2"/>
        <v>1</v>
      </c>
      <c r="U28" s="360">
        <v>0</v>
      </c>
      <c r="V28" s="362">
        <v>1</v>
      </c>
      <c r="W28" s="362">
        <v>0</v>
      </c>
      <c r="X28" s="362">
        <v>0</v>
      </c>
      <c r="Y28" s="362">
        <v>0</v>
      </c>
      <c r="Z28" s="361">
        <f t="shared" si="3"/>
        <v>0</v>
      </c>
      <c r="AA28" s="362">
        <v>0</v>
      </c>
    </row>
    <row r="29" spans="1:27" x14ac:dyDescent="0.25">
      <c r="A29" s="343" t="s">
        <v>48</v>
      </c>
      <c r="B29" s="344"/>
      <c r="C29" s="873" t="s">
        <v>49</v>
      </c>
      <c r="D29" s="873"/>
      <c r="E29" s="873"/>
      <c r="F29" s="359">
        <v>0</v>
      </c>
      <c r="G29" s="108">
        <v>1</v>
      </c>
      <c r="H29" s="108">
        <v>1</v>
      </c>
      <c r="I29" s="108">
        <v>0</v>
      </c>
      <c r="J29" s="221">
        <v>0</v>
      </c>
      <c r="K29" s="361">
        <f t="shared" si="1"/>
        <v>0</v>
      </c>
      <c r="L29" s="360">
        <v>0</v>
      </c>
      <c r="M29" s="360">
        <v>0</v>
      </c>
      <c r="N29" s="360">
        <v>0</v>
      </c>
      <c r="O29" s="361">
        <v>0</v>
      </c>
      <c r="P29" s="360">
        <v>0</v>
      </c>
      <c r="Q29" s="360">
        <v>0</v>
      </c>
      <c r="R29" s="360">
        <v>0</v>
      </c>
      <c r="S29" s="360">
        <v>0</v>
      </c>
      <c r="T29" s="361">
        <f t="shared" si="2"/>
        <v>0</v>
      </c>
      <c r="U29" s="360">
        <v>0</v>
      </c>
      <c r="V29" s="362">
        <v>0</v>
      </c>
      <c r="W29" s="362">
        <v>0</v>
      </c>
      <c r="X29" s="362">
        <v>0</v>
      </c>
      <c r="Y29" s="362">
        <v>0</v>
      </c>
      <c r="Z29" s="361">
        <f t="shared" si="3"/>
        <v>1</v>
      </c>
      <c r="AA29" s="362">
        <v>0</v>
      </c>
    </row>
    <row r="30" spans="1:27" x14ac:dyDescent="0.25">
      <c r="A30" s="343" t="s">
        <v>50</v>
      </c>
      <c r="B30" s="344"/>
      <c r="C30" s="873" t="s">
        <v>51</v>
      </c>
      <c r="D30" s="873"/>
      <c r="E30" s="873"/>
      <c r="F30" s="359">
        <v>1</v>
      </c>
      <c r="G30" s="108">
        <v>2</v>
      </c>
      <c r="H30" s="108">
        <v>0</v>
      </c>
      <c r="I30" s="108">
        <v>2</v>
      </c>
      <c r="J30" s="221">
        <v>0</v>
      </c>
      <c r="K30" s="361">
        <f t="shared" si="1"/>
        <v>0</v>
      </c>
      <c r="L30" s="360">
        <v>0</v>
      </c>
      <c r="M30" s="360">
        <v>0</v>
      </c>
      <c r="N30" s="360">
        <v>0</v>
      </c>
      <c r="O30" s="361">
        <v>0</v>
      </c>
      <c r="P30" s="360">
        <v>0</v>
      </c>
      <c r="Q30" s="360">
        <v>0</v>
      </c>
      <c r="R30" s="360">
        <v>0</v>
      </c>
      <c r="S30" s="360">
        <v>0</v>
      </c>
      <c r="T30" s="361">
        <f t="shared" si="2"/>
        <v>0</v>
      </c>
      <c r="U30" s="360">
        <v>0</v>
      </c>
      <c r="V30" s="362">
        <v>0</v>
      </c>
      <c r="W30" s="362">
        <v>0</v>
      </c>
      <c r="X30" s="362">
        <v>0</v>
      </c>
      <c r="Y30" s="362">
        <v>0</v>
      </c>
      <c r="Z30" s="361">
        <f t="shared" si="3"/>
        <v>1</v>
      </c>
      <c r="AA30" s="362">
        <v>0</v>
      </c>
    </row>
    <row r="31" spans="1:27" x14ac:dyDescent="0.25">
      <c r="A31" s="343" t="s">
        <v>52</v>
      </c>
      <c r="B31" s="348"/>
      <c r="C31" s="858" t="s">
        <v>53</v>
      </c>
      <c r="D31" s="859"/>
      <c r="E31" s="860"/>
      <c r="F31" s="359">
        <v>1</v>
      </c>
      <c r="G31" s="108">
        <v>2</v>
      </c>
      <c r="H31" s="108">
        <v>1</v>
      </c>
      <c r="I31" s="108">
        <v>1</v>
      </c>
      <c r="J31" s="221">
        <v>0</v>
      </c>
      <c r="K31" s="361">
        <f t="shared" si="1"/>
        <v>1</v>
      </c>
      <c r="L31" s="360">
        <v>1</v>
      </c>
      <c r="M31" s="360">
        <v>0</v>
      </c>
      <c r="N31" s="360">
        <v>0</v>
      </c>
      <c r="O31" s="361">
        <v>0</v>
      </c>
      <c r="P31" s="360">
        <v>0</v>
      </c>
      <c r="Q31" s="360">
        <v>0</v>
      </c>
      <c r="R31" s="360">
        <v>0</v>
      </c>
      <c r="S31" s="360">
        <v>0</v>
      </c>
      <c r="T31" s="361">
        <f t="shared" si="2"/>
        <v>1</v>
      </c>
      <c r="U31" s="360">
        <v>0</v>
      </c>
      <c r="V31" s="360">
        <v>1</v>
      </c>
      <c r="W31" s="360">
        <v>1</v>
      </c>
      <c r="X31" s="360">
        <v>0</v>
      </c>
      <c r="Y31" s="360">
        <v>0</v>
      </c>
      <c r="Z31" s="361">
        <f t="shared" si="3"/>
        <v>1</v>
      </c>
      <c r="AA31" s="360">
        <v>0</v>
      </c>
    </row>
    <row r="32" spans="1:27" x14ac:dyDescent="0.25">
      <c r="A32" s="343" t="s">
        <v>54</v>
      </c>
      <c r="B32" s="348"/>
      <c r="C32" s="858" t="s">
        <v>55</v>
      </c>
      <c r="D32" s="859"/>
      <c r="E32" s="860"/>
      <c r="F32" s="359">
        <v>16</v>
      </c>
      <c r="G32" s="108">
        <v>29</v>
      </c>
      <c r="H32" s="108">
        <v>26</v>
      </c>
      <c r="I32" s="108">
        <v>3</v>
      </c>
      <c r="J32" s="221">
        <v>0</v>
      </c>
      <c r="K32" s="361">
        <f t="shared" si="1"/>
        <v>19</v>
      </c>
      <c r="L32" s="360">
        <v>9</v>
      </c>
      <c r="M32" s="360">
        <v>3</v>
      </c>
      <c r="N32" s="360">
        <v>2</v>
      </c>
      <c r="O32" s="361">
        <v>5</v>
      </c>
      <c r="P32" s="360">
        <v>1</v>
      </c>
      <c r="Q32" s="360">
        <v>4</v>
      </c>
      <c r="R32" s="360">
        <v>0</v>
      </c>
      <c r="S32" s="360">
        <v>0</v>
      </c>
      <c r="T32" s="361">
        <f t="shared" si="2"/>
        <v>19</v>
      </c>
      <c r="U32" s="360">
        <v>0</v>
      </c>
      <c r="V32" s="360">
        <v>12</v>
      </c>
      <c r="W32" s="360">
        <v>10</v>
      </c>
      <c r="X32" s="360">
        <v>0</v>
      </c>
      <c r="Y32" s="360">
        <v>1</v>
      </c>
      <c r="Z32" s="361">
        <f t="shared" si="3"/>
        <v>23</v>
      </c>
      <c r="AA32" s="360">
        <v>10</v>
      </c>
    </row>
    <row r="33" spans="1:27" x14ac:dyDescent="0.25">
      <c r="A33" s="349" t="s">
        <v>56</v>
      </c>
      <c r="B33" s="350"/>
      <c r="C33" s="858" t="s">
        <v>57</v>
      </c>
      <c r="D33" s="859"/>
      <c r="E33" s="860"/>
      <c r="F33" s="364">
        <v>12</v>
      </c>
      <c r="G33" s="313">
        <v>29</v>
      </c>
      <c r="H33" s="313">
        <v>21</v>
      </c>
      <c r="I33" s="313">
        <v>8</v>
      </c>
      <c r="J33" s="377">
        <v>0</v>
      </c>
      <c r="K33" s="361">
        <f t="shared" si="1"/>
        <v>22</v>
      </c>
      <c r="L33" s="312">
        <v>12</v>
      </c>
      <c r="M33" s="312">
        <v>3</v>
      </c>
      <c r="N33" s="312">
        <v>1</v>
      </c>
      <c r="O33" s="335">
        <v>6</v>
      </c>
      <c r="P33" s="312">
        <v>0</v>
      </c>
      <c r="Q33" s="312">
        <v>6</v>
      </c>
      <c r="R33" s="312">
        <v>0</v>
      </c>
      <c r="S33" s="312">
        <v>0</v>
      </c>
      <c r="T33" s="361">
        <f t="shared" si="2"/>
        <v>22</v>
      </c>
      <c r="U33" s="312">
        <v>0</v>
      </c>
      <c r="V33" s="312">
        <v>21</v>
      </c>
      <c r="W33" s="312">
        <v>7</v>
      </c>
      <c r="X33" s="312">
        <v>0</v>
      </c>
      <c r="Y33" s="312">
        <v>0</v>
      </c>
      <c r="Z33" s="361">
        <f t="shared" si="3"/>
        <v>11</v>
      </c>
      <c r="AA33" s="312">
        <v>5</v>
      </c>
    </row>
    <row r="34" spans="1:27" x14ac:dyDescent="0.25">
      <c r="A34" s="351" t="s">
        <v>58</v>
      </c>
      <c r="B34" s="352" t="s">
        <v>59</v>
      </c>
      <c r="C34" s="868" t="s">
        <v>60</v>
      </c>
      <c r="D34" s="868"/>
      <c r="E34" s="868"/>
      <c r="F34" s="222">
        <v>0</v>
      </c>
      <c r="G34" s="314">
        <v>0</v>
      </c>
      <c r="H34" s="314">
        <v>0</v>
      </c>
      <c r="I34" s="314">
        <v>0</v>
      </c>
      <c r="J34" s="222">
        <v>0</v>
      </c>
      <c r="K34" s="361">
        <f t="shared" si="1"/>
        <v>0</v>
      </c>
      <c r="L34" s="314">
        <v>0</v>
      </c>
      <c r="M34" s="365">
        <v>0</v>
      </c>
      <c r="N34" s="365">
        <v>0</v>
      </c>
      <c r="O34" s="366">
        <v>0</v>
      </c>
      <c r="P34" s="365">
        <v>0</v>
      </c>
      <c r="Q34" s="365">
        <v>0</v>
      </c>
      <c r="R34" s="365">
        <v>0</v>
      </c>
      <c r="S34" s="365">
        <v>0</v>
      </c>
      <c r="T34" s="361">
        <f t="shared" si="2"/>
        <v>0</v>
      </c>
      <c r="U34" s="365">
        <v>0</v>
      </c>
      <c r="V34" s="365">
        <v>0</v>
      </c>
      <c r="W34" s="365">
        <v>0</v>
      </c>
      <c r="X34" s="365">
        <v>0</v>
      </c>
      <c r="Y34" s="365">
        <v>0</v>
      </c>
      <c r="Z34" s="361">
        <f t="shared" si="3"/>
        <v>0</v>
      </c>
      <c r="AA34" s="365">
        <v>0</v>
      </c>
    </row>
    <row r="35" spans="1:27" x14ac:dyDescent="0.25">
      <c r="A35" s="343" t="s">
        <v>61</v>
      </c>
      <c r="B35" s="348"/>
      <c r="C35" s="858" t="s">
        <v>62</v>
      </c>
      <c r="D35" s="859"/>
      <c r="E35" s="860"/>
      <c r="F35" s="359">
        <v>0</v>
      </c>
      <c r="G35" s="108">
        <v>6</v>
      </c>
      <c r="H35" s="108">
        <v>4</v>
      </c>
      <c r="I35" s="108">
        <v>2</v>
      </c>
      <c r="J35" s="221">
        <v>0</v>
      </c>
      <c r="K35" s="361">
        <f t="shared" si="1"/>
        <v>1</v>
      </c>
      <c r="L35" s="360">
        <v>0</v>
      </c>
      <c r="M35" s="360">
        <v>0</v>
      </c>
      <c r="N35" s="360">
        <v>0</v>
      </c>
      <c r="O35" s="361">
        <v>1</v>
      </c>
      <c r="P35" s="360">
        <v>0</v>
      </c>
      <c r="Q35" s="360">
        <v>1</v>
      </c>
      <c r="R35" s="360">
        <v>0</v>
      </c>
      <c r="S35" s="360">
        <v>0</v>
      </c>
      <c r="T35" s="361">
        <f t="shared" si="2"/>
        <v>1</v>
      </c>
      <c r="U35" s="360">
        <v>0</v>
      </c>
      <c r="V35" s="360">
        <v>2</v>
      </c>
      <c r="W35" s="360">
        <v>0</v>
      </c>
      <c r="X35" s="360">
        <v>0</v>
      </c>
      <c r="Y35" s="360">
        <v>0</v>
      </c>
      <c r="Z35" s="361">
        <f t="shared" si="3"/>
        <v>3</v>
      </c>
      <c r="AA35" s="360">
        <v>2</v>
      </c>
    </row>
    <row r="36" spans="1:27" x14ac:dyDescent="0.25">
      <c r="A36" s="343" t="s">
        <v>63</v>
      </c>
      <c r="B36" s="344"/>
      <c r="C36" s="873" t="s">
        <v>64</v>
      </c>
      <c r="D36" s="873"/>
      <c r="E36" s="873"/>
      <c r="F36" s="359">
        <v>63</v>
      </c>
      <c r="G36" s="108">
        <v>51</v>
      </c>
      <c r="H36" s="108">
        <v>45</v>
      </c>
      <c r="I36" s="108">
        <v>6</v>
      </c>
      <c r="J36" s="221">
        <v>0</v>
      </c>
      <c r="K36" s="361">
        <f t="shared" si="1"/>
        <v>47</v>
      </c>
      <c r="L36" s="360">
        <v>22</v>
      </c>
      <c r="M36" s="360">
        <v>2</v>
      </c>
      <c r="N36" s="360">
        <v>5</v>
      </c>
      <c r="O36" s="361">
        <v>18</v>
      </c>
      <c r="P36" s="360">
        <v>3</v>
      </c>
      <c r="Q36" s="360">
        <v>15</v>
      </c>
      <c r="R36" s="360">
        <v>0</v>
      </c>
      <c r="S36" s="360">
        <v>0</v>
      </c>
      <c r="T36" s="361">
        <f t="shared" si="2"/>
        <v>47</v>
      </c>
      <c r="U36" s="360">
        <v>0</v>
      </c>
      <c r="V36" s="360">
        <v>39</v>
      </c>
      <c r="W36" s="360">
        <v>10</v>
      </c>
      <c r="X36" s="360">
        <v>0</v>
      </c>
      <c r="Y36" s="360">
        <v>0</v>
      </c>
      <c r="Z36" s="361">
        <f t="shared" si="3"/>
        <v>61</v>
      </c>
      <c r="AA36" s="360">
        <v>24</v>
      </c>
    </row>
    <row r="37" spans="1:27" x14ac:dyDescent="0.25">
      <c r="A37" s="351" t="s">
        <v>65</v>
      </c>
      <c r="B37" s="352" t="s">
        <v>59</v>
      </c>
      <c r="C37" s="868" t="s">
        <v>66</v>
      </c>
      <c r="D37" s="868"/>
      <c r="E37" s="868"/>
      <c r="F37" s="222">
        <v>19</v>
      </c>
      <c r="G37" s="314">
        <v>10</v>
      </c>
      <c r="H37" s="314">
        <v>9</v>
      </c>
      <c r="I37" s="314">
        <v>1</v>
      </c>
      <c r="J37" s="222">
        <v>0</v>
      </c>
      <c r="K37" s="361">
        <f t="shared" si="1"/>
        <v>15</v>
      </c>
      <c r="L37" s="314">
        <v>7</v>
      </c>
      <c r="M37" s="367">
        <v>1</v>
      </c>
      <c r="N37" s="367">
        <v>2</v>
      </c>
      <c r="O37" s="368">
        <v>5</v>
      </c>
      <c r="P37" s="367">
        <v>1</v>
      </c>
      <c r="Q37" s="367">
        <v>4</v>
      </c>
      <c r="R37" s="367">
        <v>0</v>
      </c>
      <c r="S37" s="367">
        <v>0</v>
      </c>
      <c r="T37" s="361">
        <f t="shared" si="2"/>
        <v>15</v>
      </c>
      <c r="U37" s="367">
        <v>0</v>
      </c>
      <c r="V37" s="367">
        <v>12</v>
      </c>
      <c r="W37" s="367">
        <v>1</v>
      </c>
      <c r="X37" s="367">
        <v>0</v>
      </c>
      <c r="Y37" s="367">
        <v>0</v>
      </c>
      <c r="Z37" s="361">
        <f t="shared" si="3"/>
        <v>13</v>
      </c>
      <c r="AA37" s="367">
        <v>6</v>
      </c>
    </row>
    <row r="38" spans="1:27" x14ac:dyDescent="0.25">
      <c r="A38" s="351" t="s">
        <v>67</v>
      </c>
      <c r="B38" s="352" t="s">
        <v>59</v>
      </c>
      <c r="C38" s="867" t="s">
        <v>68</v>
      </c>
      <c r="D38" s="868"/>
      <c r="E38" s="868"/>
      <c r="F38" s="222">
        <v>3</v>
      </c>
      <c r="G38" s="314">
        <v>5</v>
      </c>
      <c r="H38" s="314">
        <v>5</v>
      </c>
      <c r="I38" s="314">
        <v>0</v>
      </c>
      <c r="J38" s="222">
        <v>0</v>
      </c>
      <c r="K38" s="361">
        <f t="shared" si="1"/>
        <v>2</v>
      </c>
      <c r="L38" s="314">
        <v>0</v>
      </c>
      <c r="M38" s="367">
        <v>0</v>
      </c>
      <c r="N38" s="367">
        <v>0</v>
      </c>
      <c r="O38" s="368">
        <v>2</v>
      </c>
      <c r="P38" s="367">
        <v>0</v>
      </c>
      <c r="Q38" s="367">
        <v>2</v>
      </c>
      <c r="R38" s="367">
        <v>0</v>
      </c>
      <c r="S38" s="367">
        <v>0</v>
      </c>
      <c r="T38" s="361">
        <f t="shared" si="2"/>
        <v>2</v>
      </c>
      <c r="U38" s="367">
        <v>0</v>
      </c>
      <c r="V38" s="367">
        <v>2</v>
      </c>
      <c r="W38" s="367">
        <v>0</v>
      </c>
      <c r="X38" s="367">
        <v>0</v>
      </c>
      <c r="Y38" s="367">
        <v>1</v>
      </c>
      <c r="Z38" s="361">
        <f t="shared" si="3"/>
        <v>6</v>
      </c>
      <c r="AA38" s="367">
        <v>2</v>
      </c>
    </row>
    <row r="39" spans="1:27" x14ac:dyDescent="0.25">
      <c r="A39" s="353" t="s">
        <v>69</v>
      </c>
      <c r="B39" s="354"/>
      <c r="C39" s="869" t="s">
        <v>70</v>
      </c>
      <c r="D39" s="869"/>
      <c r="E39" s="869"/>
      <c r="F39" s="91">
        <v>9</v>
      </c>
      <c r="G39" s="314">
        <v>12</v>
      </c>
      <c r="H39" s="314">
        <v>10</v>
      </c>
      <c r="I39" s="314">
        <v>2</v>
      </c>
      <c r="J39" s="222">
        <v>0</v>
      </c>
      <c r="K39" s="361">
        <f t="shared" si="1"/>
        <v>9</v>
      </c>
      <c r="L39" s="367">
        <v>3</v>
      </c>
      <c r="M39" s="367">
        <v>1</v>
      </c>
      <c r="N39" s="367">
        <v>2</v>
      </c>
      <c r="O39" s="368">
        <v>3</v>
      </c>
      <c r="P39" s="367">
        <v>0</v>
      </c>
      <c r="Q39" s="367">
        <v>3</v>
      </c>
      <c r="R39" s="367">
        <v>0</v>
      </c>
      <c r="S39" s="367">
        <v>0</v>
      </c>
      <c r="T39" s="361">
        <f t="shared" si="2"/>
        <v>9</v>
      </c>
      <c r="U39" s="367">
        <v>1</v>
      </c>
      <c r="V39" s="369">
        <v>5</v>
      </c>
      <c r="W39" s="369">
        <v>2</v>
      </c>
      <c r="X39" s="369">
        <v>0</v>
      </c>
      <c r="Y39" s="369">
        <v>1</v>
      </c>
      <c r="Z39" s="361">
        <f t="shared" si="3"/>
        <v>9</v>
      </c>
      <c r="AA39" s="369">
        <v>3</v>
      </c>
    </row>
    <row r="40" spans="1:27" s="316" customFormat="1" ht="32.25" customHeight="1" x14ac:dyDescent="0.25">
      <c r="A40" s="338" t="s">
        <v>71</v>
      </c>
      <c r="B40" s="355"/>
      <c r="C40" s="870" t="s">
        <v>72</v>
      </c>
      <c r="D40" s="870"/>
      <c r="E40" s="870"/>
      <c r="F40" s="340">
        <f>SUM(F41:F51)</f>
        <v>28</v>
      </c>
      <c r="G40" s="340">
        <f t="shared" ref="G40:AA40" si="4">SUM(G41:G51)</f>
        <v>79</v>
      </c>
      <c r="H40" s="340">
        <f t="shared" si="4"/>
        <v>69</v>
      </c>
      <c r="I40" s="340">
        <f t="shared" si="4"/>
        <v>9</v>
      </c>
      <c r="J40" s="340">
        <f t="shared" si="4"/>
        <v>1</v>
      </c>
      <c r="K40" s="340">
        <f t="shared" si="4"/>
        <v>60</v>
      </c>
      <c r="L40" s="340">
        <f t="shared" si="4"/>
        <v>24</v>
      </c>
      <c r="M40" s="340">
        <f t="shared" si="4"/>
        <v>2</v>
      </c>
      <c r="N40" s="340">
        <f t="shared" si="4"/>
        <v>14</v>
      </c>
      <c r="O40" s="340">
        <f t="shared" si="4"/>
        <v>20</v>
      </c>
      <c r="P40" s="340">
        <f t="shared" si="4"/>
        <v>4</v>
      </c>
      <c r="Q40" s="340">
        <f t="shared" si="4"/>
        <v>15</v>
      </c>
      <c r="R40" s="340">
        <f t="shared" si="4"/>
        <v>1</v>
      </c>
      <c r="S40" s="340">
        <f t="shared" si="4"/>
        <v>0</v>
      </c>
      <c r="T40" s="340">
        <f t="shared" si="4"/>
        <v>60</v>
      </c>
      <c r="U40" s="340">
        <f t="shared" si="4"/>
        <v>1</v>
      </c>
      <c r="V40" s="340">
        <f t="shared" si="4"/>
        <v>45</v>
      </c>
      <c r="W40" s="340">
        <f t="shared" si="4"/>
        <v>12</v>
      </c>
      <c r="X40" s="340">
        <f t="shared" si="4"/>
        <v>0</v>
      </c>
      <c r="Y40" s="340">
        <f t="shared" si="4"/>
        <v>3</v>
      </c>
      <c r="Z40" s="340">
        <f t="shared" si="4"/>
        <v>36</v>
      </c>
      <c r="AA40" s="340">
        <f t="shared" si="4"/>
        <v>3</v>
      </c>
    </row>
    <row r="41" spans="1:27" x14ac:dyDescent="0.25">
      <c r="A41" s="343" t="s">
        <v>73</v>
      </c>
      <c r="B41" s="344"/>
      <c r="C41" s="871" t="s">
        <v>74</v>
      </c>
      <c r="D41" s="872"/>
      <c r="E41" s="872"/>
      <c r="F41" s="222">
        <v>7</v>
      </c>
      <c r="G41" s="314">
        <v>12</v>
      </c>
      <c r="H41" s="314">
        <v>10</v>
      </c>
      <c r="I41" s="108">
        <v>2</v>
      </c>
      <c r="J41" s="221">
        <v>0</v>
      </c>
      <c r="K41" s="361">
        <f t="shared" si="1"/>
        <v>11</v>
      </c>
      <c r="L41" s="360">
        <v>4</v>
      </c>
      <c r="M41" s="360">
        <v>1</v>
      </c>
      <c r="N41" s="360">
        <v>4</v>
      </c>
      <c r="O41" s="361">
        <v>2</v>
      </c>
      <c r="P41" s="360">
        <v>0</v>
      </c>
      <c r="Q41" s="360">
        <v>2</v>
      </c>
      <c r="R41" s="360">
        <v>0</v>
      </c>
      <c r="S41" s="360">
        <v>0</v>
      </c>
      <c r="T41" s="361">
        <f t="shared" si="2"/>
        <v>11</v>
      </c>
      <c r="U41" s="360">
        <v>0</v>
      </c>
      <c r="V41" s="362">
        <v>11</v>
      </c>
      <c r="W41" s="362">
        <v>5</v>
      </c>
      <c r="X41" s="362">
        <v>0</v>
      </c>
      <c r="Y41" s="362">
        <v>1</v>
      </c>
      <c r="Z41" s="361">
        <f t="shared" si="3"/>
        <v>6</v>
      </c>
      <c r="AA41" s="362">
        <v>0</v>
      </c>
    </row>
    <row r="42" spans="1:27" x14ac:dyDescent="0.25">
      <c r="A42" s="343" t="s">
        <v>75</v>
      </c>
      <c r="B42" s="344"/>
      <c r="C42" s="873" t="s">
        <v>76</v>
      </c>
      <c r="D42" s="873"/>
      <c r="E42" s="873"/>
      <c r="F42" s="359">
        <v>0</v>
      </c>
      <c r="G42" s="108">
        <v>0</v>
      </c>
      <c r="H42" s="108">
        <v>0</v>
      </c>
      <c r="I42" s="108">
        <v>0</v>
      </c>
      <c r="J42" s="221">
        <v>0</v>
      </c>
      <c r="K42" s="361">
        <f t="shared" si="1"/>
        <v>0</v>
      </c>
      <c r="L42" s="360">
        <v>0</v>
      </c>
      <c r="M42" s="360">
        <v>0</v>
      </c>
      <c r="N42" s="360">
        <v>0</v>
      </c>
      <c r="O42" s="361">
        <v>0</v>
      </c>
      <c r="P42" s="360">
        <v>0</v>
      </c>
      <c r="Q42" s="360">
        <v>0</v>
      </c>
      <c r="R42" s="360">
        <v>0</v>
      </c>
      <c r="S42" s="360">
        <v>0</v>
      </c>
      <c r="T42" s="361">
        <f t="shared" si="2"/>
        <v>0</v>
      </c>
      <c r="U42" s="360">
        <v>0</v>
      </c>
      <c r="V42" s="362">
        <v>0</v>
      </c>
      <c r="W42" s="362">
        <v>0</v>
      </c>
      <c r="X42" s="362">
        <v>0</v>
      </c>
      <c r="Y42" s="362">
        <v>0</v>
      </c>
      <c r="Z42" s="361">
        <f t="shared" si="3"/>
        <v>0</v>
      </c>
      <c r="AA42" s="362">
        <v>0</v>
      </c>
    </row>
    <row r="43" spans="1:27" x14ac:dyDescent="0.25">
      <c r="A43" s="343" t="s">
        <v>77</v>
      </c>
      <c r="B43" s="348"/>
      <c r="C43" s="858" t="s">
        <v>78</v>
      </c>
      <c r="D43" s="859"/>
      <c r="E43" s="860"/>
      <c r="F43" s="359">
        <v>1</v>
      </c>
      <c r="G43" s="108">
        <v>2</v>
      </c>
      <c r="H43" s="221">
        <v>2</v>
      </c>
      <c r="I43" s="221">
        <v>0</v>
      </c>
      <c r="J43" s="221">
        <v>0</v>
      </c>
      <c r="K43" s="361">
        <f t="shared" si="1"/>
        <v>1</v>
      </c>
      <c r="L43" s="360">
        <v>0</v>
      </c>
      <c r="M43" s="360">
        <v>0</v>
      </c>
      <c r="N43" s="360">
        <v>1</v>
      </c>
      <c r="O43" s="361">
        <v>0</v>
      </c>
      <c r="P43" s="360">
        <v>0</v>
      </c>
      <c r="Q43" s="360">
        <v>0</v>
      </c>
      <c r="R43" s="360">
        <v>0</v>
      </c>
      <c r="S43" s="360">
        <v>0</v>
      </c>
      <c r="T43" s="361">
        <f t="shared" si="2"/>
        <v>1</v>
      </c>
      <c r="U43" s="360">
        <v>0</v>
      </c>
      <c r="V43" s="362">
        <v>0</v>
      </c>
      <c r="W43" s="362">
        <v>1</v>
      </c>
      <c r="X43" s="362">
        <v>0</v>
      </c>
      <c r="Y43" s="362">
        <v>0</v>
      </c>
      <c r="Z43" s="361">
        <f t="shared" si="3"/>
        <v>2</v>
      </c>
      <c r="AA43" s="362">
        <v>0</v>
      </c>
    </row>
    <row r="44" spans="1:27" x14ac:dyDescent="0.25">
      <c r="A44" s="349" t="s">
        <v>79</v>
      </c>
      <c r="B44" s="350"/>
      <c r="C44" s="858" t="s">
        <v>80</v>
      </c>
      <c r="D44" s="859"/>
      <c r="E44" s="860"/>
      <c r="F44" s="364">
        <v>2</v>
      </c>
      <c r="G44" s="313">
        <v>10</v>
      </c>
      <c r="H44" s="313">
        <v>10</v>
      </c>
      <c r="I44" s="313">
        <v>0</v>
      </c>
      <c r="J44" s="377">
        <v>0</v>
      </c>
      <c r="K44" s="361">
        <f t="shared" si="1"/>
        <v>8</v>
      </c>
      <c r="L44" s="312">
        <v>4</v>
      </c>
      <c r="M44" s="312">
        <v>0</v>
      </c>
      <c r="N44" s="312">
        <v>1</v>
      </c>
      <c r="O44" s="335">
        <v>3</v>
      </c>
      <c r="P44" s="312">
        <v>1</v>
      </c>
      <c r="Q44" s="312">
        <v>2</v>
      </c>
      <c r="R44" s="312">
        <v>0</v>
      </c>
      <c r="S44" s="312">
        <v>0</v>
      </c>
      <c r="T44" s="361">
        <f t="shared" si="2"/>
        <v>8</v>
      </c>
      <c r="U44" s="312">
        <v>0</v>
      </c>
      <c r="V44" s="370">
        <v>6</v>
      </c>
      <c r="W44" s="370">
        <v>0</v>
      </c>
      <c r="X44" s="370">
        <v>0</v>
      </c>
      <c r="Y44" s="370">
        <v>0</v>
      </c>
      <c r="Z44" s="361">
        <f t="shared" si="3"/>
        <v>4</v>
      </c>
      <c r="AA44" s="370">
        <v>1</v>
      </c>
    </row>
    <row r="45" spans="1:27" x14ac:dyDescent="0.25">
      <c r="A45" s="349" t="s">
        <v>81</v>
      </c>
      <c r="B45" s="350"/>
      <c r="C45" s="858" t="s">
        <v>82</v>
      </c>
      <c r="D45" s="859"/>
      <c r="E45" s="860"/>
      <c r="F45" s="364">
        <v>0</v>
      </c>
      <c r="G45" s="313">
        <v>0</v>
      </c>
      <c r="H45" s="313">
        <v>0</v>
      </c>
      <c r="I45" s="313">
        <v>0</v>
      </c>
      <c r="J45" s="377">
        <v>0</v>
      </c>
      <c r="K45" s="361">
        <f t="shared" si="1"/>
        <v>0</v>
      </c>
      <c r="L45" s="312">
        <v>0</v>
      </c>
      <c r="M45" s="312">
        <v>0</v>
      </c>
      <c r="N45" s="312">
        <v>0</v>
      </c>
      <c r="O45" s="335">
        <v>0</v>
      </c>
      <c r="P45" s="312">
        <v>0</v>
      </c>
      <c r="Q45" s="312">
        <v>0</v>
      </c>
      <c r="R45" s="312">
        <v>0</v>
      </c>
      <c r="S45" s="312">
        <v>0</v>
      </c>
      <c r="T45" s="361">
        <f t="shared" si="2"/>
        <v>0</v>
      </c>
      <c r="U45" s="312">
        <v>0</v>
      </c>
      <c r="V45" s="370">
        <v>0</v>
      </c>
      <c r="W45" s="370">
        <v>0</v>
      </c>
      <c r="X45" s="370">
        <v>0</v>
      </c>
      <c r="Y45" s="370">
        <v>0</v>
      </c>
      <c r="Z45" s="361">
        <f t="shared" si="3"/>
        <v>0</v>
      </c>
      <c r="AA45" s="370">
        <v>0</v>
      </c>
    </row>
    <row r="46" spans="1:27" x14ac:dyDescent="0.25">
      <c r="A46" s="343" t="s">
        <v>83</v>
      </c>
      <c r="B46" s="348"/>
      <c r="C46" s="858" t="s">
        <v>84</v>
      </c>
      <c r="D46" s="859"/>
      <c r="E46" s="860"/>
      <c r="F46" s="359">
        <v>7</v>
      </c>
      <c r="G46" s="108">
        <v>28</v>
      </c>
      <c r="H46" s="108">
        <v>24</v>
      </c>
      <c r="I46" s="108">
        <v>4</v>
      </c>
      <c r="J46" s="221">
        <v>0</v>
      </c>
      <c r="K46" s="361">
        <f t="shared" si="1"/>
        <v>16</v>
      </c>
      <c r="L46" s="360">
        <v>5</v>
      </c>
      <c r="M46" s="360">
        <v>0</v>
      </c>
      <c r="N46" s="360">
        <v>6</v>
      </c>
      <c r="O46" s="361">
        <v>5</v>
      </c>
      <c r="P46" s="360">
        <v>0</v>
      </c>
      <c r="Q46" s="360">
        <v>4</v>
      </c>
      <c r="R46" s="360">
        <v>1</v>
      </c>
      <c r="S46" s="360">
        <v>0</v>
      </c>
      <c r="T46" s="361">
        <f t="shared" si="2"/>
        <v>16</v>
      </c>
      <c r="U46" s="360">
        <v>1</v>
      </c>
      <c r="V46" s="362">
        <v>11</v>
      </c>
      <c r="W46" s="362">
        <v>4</v>
      </c>
      <c r="X46" s="362">
        <v>0</v>
      </c>
      <c r="Y46" s="362">
        <v>2</v>
      </c>
      <c r="Z46" s="361">
        <f t="shared" si="3"/>
        <v>14</v>
      </c>
      <c r="AA46" s="362">
        <v>2</v>
      </c>
    </row>
    <row r="47" spans="1:27" x14ac:dyDescent="0.25">
      <c r="A47" s="343" t="s">
        <v>85</v>
      </c>
      <c r="B47" s="348"/>
      <c r="C47" s="858" t="s">
        <v>86</v>
      </c>
      <c r="D47" s="859"/>
      <c r="E47" s="860"/>
      <c r="F47" s="359">
        <v>5</v>
      </c>
      <c r="G47" s="108">
        <v>8</v>
      </c>
      <c r="H47" s="108">
        <v>6</v>
      </c>
      <c r="I47" s="108">
        <v>2</v>
      </c>
      <c r="J47" s="221">
        <v>0</v>
      </c>
      <c r="K47" s="361">
        <f t="shared" si="1"/>
        <v>5</v>
      </c>
      <c r="L47" s="360">
        <v>2</v>
      </c>
      <c r="M47" s="360">
        <v>0</v>
      </c>
      <c r="N47" s="360">
        <v>1</v>
      </c>
      <c r="O47" s="361">
        <v>2</v>
      </c>
      <c r="P47" s="360">
        <v>1</v>
      </c>
      <c r="Q47" s="360">
        <v>1</v>
      </c>
      <c r="R47" s="360">
        <v>0</v>
      </c>
      <c r="S47" s="360">
        <v>0</v>
      </c>
      <c r="T47" s="361">
        <f t="shared" si="2"/>
        <v>5</v>
      </c>
      <c r="U47" s="360">
        <v>0</v>
      </c>
      <c r="V47" s="362">
        <v>4</v>
      </c>
      <c r="W47" s="362">
        <v>0</v>
      </c>
      <c r="X47" s="362">
        <v>0</v>
      </c>
      <c r="Y47" s="362">
        <v>0</v>
      </c>
      <c r="Z47" s="361">
        <f t="shared" si="3"/>
        <v>6</v>
      </c>
      <c r="AA47" s="362">
        <v>0</v>
      </c>
    </row>
    <row r="48" spans="1:27" ht="17.25" customHeight="1" x14ac:dyDescent="0.25">
      <c r="A48" s="347" t="s">
        <v>87</v>
      </c>
      <c r="B48" s="356" t="s">
        <v>37</v>
      </c>
      <c r="C48" s="864" t="s">
        <v>88</v>
      </c>
      <c r="D48" s="865"/>
      <c r="E48" s="866"/>
      <c r="F48" s="359">
        <v>0</v>
      </c>
      <c r="G48" s="108">
        <v>0</v>
      </c>
      <c r="H48" s="108">
        <v>0</v>
      </c>
      <c r="I48" s="108">
        <v>0</v>
      </c>
      <c r="J48" s="221">
        <v>0</v>
      </c>
      <c r="K48" s="361">
        <v>0</v>
      </c>
      <c r="L48" s="360">
        <v>0</v>
      </c>
      <c r="M48" s="360">
        <v>0</v>
      </c>
      <c r="N48" s="360">
        <v>0</v>
      </c>
      <c r="O48" s="361">
        <v>0</v>
      </c>
      <c r="P48" s="360">
        <v>0</v>
      </c>
      <c r="Q48" s="360">
        <v>0</v>
      </c>
      <c r="R48" s="360">
        <v>0</v>
      </c>
      <c r="S48" s="360">
        <v>0</v>
      </c>
      <c r="T48" s="361">
        <v>0</v>
      </c>
      <c r="U48" s="360">
        <v>0</v>
      </c>
      <c r="V48" s="362">
        <v>0</v>
      </c>
      <c r="W48" s="362">
        <v>0</v>
      </c>
      <c r="X48" s="362">
        <v>0</v>
      </c>
      <c r="Y48" s="362">
        <v>0</v>
      </c>
      <c r="Z48" s="361">
        <v>0</v>
      </c>
      <c r="AA48" s="362">
        <v>0</v>
      </c>
    </row>
    <row r="49" spans="1:27" x14ac:dyDescent="0.25">
      <c r="A49" s="343" t="s">
        <v>89</v>
      </c>
      <c r="B49" s="348"/>
      <c r="C49" s="858" t="s">
        <v>90</v>
      </c>
      <c r="D49" s="859"/>
      <c r="E49" s="860"/>
      <c r="F49" s="359">
        <v>3</v>
      </c>
      <c r="G49" s="108">
        <v>7</v>
      </c>
      <c r="H49" s="108">
        <v>7</v>
      </c>
      <c r="I49" s="108">
        <v>0</v>
      </c>
      <c r="J49" s="221">
        <v>0</v>
      </c>
      <c r="K49" s="361">
        <f t="shared" si="1"/>
        <v>7</v>
      </c>
      <c r="L49" s="360">
        <v>3</v>
      </c>
      <c r="M49" s="360">
        <v>0</v>
      </c>
      <c r="N49" s="360">
        <v>0</v>
      </c>
      <c r="O49" s="361">
        <v>4</v>
      </c>
      <c r="P49" s="360">
        <v>1</v>
      </c>
      <c r="Q49" s="360">
        <v>3</v>
      </c>
      <c r="R49" s="360">
        <v>0</v>
      </c>
      <c r="S49" s="360">
        <v>0</v>
      </c>
      <c r="T49" s="361">
        <f t="shared" si="2"/>
        <v>7</v>
      </c>
      <c r="U49" s="360">
        <v>0</v>
      </c>
      <c r="V49" s="362">
        <v>6</v>
      </c>
      <c r="W49" s="362">
        <v>2</v>
      </c>
      <c r="X49" s="362">
        <v>0</v>
      </c>
      <c r="Y49" s="362">
        <v>0</v>
      </c>
      <c r="Z49" s="361">
        <f t="shared" si="3"/>
        <v>3</v>
      </c>
      <c r="AA49" s="362">
        <v>0</v>
      </c>
    </row>
    <row r="50" spans="1:27" x14ac:dyDescent="0.25">
      <c r="A50" s="343" t="s">
        <v>91</v>
      </c>
      <c r="B50" s="348"/>
      <c r="C50" s="858" t="s">
        <v>92</v>
      </c>
      <c r="D50" s="859"/>
      <c r="E50" s="860"/>
      <c r="F50" s="359">
        <v>0</v>
      </c>
      <c r="G50" s="108">
        <v>0</v>
      </c>
      <c r="H50" s="108">
        <v>0</v>
      </c>
      <c r="I50" s="108">
        <v>0</v>
      </c>
      <c r="J50" s="221">
        <v>0</v>
      </c>
      <c r="K50" s="361">
        <f t="shared" si="1"/>
        <v>0</v>
      </c>
      <c r="L50" s="360">
        <v>0</v>
      </c>
      <c r="M50" s="360">
        <v>0</v>
      </c>
      <c r="N50" s="360">
        <v>0</v>
      </c>
      <c r="O50" s="361">
        <v>0</v>
      </c>
      <c r="P50" s="360">
        <v>0</v>
      </c>
      <c r="Q50" s="360">
        <v>0</v>
      </c>
      <c r="R50" s="360">
        <v>0</v>
      </c>
      <c r="S50" s="360">
        <v>0</v>
      </c>
      <c r="T50" s="361">
        <f t="shared" si="2"/>
        <v>0</v>
      </c>
      <c r="U50" s="360">
        <v>0</v>
      </c>
      <c r="V50" s="362">
        <v>0</v>
      </c>
      <c r="W50" s="362">
        <v>0</v>
      </c>
      <c r="X50" s="362">
        <v>0</v>
      </c>
      <c r="Y50" s="362">
        <v>0</v>
      </c>
      <c r="Z50" s="361">
        <f t="shared" si="3"/>
        <v>0</v>
      </c>
      <c r="AA50" s="362">
        <v>0</v>
      </c>
    </row>
    <row r="51" spans="1:27" x14ac:dyDescent="0.25">
      <c r="A51" s="343" t="s">
        <v>93</v>
      </c>
      <c r="B51" s="348"/>
      <c r="C51" s="858" t="s">
        <v>70</v>
      </c>
      <c r="D51" s="859"/>
      <c r="E51" s="860"/>
      <c r="F51" s="359">
        <v>3</v>
      </c>
      <c r="G51" s="108">
        <v>12</v>
      </c>
      <c r="H51" s="108">
        <v>10</v>
      </c>
      <c r="I51" s="108">
        <v>1</v>
      </c>
      <c r="J51" s="221">
        <v>1</v>
      </c>
      <c r="K51" s="361">
        <f t="shared" si="1"/>
        <v>12</v>
      </c>
      <c r="L51" s="360">
        <v>6</v>
      </c>
      <c r="M51" s="360">
        <v>1</v>
      </c>
      <c r="N51" s="360">
        <v>1</v>
      </c>
      <c r="O51" s="361">
        <v>4</v>
      </c>
      <c r="P51" s="360">
        <v>1</v>
      </c>
      <c r="Q51" s="360">
        <v>3</v>
      </c>
      <c r="R51" s="360">
        <v>0</v>
      </c>
      <c r="S51" s="360">
        <v>0</v>
      </c>
      <c r="T51" s="361">
        <f t="shared" si="2"/>
        <v>12</v>
      </c>
      <c r="U51" s="360">
        <v>0</v>
      </c>
      <c r="V51" s="362">
        <v>7</v>
      </c>
      <c r="W51" s="362">
        <v>0</v>
      </c>
      <c r="X51" s="362">
        <v>0</v>
      </c>
      <c r="Y51" s="362">
        <v>0</v>
      </c>
      <c r="Z51" s="361">
        <f t="shared" si="3"/>
        <v>1</v>
      </c>
      <c r="AA51" s="362">
        <v>0</v>
      </c>
    </row>
    <row r="52" spans="1:27" s="316" customFormat="1" ht="37.5" customHeight="1" x14ac:dyDescent="0.25">
      <c r="A52" s="336" t="s">
        <v>94</v>
      </c>
      <c r="B52" s="337"/>
      <c r="C52" s="848" t="s">
        <v>95</v>
      </c>
      <c r="D52" s="849"/>
      <c r="E52" s="850"/>
      <c r="F52" s="340">
        <f>SUM(F53:F59)</f>
        <v>12</v>
      </c>
      <c r="G52" s="340">
        <f t="shared" ref="G52:AA52" si="5">SUM(G53:G59)</f>
        <v>29</v>
      </c>
      <c r="H52" s="340">
        <f t="shared" si="5"/>
        <v>20</v>
      </c>
      <c r="I52" s="340">
        <f t="shared" si="5"/>
        <v>9</v>
      </c>
      <c r="J52" s="340">
        <f t="shared" si="5"/>
        <v>0</v>
      </c>
      <c r="K52" s="340">
        <f t="shared" si="5"/>
        <v>19</v>
      </c>
      <c r="L52" s="340">
        <f t="shared" si="5"/>
        <v>8</v>
      </c>
      <c r="M52" s="340">
        <f t="shared" si="5"/>
        <v>0</v>
      </c>
      <c r="N52" s="340">
        <f t="shared" si="5"/>
        <v>7</v>
      </c>
      <c r="O52" s="340">
        <f t="shared" si="5"/>
        <v>4</v>
      </c>
      <c r="P52" s="340">
        <f t="shared" si="5"/>
        <v>1</v>
      </c>
      <c r="Q52" s="340">
        <f t="shared" si="5"/>
        <v>3</v>
      </c>
      <c r="R52" s="340">
        <f t="shared" si="5"/>
        <v>0</v>
      </c>
      <c r="S52" s="340">
        <f t="shared" si="5"/>
        <v>0</v>
      </c>
      <c r="T52" s="340">
        <f t="shared" si="5"/>
        <v>19</v>
      </c>
      <c r="U52" s="340">
        <f t="shared" si="5"/>
        <v>0</v>
      </c>
      <c r="V52" s="340">
        <f t="shared" si="5"/>
        <v>13</v>
      </c>
      <c r="W52" s="340">
        <f t="shared" si="5"/>
        <v>4</v>
      </c>
      <c r="X52" s="340">
        <f t="shared" si="5"/>
        <v>0</v>
      </c>
      <c r="Y52" s="340">
        <f t="shared" si="5"/>
        <v>2</v>
      </c>
      <c r="Z52" s="340">
        <f t="shared" si="5"/>
        <v>13</v>
      </c>
      <c r="AA52" s="340">
        <f t="shared" si="5"/>
        <v>2</v>
      </c>
    </row>
    <row r="53" spans="1:27" x14ac:dyDescent="0.25">
      <c r="A53" s="343" t="s">
        <v>96</v>
      </c>
      <c r="B53" s="348"/>
      <c r="C53" s="858" t="s">
        <v>97</v>
      </c>
      <c r="D53" s="859"/>
      <c r="E53" s="860"/>
      <c r="F53" s="359">
        <v>2</v>
      </c>
      <c r="G53" s="108">
        <v>2</v>
      </c>
      <c r="H53" s="108">
        <v>2</v>
      </c>
      <c r="I53" s="108">
        <v>0</v>
      </c>
      <c r="J53" s="221">
        <v>0</v>
      </c>
      <c r="K53" s="361">
        <f t="shared" si="1"/>
        <v>2</v>
      </c>
      <c r="L53" s="360">
        <v>0</v>
      </c>
      <c r="M53" s="360">
        <v>0</v>
      </c>
      <c r="N53" s="360">
        <v>1</v>
      </c>
      <c r="O53" s="361">
        <v>1</v>
      </c>
      <c r="P53" s="360">
        <v>0</v>
      </c>
      <c r="Q53" s="360">
        <v>1</v>
      </c>
      <c r="R53" s="360">
        <v>0</v>
      </c>
      <c r="S53" s="360">
        <v>0</v>
      </c>
      <c r="T53" s="361">
        <f t="shared" si="2"/>
        <v>2</v>
      </c>
      <c r="U53" s="360">
        <v>0</v>
      </c>
      <c r="V53" s="362">
        <v>1</v>
      </c>
      <c r="W53" s="362">
        <v>1</v>
      </c>
      <c r="X53" s="362">
        <v>0</v>
      </c>
      <c r="Y53" s="362">
        <v>0</v>
      </c>
      <c r="Z53" s="361">
        <f t="shared" si="3"/>
        <v>2</v>
      </c>
      <c r="AA53" s="362">
        <v>0</v>
      </c>
    </row>
    <row r="54" spans="1:27" x14ac:dyDescent="0.25">
      <c r="A54" s="343" t="s">
        <v>98</v>
      </c>
      <c r="B54" s="348"/>
      <c r="C54" s="858" t="s">
        <v>99</v>
      </c>
      <c r="D54" s="859"/>
      <c r="E54" s="860"/>
      <c r="F54" s="359">
        <v>0</v>
      </c>
      <c r="G54" s="108">
        <v>0</v>
      </c>
      <c r="H54" s="108">
        <v>0</v>
      </c>
      <c r="I54" s="108">
        <v>0</v>
      </c>
      <c r="J54" s="221">
        <v>0</v>
      </c>
      <c r="K54" s="361">
        <f t="shared" si="1"/>
        <v>0</v>
      </c>
      <c r="L54" s="360">
        <v>0</v>
      </c>
      <c r="M54" s="360">
        <v>0</v>
      </c>
      <c r="N54" s="360">
        <v>0</v>
      </c>
      <c r="O54" s="361">
        <v>0</v>
      </c>
      <c r="P54" s="360">
        <v>0</v>
      </c>
      <c r="Q54" s="360">
        <v>0</v>
      </c>
      <c r="R54" s="360">
        <v>0</v>
      </c>
      <c r="S54" s="360">
        <v>0</v>
      </c>
      <c r="T54" s="361">
        <f t="shared" si="2"/>
        <v>0</v>
      </c>
      <c r="U54" s="360">
        <v>0</v>
      </c>
      <c r="V54" s="362">
        <v>0</v>
      </c>
      <c r="W54" s="362">
        <v>0</v>
      </c>
      <c r="X54" s="362">
        <v>0</v>
      </c>
      <c r="Y54" s="362">
        <v>0</v>
      </c>
      <c r="Z54" s="361">
        <f t="shared" si="3"/>
        <v>0</v>
      </c>
      <c r="AA54" s="362">
        <v>0</v>
      </c>
    </row>
    <row r="55" spans="1:27" x14ac:dyDescent="0.25">
      <c r="A55" s="343" t="s">
        <v>100</v>
      </c>
      <c r="B55" s="348"/>
      <c r="C55" s="858" t="s">
        <v>101</v>
      </c>
      <c r="D55" s="859"/>
      <c r="E55" s="860"/>
      <c r="F55" s="359">
        <v>2</v>
      </c>
      <c r="G55" s="108">
        <v>4</v>
      </c>
      <c r="H55" s="108">
        <v>2</v>
      </c>
      <c r="I55" s="108">
        <v>2</v>
      </c>
      <c r="J55" s="221">
        <v>0</v>
      </c>
      <c r="K55" s="361">
        <f t="shared" si="1"/>
        <v>2</v>
      </c>
      <c r="L55" s="360">
        <v>1</v>
      </c>
      <c r="M55" s="360">
        <v>0</v>
      </c>
      <c r="N55" s="360">
        <v>1</v>
      </c>
      <c r="O55" s="361">
        <v>0</v>
      </c>
      <c r="P55" s="360">
        <v>0</v>
      </c>
      <c r="Q55" s="360">
        <v>0</v>
      </c>
      <c r="R55" s="360">
        <v>0</v>
      </c>
      <c r="S55" s="360">
        <v>0</v>
      </c>
      <c r="T55" s="361">
        <f t="shared" si="2"/>
        <v>2</v>
      </c>
      <c r="U55" s="360">
        <v>0</v>
      </c>
      <c r="V55" s="362">
        <v>3</v>
      </c>
      <c r="W55" s="362">
        <v>1</v>
      </c>
      <c r="X55" s="362">
        <v>0</v>
      </c>
      <c r="Y55" s="362">
        <v>0</v>
      </c>
      <c r="Z55" s="361">
        <f t="shared" si="3"/>
        <v>2</v>
      </c>
      <c r="AA55" s="362">
        <v>0</v>
      </c>
    </row>
    <row r="56" spans="1:27" x14ac:dyDescent="0.25">
      <c r="A56" s="349" t="s">
        <v>102</v>
      </c>
      <c r="B56" s="350"/>
      <c r="C56" s="858" t="s">
        <v>103</v>
      </c>
      <c r="D56" s="859"/>
      <c r="E56" s="860"/>
      <c r="F56" s="364">
        <v>0</v>
      </c>
      <c r="G56" s="108">
        <v>0</v>
      </c>
      <c r="H56" s="108">
        <v>0</v>
      </c>
      <c r="I56" s="108">
        <v>0</v>
      </c>
      <c r="J56" s="221">
        <v>0</v>
      </c>
      <c r="K56" s="361">
        <f t="shared" si="1"/>
        <v>0</v>
      </c>
      <c r="L56" s="360">
        <v>0</v>
      </c>
      <c r="M56" s="360">
        <v>0</v>
      </c>
      <c r="N56" s="360">
        <v>0</v>
      </c>
      <c r="O56" s="361">
        <v>0</v>
      </c>
      <c r="P56" s="360">
        <v>0</v>
      </c>
      <c r="Q56" s="360">
        <v>0</v>
      </c>
      <c r="R56" s="360">
        <v>0</v>
      </c>
      <c r="S56" s="360">
        <v>0</v>
      </c>
      <c r="T56" s="361">
        <f t="shared" si="2"/>
        <v>0</v>
      </c>
      <c r="U56" s="360">
        <v>0</v>
      </c>
      <c r="V56" s="371">
        <v>0</v>
      </c>
      <c r="W56" s="371">
        <v>0</v>
      </c>
      <c r="X56" s="371">
        <v>0</v>
      </c>
      <c r="Y56" s="371">
        <v>0</v>
      </c>
      <c r="Z56" s="361">
        <f t="shared" si="3"/>
        <v>0</v>
      </c>
      <c r="AA56" s="371">
        <v>0</v>
      </c>
    </row>
    <row r="57" spans="1:27" ht="23.25" customHeight="1" x14ac:dyDescent="0.25">
      <c r="A57" s="347" t="s">
        <v>104</v>
      </c>
      <c r="B57" s="356" t="s">
        <v>37</v>
      </c>
      <c r="C57" s="864" t="s">
        <v>105</v>
      </c>
      <c r="D57" s="865"/>
      <c r="E57" s="866"/>
      <c r="F57" s="115">
        <v>0</v>
      </c>
      <c r="G57" s="108">
        <v>0</v>
      </c>
      <c r="H57" s="108">
        <v>0</v>
      </c>
      <c r="I57" s="108">
        <v>0</v>
      </c>
      <c r="J57" s="221">
        <v>0</v>
      </c>
      <c r="K57" s="361">
        <v>0</v>
      </c>
      <c r="L57" s="360">
        <v>0</v>
      </c>
      <c r="M57" s="360">
        <v>0</v>
      </c>
      <c r="N57" s="360">
        <v>0</v>
      </c>
      <c r="O57" s="361">
        <v>0</v>
      </c>
      <c r="P57" s="360">
        <v>0</v>
      </c>
      <c r="Q57" s="360">
        <v>0</v>
      </c>
      <c r="R57" s="360">
        <v>0</v>
      </c>
      <c r="S57" s="360">
        <v>0</v>
      </c>
      <c r="T57" s="361">
        <v>0</v>
      </c>
      <c r="U57" s="360">
        <v>0</v>
      </c>
      <c r="V57" s="371">
        <v>0</v>
      </c>
      <c r="W57" s="371">
        <v>0</v>
      </c>
      <c r="X57" s="371">
        <v>0</v>
      </c>
      <c r="Y57" s="371">
        <v>0</v>
      </c>
      <c r="Z57" s="361">
        <v>0</v>
      </c>
      <c r="AA57" s="371">
        <v>0</v>
      </c>
    </row>
    <row r="58" spans="1:27" x14ac:dyDescent="0.25">
      <c r="A58" s="343" t="s">
        <v>106</v>
      </c>
      <c r="B58" s="348"/>
      <c r="C58" s="858" t="s">
        <v>107</v>
      </c>
      <c r="D58" s="859"/>
      <c r="E58" s="860"/>
      <c r="F58" s="359">
        <v>4</v>
      </c>
      <c r="G58" s="108">
        <v>14</v>
      </c>
      <c r="H58" s="108">
        <v>10</v>
      </c>
      <c r="I58" s="108">
        <v>4</v>
      </c>
      <c r="J58" s="221">
        <v>0</v>
      </c>
      <c r="K58" s="361">
        <f t="shared" si="1"/>
        <v>10</v>
      </c>
      <c r="L58" s="360">
        <v>5</v>
      </c>
      <c r="M58" s="360">
        <v>0</v>
      </c>
      <c r="N58" s="360">
        <v>3</v>
      </c>
      <c r="O58" s="361">
        <v>2</v>
      </c>
      <c r="P58" s="360">
        <v>0</v>
      </c>
      <c r="Q58" s="360">
        <v>2</v>
      </c>
      <c r="R58" s="360">
        <v>0</v>
      </c>
      <c r="S58" s="360">
        <v>0</v>
      </c>
      <c r="T58" s="361">
        <f t="shared" si="2"/>
        <v>10</v>
      </c>
      <c r="U58" s="360">
        <v>0</v>
      </c>
      <c r="V58" s="362">
        <v>6</v>
      </c>
      <c r="W58" s="362">
        <v>2</v>
      </c>
      <c r="X58" s="362">
        <v>0</v>
      </c>
      <c r="Y58" s="362">
        <v>0</v>
      </c>
      <c r="Z58" s="361">
        <f t="shared" si="3"/>
        <v>4</v>
      </c>
      <c r="AA58" s="362">
        <v>0</v>
      </c>
    </row>
    <row r="59" spans="1:27" x14ac:dyDescent="0.25">
      <c r="A59" s="343" t="s">
        <v>108</v>
      </c>
      <c r="B59" s="348"/>
      <c r="C59" s="858" t="s">
        <v>70</v>
      </c>
      <c r="D59" s="859"/>
      <c r="E59" s="860"/>
      <c r="F59" s="359">
        <v>4</v>
      </c>
      <c r="G59" s="108">
        <v>9</v>
      </c>
      <c r="H59" s="108">
        <v>6</v>
      </c>
      <c r="I59" s="108">
        <v>3</v>
      </c>
      <c r="J59" s="221">
        <v>0</v>
      </c>
      <c r="K59" s="361">
        <f t="shared" si="1"/>
        <v>5</v>
      </c>
      <c r="L59" s="360">
        <v>2</v>
      </c>
      <c r="M59" s="360">
        <v>0</v>
      </c>
      <c r="N59" s="360">
        <v>2</v>
      </c>
      <c r="O59" s="361">
        <v>1</v>
      </c>
      <c r="P59" s="360">
        <v>1</v>
      </c>
      <c r="Q59" s="360">
        <v>0</v>
      </c>
      <c r="R59" s="360">
        <v>0</v>
      </c>
      <c r="S59" s="360">
        <v>0</v>
      </c>
      <c r="T59" s="361">
        <f t="shared" si="2"/>
        <v>5</v>
      </c>
      <c r="U59" s="360">
        <v>0</v>
      </c>
      <c r="V59" s="362">
        <v>3</v>
      </c>
      <c r="W59" s="362">
        <v>0</v>
      </c>
      <c r="X59" s="362">
        <v>0</v>
      </c>
      <c r="Y59" s="362">
        <v>2</v>
      </c>
      <c r="Z59" s="361">
        <f t="shared" si="3"/>
        <v>5</v>
      </c>
      <c r="AA59" s="362">
        <v>2</v>
      </c>
    </row>
    <row r="60" spans="1:27" s="316" customFormat="1" ht="32.25" customHeight="1" x14ac:dyDescent="0.25">
      <c r="A60" s="336" t="s">
        <v>109</v>
      </c>
      <c r="B60" s="337"/>
      <c r="C60" s="848" t="s">
        <v>110</v>
      </c>
      <c r="D60" s="849"/>
      <c r="E60" s="850"/>
      <c r="F60" s="340">
        <f>SUM(F61:F73)</f>
        <v>46</v>
      </c>
      <c r="G60" s="340">
        <f t="shared" ref="G60:AA60" si="6">SUM(G61:G73)</f>
        <v>159</v>
      </c>
      <c r="H60" s="340">
        <f t="shared" si="6"/>
        <v>132</v>
      </c>
      <c r="I60" s="340">
        <f t="shared" si="6"/>
        <v>26</v>
      </c>
      <c r="J60" s="340">
        <f t="shared" si="6"/>
        <v>1</v>
      </c>
      <c r="K60" s="340">
        <f t="shared" si="6"/>
        <v>132</v>
      </c>
      <c r="L60" s="340">
        <f t="shared" si="6"/>
        <v>80</v>
      </c>
      <c r="M60" s="340">
        <f t="shared" si="6"/>
        <v>17</v>
      </c>
      <c r="N60" s="340">
        <f t="shared" si="6"/>
        <v>4</v>
      </c>
      <c r="O60" s="340">
        <f t="shared" si="6"/>
        <v>31</v>
      </c>
      <c r="P60" s="340">
        <f t="shared" si="6"/>
        <v>8</v>
      </c>
      <c r="Q60" s="340">
        <f t="shared" si="6"/>
        <v>23</v>
      </c>
      <c r="R60" s="340">
        <f t="shared" si="6"/>
        <v>0</v>
      </c>
      <c r="S60" s="340">
        <f t="shared" si="6"/>
        <v>0</v>
      </c>
      <c r="T60" s="340">
        <f t="shared" si="6"/>
        <v>132</v>
      </c>
      <c r="U60" s="340">
        <f t="shared" si="6"/>
        <v>3</v>
      </c>
      <c r="V60" s="340">
        <f t="shared" si="6"/>
        <v>111</v>
      </c>
      <c r="W60" s="340">
        <f t="shared" si="6"/>
        <v>10</v>
      </c>
      <c r="X60" s="340">
        <f t="shared" si="6"/>
        <v>0</v>
      </c>
      <c r="Y60" s="340">
        <f t="shared" si="6"/>
        <v>0</v>
      </c>
      <c r="Z60" s="340">
        <f t="shared" si="6"/>
        <v>43</v>
      </c>
      <c r="AA60" s="340">
        <f t="shared" si="6"/>
        <v>5</v>
      </c>
    </row>
    <row r="61" spans="1:27" x14ac:dyDescent="0.25">
      <c r="A61" s="343" t="s">
        <v>111</v>
      </c>
      <c r="B61" s="348"/>
      <c r="C61" s="858" t="s">
        <v>112</v>
      </c>
      <c r="D61" s="859"/>
      <c r="E61" s="860"/>
      <c r="F61" s="359">
        <v>27</v>
      </c>
      <c r="G61" s="108">
        <v>84</v>
      </c>
      <c r="H61" s="108">
        <v>71</v>
      </c>
      <c r="I61" s="108">
        <v>13</v>
      </c>
      <c r="J61" s="221">
        <v>0</v>
      </c>
      <c r="K61" s="361">
        <f t="shared" si="1"/>
        <v>76</v>
      </c>
      <c r="L61" s="360">
        <v>61</v>
      </c>
      <c r="M61" s="360">
        <v>0</v>
      </c>
      <c r="N61" s="360">
        <v>0</v>
      </c>
      <c r="O61" s="361">
        <v>15</v>
      </c>
      <c r="P61" s="360">
        <v>1</v>
      </c>
      <c r="Q61" s="360">
        <v>14</v>
      </c>
      <c r="R61" s="360">
        <v>0</v>
      </c>
      <c r="S61" s="360">
        <v>0</v>
      </c>
      <c r="T61" s="361">
        <f t="shared" si="2"/>
        <v>76</v>
      </c>
      <c r="U61" s="360">
        <v>2</v>
      </c>
      <c r="V61" s="362">
        <v>65</v>
      </c>
      <c r="W61" s="362">
        <v>2</v>
      </c>
      <c r="X61" s="362">
        <v>0</v>
      </c>
      <c r="Y61" s="362">
        <v>0</v>
      </c>
      <c r="Z61" s="361">
        <f t="shared" si="3"/>
        <v>20</v>
      </c>
      <c r="AA61" s="362">
        <v>1</v>
      </c>
    </row>
    <row r="62" spans="1:27" x14ac:dyDescent="0.25">
      <c r="A62" s="343" t="s">
        <v>113</v>
      </c>
      <c r="B62" s="348"/>
      <c r="C62" s="858" t="s">
        <v>114</v>
      </c>
      <c r="D62" s="859"/>
      <c r="E62" s="860"/>
      <c r="F62" s="359">
        <v>5</v>
      </c>
      <c r="G62" s="108">
        <v>27</v>
      </c>
      <c r="H62" s="108">
        <v>22</v>
      </c>
      <c r="I62" s="108">
        <v>5</v>
      </c>
      <c r="J62" s="221">
        <v>0</v>
      </c>
      <c r="K62" s="361">
        <f t="shared" si="1"/>
        <v>23</v>
      </c>
      <c r="L62" s="363">
        <v>6</v>
      </c>
      <c r="M62" s="360">
        <v>12</v>
      </c>
      <c r="N62" s="360">
        <v>0</v>
      </c>
      <c r="O62" s="361">
        <v>5</v>
      </c>
      <c r="P62" s="360">
        <v>3</v>
      </c>
      <c r="Q62" s="360">
        <v>2</v>
      </c>
      <c r="R62" s="360">
        <v>0</v>
      </c>
      <c r="S62" s="360">
        <v>0</v>
      </c>
      <c r="T62" s="361">
        <f t="shared" si="2"/>
        <v>23</v>
      </c>
      <c r="U62" s="360">
        <v>1</v>
      </c>
      <c r="V62" s="362">
        <v>20</v>
      </c>
      <c r="W62" s="362">
        <v>1</v>
      </c>
      <c r="X62" s="362">
        <v>0</v>
      </c>
      <c r="Y62" s="362">
        <v>0</v>
      </c>
      <c r="Z62" s="361">
        <f t="shared" si="3"/>
        <v>3</v>
      </c>
      <c r="AA62" s="362">
        <v>1</v>
      </c>
    </row>
    <row r="63" spans="1:27" x14ac:dyDescent="0.25">
      <c r="A63" s="343" t="s">
        <v>115</v>
      </c>
      <c r="B63" s="348"/>
      <c r="C63" s="858" t="s">
        <v>116</v>
      </c>
      <c r="D63" s="859"/>
      <c r="E63" s="860"/>
      <c r="F63" s="359">
        <v>3</v>
      </c>
      <c r="G63" s="108">
        <v>8</v>
      </c>
      <c r="H63" s="108">
        <v>8</v>
      </c>
      <c r="I63" s="108">
        <v>0</v>
      </c>
      <c r="J63" s="221">
        <v>0</v>
      </c>
      <c r="K63" s="361">
        <f t="shared" si="1"/>
        <v>3</v>
      </c>
      <c r="L63" s="360">
        <v>1</v>
      </c>
      <c r="M63" s="360">
        <v>0</v>
      </c>
      <c r="N63" s="360">
        <v>2</v>
      </c>
      <c r="O63" s="361">
        <v>0</v>
      </c>
      <c r="P63" s="360">
        <v>0</v>
      </c>
      <c r="Q63" s="360">
        <v>0</v>
      </c>
      <c r="R63" s="360">
        <v>0</v>
      </c>
      <c r="S63" s="360">
        <v>0</v>
      </c>
      <c r="T63" s="361">
        <f t="shared" si="2"/>
        <v>3</v>
      </c>
      <c r="U63" s="360">
        <v>0</v>
      </c>
      <c r="V63" s="362">
        <v>2</v>
      </c>
      <c r="W63" s="362">
        <v>3</v>
      </c>
      <c r="X63" s="362">
        <v>0</v>
      </c>
      <c r="Y63" s="362">
        <v>0</v>
      </c>
      <c r="Z63" s="361">
        <f t="shared" si="3"/>
        <v>8</v>
      </c>
      <c r="AA63" s="362">
        <v>2</v>
      </c>
    </row>
    <row r="64" spans="1:27" x14ac:dyDescent="0.25">
      <c r="A64" s="343" t="s">
        <v>117</v>
      </c>
      <c r="B64" s="348"/>
      <c r="C64" s="858" t="s">
        <v>118</v>
      </c>
      <c r="D64" s="859"/>
      <c r="E64" s="860"/>
      <c r="F64" s="359">
        <v>1</v>
      </c>
      <c r="G64" s="108">
        <v>2</v>
      </c>
      <c r="H64" s="108">
        <v>1</v>
      </c>
      <c r="I64" s="108">
        <v>1</v>
      </c>
      <c r="J64" s="221">
        <v>0</v>
      </c>
      <c r="K64" s="361">
        <f t="shared" si="1"/>
        <v>0</v>
      </c>
      <c r="L64" s="360">
        <v>0</v>
      </c>
      <c r="M64" s="360">
        <v>0</v>
      </c>
      <c r="N64" s="360">
        <v>0</v>
      </c>
      <c r="O64" s="361">
        <v>0</v>
      </c>
      <c r="P64" s="360">
        <v>0</v>
      </c>
      <c r="Q64" s="360">
        <v>0</v>
      </c>
      <c r="R64" s="360">
        <v>0</v>
      </c>
      <c r="S64" s="360">
        <v>0</v>
      </c>
      <c r="T64" s="361">
        <f t="shared" si="2"/>
        <v>0</v>
      </c>
      <c r="U64" s="360">
        <v>0</v>
      </c>
      <c r="V64" s="362">
        <v>0</v>
      </c>
      <c r="W64" s="362">
        <v>0</v>
      </c>
      <c r="X64" s="362">
        <v>0</v>
      </c>
      <c r="Y64" s="362">
        <v>0</v>
      </c>
      <c r="Z64" s="361">
        <f t="shared" si="3"/>
        <v>2</v>
      </c>
      <c r="AA64" s="362">
        <v>0</v>
      </c>
    </row>
    <row r="65" spans="1:27" x14ac:dyDescent="0.25">
      <c r="A65" s="343" t="s">
        <v>119</v>
      </c>
      <c r="B65" s="348"/>
      <c r="C65" s="858" t="s">
        <v>120</v>
      </c>
      <c r="D65" s="859"/>
      <c r="E65" s="860"/>
      <c r="F65" s="359">
        <v>0</v>
      </c>
      <c r="G65" s="108">
        <v>0</v>
      </c>
      <c r="H65" s="108">
        <v>0</v>
      </c>
      <c r="I65" s="108">
        <v>0</v>
      </c>
      <c r="J65" s="221">
        <v>0</v>
      </c>
      <c r="K65" s="361">
        <f t="shared" si="1"/>
        <v>0</v>
      </c>
      <c r="L65" s="360">
        <v>0</v>
      </c>
      <c r="M65" s="360">
        <v>0</v>
      </c>
      <c r="N65" s="360">
        <v>0</v>
      </c>
      <c r="O65" s="361">
        <v>0</v>
      </c>
      <c r="P65" s="360">
        <v>0</v>
      </c>
      <c r="Q65" s="360">
        <v>0</v>
      </c>
      <c r="R65" s="360">
        <v>0</v>
      </c>
      <c r="S65" s="360">
        <v>0</v>
      </c>
      <c r="T65" s="361">
        <f t="shared" si="2"/>
        <v>0</v>
      </c>
      <c r="U65" s="360">
        <v>0</v>
      </c>
      <c r="V65" s="362">
        <v>0</v>
      </c>
      <c r="W65" s="362">
        <v>0</v>
      </c>
      <c r="X65" s="362">
        <v>0</v>
      </c>
      <c r="Y65" s="362">
        <v>0</v>
      </c>
      <c r="Z65" s="361">
        <f t="shared" si="3"/>
        <v>0</v>
      </c>
      <c r="AA65" s="362">
        <v>0</v>
      </c>
    </row>
    <row r="66" spans="1:27" ht="30.75" customHeight="1" x14ac:dyDescent="0.25">
      <c r="A66" s="343" t="s">
        <v>121</v>
      </c>
      <c r="B66" s="348"/>
      <c r="C66" s="858" t="s">
        <v>122</v>
      </c>
      <c r="D66" s="859"/>
      <c r="E66" s="860"/>
      <c r="F66" s="359">
        <v>0</v>
      </c>
      <c r="G66" s="108">
        <v>3</v>
      </c>
      <c r="H66" s="108">
        <v>3</v>
      </c>
      <c r="I66" s="108">
        <v>0</v>
      </c>
      <c r="J66" s="221">
        <v>0</v>
      </c>
      <c r="K66" s="361">
        <f t="shared" si="1"/>
        <v>2</v>
      </c>
      <c r="L66" s="360">
        <v>2</v>
      </c>
      <c r="M66" s="360">
        <v>0</v>
      </c>
      <c r="N66" s="360">
        <v>0</v>
      </c>
      <c r="O66" s="361">
        <v>0</v>
      </c>
      <c r="P66" s="360">
        <v>0</v>
      </c>
      <c r="Q66" s="360">
        <v>0</v>
      </c>
      <c r="R66" s="360">
        <v>0</v>
      </c>
      <c r="S66" s="360">
        <v>0</v>
      </c>
      <c r="T66" s="361">
        <f t="shared" si="2"/>
        <v>2</v>
      </c>
      <c r="U66" s="360">
        <v>0</v>
      </c>
      <c r="V66" s="362">
        <v>1</v>
      </c>
      <c r="W66" s="362">
        <v>0</v>
      </c>
      <c r="X66" s="362">
        <v>0</v>
      </c>
      <c r="Y66" s="362">
        <v>0</v>
      </c>
      <c r="Z66" s="361">
        <f t="shared" si="3"/>
        <v>1</v>
      </c>
      <c r="AA66" s="362">
        <v>0</v>
      </c>
    </row>
    <row r="67" spans="1:27" x14ac:dyDescent="0.25">
      <c r="A67" s="343" t="s">
        <v>123</v>
      </c>
      <c r="B67" s="348"/>
      <c r="C67" s="858" t="s">
        <v>124</v>
      </c>
      <c r="D67" s="859"/>
      <c r="E67" s="860"/>
      <c r="F67" s="359">
        <v>0</v>
      </c>
      <c r="G67" s="108">
        <v>0</v>
      </c>
      <c r="H67" s="108">
        <v>0</v>
      </c>
      <c r="I67" s="108">
        <v>0</v>
      </c>
      <c r="J67" s="221">
        <v>0</v>
      </c>
      <c r="K67" s="361">
        <f t="shared" si="1"/>
        <v>0</v>
      </c>
      <c r="L67" s="360">
        <v>0</v>
      </c>
      <c r="M67" s="360">
        <v>0</v>
      </c>
      <c r="N67" s="360">
        <v>0</v>
      </c>
      <c r="O67" s="361">
        <v>0</v>
      </c>
      <c r="P67" s="360">
        <v>0</v>
      </c>
      <c r="Q67" s="360">
        <v>0</v>
      </c>
      <c r="R67" s="360">
        <v>0</v>
      </c>
      <c r="S67" s="360">
        <v>0</v>
      </c>
      <c r="T67" s="361">
        <f t="shared" si="2"/>
        <v>0</v>
      </c>
      <c r="U67" s="360">
        <v>0</v>
      </c>
      <c r="V67" s="362">
        <v>0</v>
      </c>
      <c r="W67" s="362">
        <v>0</v>
      </c>
      <c r="X67" s="362">
        <v>0</v>
      </c>
      <c r="Y67" s="362">
        <v>0</v>
      </c>
      <c r="Z67" s="361">
        <f t="shared" si="3"/>
        <v>0</v>
      </c>
      <c r="AA67" s="362">
        <v>0</v>
      </c>
    </row>
    <row r="68" spans="1:27" x14ac:dyDescent="0.25">
      <c r="A68" s="343" t="s">
        <v>125</v>
      </c>
      <c r="B68" s="348"/>
      <c r="C68" s="858" t="s">
        <v>126</v>
      </c>
      <c r="D68" s="859"/>
      <c r="E68" s="860"/>
      <c r="F68" s="359">
        <v>1</v>
      </c>
      <c r="G68" s="108">
        <v>15</v>
      </c>
      <c r="H68" s="108">
        <v>11</v>
      </c>
      <c r="I68" s="108">
        <v>4</v>
      </c>
      <c r="J68" s="221">
        <v>0</v>
      </c>
      <c r="K68" s="361">
        <f t="shared" si="1"/>
        <v>8</v>
      </c>
      <c r="L68" s="360">
        <v>4</v>
      </c>
      <c r="M68" s="360">
        <v>3</v>
      </c>
      <c r="N68" s="360">
        <v>1</v>
      </c>
      <c r="O68" s="361">
        <v>0</v>
      </c>
      <c r="P68" s="360">
        <v>0</v>
      </c>
      <c r="Q68" s="360">
        <v>0</v>
      </c>
      <c r="R68" s="360">
        <v>0</v>
      </c>
      <c r="S68" s="360">
        <v>0</v>
      </c>
      <c r="T68" s="361">
        <f t="shared" si="2"/>
        <v>8</v>
      </c>
      <c r="U68" s="360">
        <v>0</v>
      </c>
      <c r="V68" s="362">
        <v>6</v>
      </c>
      <c r="W68" s="362">
        <v>3</v>
      </c>
      <c r="X68" s="362">
        <v>0</v>
      </c>
      <c r="Y68" s="362">
        <v>0</v>
      </c>
      <c r="Z68" s="361">
        <f t="shared" si="3"/>
        <v>4</v>
      </c>
      <c r="AA68" s="362">
        <v>0</v>
      </c>
    </row>
    <row r="69" spans="1:27" x14ac:dyDescent="0.25">
      <c r="A69" s="343" t="s">
        <v>127</v>
      </c>
      <c r="B69" s="348"/>
      <c r="C69" s="858" t="s">
        <v>128</v>
      </c>
      <c r="D69" s="859"/>
      <c r="E69" s="860"/>
      <c r="F69" s="359">
        <v>0</v>
      </c>
      <c r="G69" s="108">
        <v>3</v>
      </c>
      <c r="H69" s="108">
        <v>2</v>
      </c>
      <c r="I69" s="108">
        <v>1</v>
      </c>
      <c r="J69" s="221">
        <v>0</v>
      </c>
      <c r="K69" s="361">
        <f t="shared" si="1"/>
        <v>2</v>
      </c>
      <c r="L69" s="360">
        <v>1</v>
      </c>
      <c r="M69" s="360">
        <v>0</v>
      </c>
      <c r="N69" s="360">
        <v>0</v>
      </c>
      <c r="O69" s="361">
        <v>1</v>
      </c>
      <c r="P69" s="360">
        <v>1</v>
      </c>
      <c r="Q69" s="360">
        <v>0</v>
      </c>
      <c r="R69" s="360">
        <v>0</v>
      </c>
      <c r="S69" s="360">
        <v>0</v>
      </c>
      <c r="T69" s="361">
        <f t="shared" si="2"/>
        <v>2</v>
      </c>
      <c r="U69" s="360">
        <v>0</v>
      </c>
      <c r="V69" s="362">
        <v>1</v>
      </c>
      <c r="W69" s="362">
        <v>0</v>
      </c>
      <c r="X69" s="362">
        <v>0</v>
      </c>
      <c r="Y69" s="362">
        <v>0</v>
      </c>
      <c r="Z69" s="361">
        <f t="shared" si="3"/>
        <v>0</v>
      </c>
      <c r="AA69" s="362">
        <v>0</v>
      </c>
    </row>
    <row r="70" spans="1:27" x14ac:dyDescent="0.25">
      <c r="A70" s="343" t="s">
        <v>129</v>
      </c>
      <c r="B70" s="348"/>
      <c r="C70" s="858" t="s">
        <v>130</v>
      </c>
      <c r="D70" s="859"/>
      <c r="E70" s="860"/>
      <c r="F70" s="359">
        <v>1</v>
      </c>
      <c r="G70" s="108">
        <v>7</v>
      </c>
      <c r="H70" s="108">
        <v>7</v>
      </c>
      <c r="I70" s="108">
        <v>0</v>
      </c>
      <c r="J70" s="221">
        <v>0</v>
      </c>
      <c r="K70" s="361">
        <f t="shared" si="1"/>
        <v>6</v>
      </c>
      <c r="L70" s="360">
        <v>1</v>
      </c>
      <c r="M70" s="360">
        <v>2</v>
      </c>
      <c r="N70" s="360">
        <v>0</v>
      </c>
      <c r="O70" s="361">
        <v>3</v>
      </c>
      <c r="P70" s="360">
        <v>1</v>
      </c>
      <c r="Q70" s="360">
        <v>2</v>
      </c>
      <c r="R70" s="360">
        <v>0</v>
      </c>
      <c r="S70" s="360">
        <v>0</v>
      </c>
      <c r="T70" s="361">
        <f t="shared" si="2"/>
        <v>6</v>
      </c>
      <c r="U70" s="360">
        <v>0</v>
      </c>
      <c r="V70" s="362">
        <v>5</v>
      </c>
      <c r="W70" s="362">
        <v>0</v>
      </c>
      <c r="X70" s="362">
        <v>0</v>
      </c>
      <c r="Y70" s="362">
        <v>0</v>
      </c>
      <c r="Z70" s="361">
        <f t="shared" si="3"/>
        <v>2</v>
      </c>
      <c r="AA70" s="362">
        <v>0</v>
      </c>
    </row>
    <row r="71" spans="1:27" x14ac:dyDescent="0.25">
      <c r="A71" s="343" t="s">
        <v>131</v>
      </c>
      <c r="B71" s="348"/>
      <c r="C71" s="858" t="s">
        <v>132</v>
      </c>
      <c r="D71" s="859"/>
      <c r="E71" s="860"/>
      <c r="F71" s="359">
        <v>5</v>
      </c>
      <c r="G71" s="108">
        <v>0</v>
      </c>
      <c r="H71" s="108">
        <v>0</v>
      </c>
      <c r="I71" s="108">
        <v>0</v>
      </c>
      <c r="J71" s="221">
        <v>0</v>
      </c>
      <c r="K71" s="361">
        <f t="shared" si="1"/>
        <v>4</v>
      </c>
      <c r="L71" s="360">
        <v>0</v>
      </c>
      <c r="M71" s="360">
        <v>0</v>
      </c>
      <c r="N71" s="360">
        <v>1</v>
      </c>
      <c r="O71" s="361">
        <v>3</v>
      </c>
      <c r="P71" s="360">
        <v>1</v>
      </c>
      <c r="Q71" s="360">
        <v>2</v>
      </c>
      <c r="R71" s="360">
        <v>0</v>
      </c>
      <c r="S71" s="360">
        <v>0</v>
      </c>
      <c r="T71" s="361">
        <f t="shared" si="2"/>
        <v>4</v>
      </c>
      <c r="U71" s="360">
        <v>0</v>
      </c>
      <c r="V71" s="362">
        <v>2</v>
      </c>
      <c r="W71" s="362">
        <v>1</v>
      </c>
      <c r="X71" s="362">
        <v>0</v>
      </c>
      <c r="Y71" s="362">
        <v>0</v>
      </c>
      <c r="Z71" s="361">
        <f t="shared" si="3"/>
        <v>1</v>
      </c>
      <c r="AA71" s="362">
        <v>1</v>
      </c>
    </row>
    <row r="72" spans="1:27" x14ac:dyDescent="0.25">
      <c r="A72" s="343" t="s">
        <v>133</v>
      </c>
      <c r="B72" s="348"/>
      <c r="C72" s="858" t="s">
        <v>134</v>
      </c>
      <c r="D72" s="859"/>
      <c r="E72" s="860"/>
      <c r="F72" s="359">
        <v>0</v>
      </c>
      <c r="G72" s="108">
        <v>0</v>
      </c>
      <c r="H72" s="108">
        <v>0</v>
      </c>
      <c r="I72" s="108">
        <v>0</v>
      </c>
      <c r="J72" s="221">
        <v>0</v>
      </c>
      <c r="K72" s="361">
        <f t="shared" si="1"/>
        <v>0</v>
      </c>
      <c r="L72" s="360">
        <v>0</v>
      </c>
      <c r="M72" s="360">
        <v>0</v>
      </c>
      <c r="N72" s="360">
        <v>0</v>
      </c>
      <c r="O72" s="361">
        <v>0</v>
      </c>
      <c r="P72" s="360">
        <v>0</v>
      </c>
      <c r="Q72" s="360">
        <v>0</v>
      </c>
      <c r="R72" s="360">
        <v>0</v>
      </c>
      <c r="S72" s="360">
        <v>0</v>
      </c>
      <c r="T72" s="361">
        <f t="shared" si="2"/>
        <v>0</v>
      </c>
      <c r="U72" s="360">
        <v>0</v>
      </c>
      <c r="V72" s="362">
        <v>0</v>
      </c>
      <c r="W72" s="362">
        <v>0</v>
      </c>
      <c r="X72" s="362">
        <v>0</v>
      </c>
      <c r="Y72" s="362">
        <v>0</v>
      </c>
      <c r="Z72" s="361">
        <f t="shared" si="3"/>
        <v>0</v>
      </c>
      <c r="AA72" s="362">
        <v>0</v>
      </c>
    </row>
    <row r="73" spans="1:27" x14ac:dyDescent="0.25">
      <c r="A73" s="343" t="s">
        <v>135</v>
      </c>
      <c r="B73" s="348"/>
      <c r="C73" s="858" t="s">
        <v>70</v>
      </c>
      <c r="D73" s="859"/>
      <c r="E73" s="860"/>
      <c r="F73" s="359">
        <v>3</v>
      </c>
      <c r="G73" s="108">
        <v>10</v>
      </c>
      <c r="H73" s="108">
        <v>7</v>
      </c>
      <c r="I73" s="108">
        <v>2</v>
      </c>
      <c r="J73" s="221">
        <v>1</v>
      </c>
      <c r="K73" s="361">
        <f t="shared" si="1"/>
        <v>8</v>
      </c>
      <c r="L73" s="360">
        <v>4</v>
      </c>
      <c r="M73" s="360">
        <v>0</v>
      </c>
      <c r="N73" s="360">
        <v>0</v>
      </c>
      <c r="O73" s="361">
        <v>4</v>
      </c>
      <c r="P73" s="360">
        <v>1</v>
      </c>
      <c r="Q73" s="360">
        <v>3</v>
      </c>
      <c r="R73" s="360">
        <v>0</v>
      </c>
      <c r="S73" s="360">
        <v>0</v>
      </c>
      <c r="T73" s="361">
        <f t="shared" si="2"/>
        <v>8</v>
      </c>
      <c r="U73" s="360">
        <v>0</v>
      </c>
      <c r="V73" s="362">
        <v>9</v>
      </c>
      <c r="W73" s="362">
        <v>0</v>
      </c>
      <c r="X73" s="362">
        <v>0</v>
      </c>
      <c r="Y73" s="362">
        <v>0</v>
      </c>
      <c r="Z73" s="361">
        <f t="shared" si="3"/>
        <v>2</v>
      </c>
      <c r="AA73" s="362">
        <v>0</v>
      </c>
    </row>
    <row r="74" spans="1:27" s="316" customFormat="1" ht="36" customHeight="1" x14ac:dyDescent="0.25">
      <c r="A74" s="336" t="s">
        <v>136</v>
      </c>
      <c r="B74" s="337"/>
      <c r="C74" s="848" t="s">
        <v>137</v>
      </c>
      <c r="D74" s="849"/>
      <c r="E74" s="850"/>
      <c r="F74" s="340">
        <f>SUM(F75:F80)</f>
        <v>0</v>
      </c>
      <c r="G74" s="340">
        <f t="shared" ref="G74:AA74" si="7">SUM(G75:G80)</f>
        <v>0</v>
      </c>
      <c r="H74" s="340">
        <f t="shared" si="7"/>
        <v>0</v>
      </c>
      <c r="I74" s="340">
        <f t="shared" si="7"/>
        <v>0</v>
      </c>
      <c r="J74" s="340">
        <f t="shared" si="7"/>
        <v>0</v>
      </c>
      <c r="K74" s="340">
        <f t="shared" si="7"/>
        <v>0</v>
      </c>
      <c r="L74" s="340">
        <f t="shared" si="7"/>
        <v>0</v>
      </c>
      <c r="M74" s="340">
        <f t="shared" si="7"/>
        <v>0</v>
      </c>
      <c r="N74" s="340">
        <f t="shared" si="7"/>
        <v>0</v>
      </c>
      <c r="O74" s="340">
        <f t="shared" si="7"/>
        <v>0</v>
      </c>
      <c r="P74" s="340">
        <f t="shared" si="7"/>
        <v>0</v>
      </c>
      <c r="Q74" s="340">
        <f t="shared" si="7"/>
        <v>0</v>
      </c>
      <c r="R74" s="340">
        <f t="shared" si="7"/>
        <v>0</v>
      </c>
      <c r="S74" s="340">
        <f t="shared" si="7"/>
        <v>0</v>
      </c>
      <c r="T74" s="340">
        <f t="shared" si="7"/>
        <v>0</v>
      </c>
      <c r="U74" s="340">
        <f t="shared" si="7"/>
        <v>0</v>
      </c>
      <c r="V74" s="340">
        <f t="shared" si="7"/>
        <v>0</v>
      </c>
      <c r="W74" s="340">
        <f t="shared" si="7"/>
        <v>0</v>
      </c>
      <c r="X74" s="340">
        <f t="shared" si="7"/>
        <v>0</v>
      </c>
      <c r="Y74" s="340">
        <f t="shared" si="7"/>
        <v>0</v>
      </c>
      <c r="Z74" s="340">
        <f t="shared" si="7"/>
        <v>0</v>
      </c>
      <c r="AA74" s="340">
        <f t="shared" si="7"/>
        <v>0</v>
      </c>
    </row>
    <row r="75" spans="1:27" x14ac:dyDescent="0.25">
      <c r="A75" s="343" t="s">
        <v>138</v>
      </c>
      <c r="B75" s="348"/>
      <c r="C75" s="858" t="s">
        <v>139</v>
      </c>
      <c r="D75" s="859"/>
      <c r="E75" s="860"/>
      <c r="F75" s="359">
        <v>0</v>
      </c>
      <c r="G75" s="108">
        <v>0</v>
      </c>
      <c r="H75" s="108">
        <v>0</v>
      </c>
      <c r="I75" s="108">
        <v>0</v>
      </c>
      <c r="J75" s="221">
        <v>0</v>
      </c>
      <c r="K75" s="361">
        <f t="shared" si="1"/>
        <v>0</v>
      </c>
      <c r="L75" s="360">
        <v>0</v>
      </c>
      <c r="M75" s="360">
        <v>0</v>
      </c>
      <c r="N75" s="360">
        <v>0</v>
      </c>
      <c r="O75" s="361">
        <v>0</v>
      </c>
      <c r="P75" s="360">
        <v>0</v>
      </c>
      <c r="Q75" s="360">
        <v>0</v>
      </c>
      <c r="R75" s="360">
        <v>0</v>
      </c>
      <c r="S75" s="360">
        <v>0</v>
      </c>
      <c r="T75" s="361">
        <f t="shared" si="2"/>
        <v>0</v>
      </c>
      <c r="U75" s="360">
        <v>0</v>
      </c>
      <c r="V75" s="362">
        <v>0</v>
      </c>
      <c r="W75" s="362">
        <v>0</v>
      </c>
      <c r="X75" s="362">
        <v>0</v>
      </c>
      <c r="Y75" s="362">
        <v>0</v>
      </c>
      <c r="Z75" s="361">
        <f t="shared" si="3"/>
        <v>0</v>
      </c>
      <c r="AA75" s="362">
        <v>0</v>
      </c>
    </row>
    <row r="76" spans="1:27" x14ac:dyDescent="0.25">
      <c r="A76" s="343" t="s">
        <v>140</v>
      </c>
      <c r="B76" s="348"/>
      <c r="C76" s="858" t="s">
        <v>141</v>
      </c>
      <c r="D76" s="859"/>
      <c r="E76" s="860"/>
      <c r="F76" s="359">
        <v>0</v>
      </c>
      <c r="G76" s="108">
        <v>0</v>
      </c>
      <c r="H76" s="108">
        <v>0</v>
      </c>
      <c r="I76" s="108">
        <v>0</v>
      </c>
      <c r="J76" s="221">
        <v>0</v>
      </c>
      <c r="K76" s="361">
        <f t="shared" si="1"/>
        <v>0</v>
      </c>
      <c r="L76" s="360">
        <v>0</v>
      </c>
      <c r="M76" s="360">
        <v>0</v>
      </c>
      <c r="N76" s="360">
        <v>0</v>
      </c>
      <c r="O76" s="361">
        <v>0</v>
      </c>
      <c r="P76" s="360">
        <v>0</v>
      </c>
      <c r="Q76" s="360">
        <v>0</v>
      </c>
      <c r="R76" s="360">
        <v>0</v>
      </c>
      <c r="S76" s="360">
        <v>0</v>
      </c>
      <c r="T76" s="361">
        <f t="shared" si="2"/>
        <v>0</v>
      </c>
      <c r="U76" s="360">
        <v>0</v>
      </c>
      <c r="V76" s="362">
        <v>0</v>
      </c>
      <c r="W76" s="362">
        <v>0</v>
      </c>
      <c r="X76" s="362">
        <v>0</v>
      </c>
      <c r="Y76" s="362">
        <v>0</v>
      </c>
      <c r="Z76" s="361">
        <f t="shared" si="3"/>
        <v>0</v>
      </c>
      <c r="AA76" s="362">
        <v>0</v>
      </c>
    </row>
    <row r="77" spans="1:27" x14ac:dyDescent="0.25">
      <c r="A77" s="343" t="s">
        <v>142</v>
      </c>
      <c r="B77" s="348"/>
      <c r="C77" s="858" t="s">
        <v>143</v>
      </c>
      <c r="D77" s="859"/>
      <c r="E77" s="860"/>
      <c r="F77" s="359">
        <v>0</v>
      </c>
      <c r="G77" s="108">
        <v>0</v>
      </c>
      <c r="H77" s="108">
        <v>0</v>
      </c>
      <c r="I77" s="108">
        <v>0</v>
      </c>
      <c r="J77" s="221">
        <v>0</v>
      </c>
      <c r="K77" s="361">
        <f t="shared" si="1"/>
        <v>0</v>
      </c>
      <c r="L77" s="360">
        <v>0</v>
      </c>
      <c r="M77" s="360">
        <v>0</v>
      </c>
      <c r="N77" s="360">
        <v>0</v>
      </c>
      <c r="O77" s="361">
        <v>0</v>
      </c>
      <c r="P77" s="360">
        <v>0</v>
      </c>
      <c r="Q77" s="360">
        <v>0</v>
      </c>
      <c r="R77" s="360">
        <v>0</v>
      </c>
      <c r="S77" s="360">
        <v>0</v>
      </c>
      <c r="T77" s="361">
        <f t="shared" si="2"/>
        <v>0</v>
      </c>
      <c r="U77" s="360">
        <v>0</v>
      </c>
      <c r="V77" s="362">
        <v>0</v>
      </c>
      <c r="W77" s="362">
        <v>0</v>
      </c>
      <c r="X77" s="362">
        <v>0</v>
      </c>
      <c r="Y77" s="362">
        <v>0</v>
      </c>
      <c r="Z77" s="361">
        <f t="shared" si="3"/>
        <v>0</v>
      </c>
      <c r="AA77" s="362">
        <v>0</v>
      </c>
    </row>
    <row r="78" spans="1:27" x14ac:dyDescent="0.25">
      <c r="A78" s="343" t="s">
        <v>144</v>
      </c>
      <c r="B78" s="348"/>
      <c r="C78" s="858" t="s">
        <v>145</v>
      </c>
      <c r="D78" s="859"/>
      <c r="E78" s="860"/>
      <c r="F78" s="359">
        <v>0</v>
      </c>
      <c r="G78" s="108">
        <v>0</v>
      </c>
      <c r="H78" s="108">
        <v>0</v>
      </c>
      <c r="I78" s="108">
        <v>0</v>
      </c>
      <c r="J78" s="221">
        <v>0</v>
      </c>
      <c r="K78" s="361">
        <f t="shared" si="1"/>
        <v>0</v>
      </c>
      <c r="L78" s="360">
        <v>0</v>
      </c>
      <c r="M78" s="360">
        <v>0</v>
      </c>
      <c r="N78" s="360">
        <v>0</v>
      </c>
      <c r="O78" s="361">
        <v>0</v>
      </c>
      <c r="P78" s="360">
        <v>0</v>
      </c>
      <c r="Q78" s="360">
        <v>0</v>
      </c>
      <c r="R78" s="360">
        <v>0</v>
      </c>
      <c r="S78" s="360">
        <v>0</v>
      </c>
      <c r="T78" s="361">
        <f t="shared" si="2"/>
        <v>0</v>
      </c>
      <c r="U78" s="360">
        <v>0</v>
      </c>
      <c r="V78" s="362">
        <v>0</v>
      </c>
      <c r="W78" s="362">
        <v>0</v>
      </c>
      <c r="X78" s="362">
        <v>0</v>
      </c>
      <c r="Y78" s="362">
        <v>0</v>
      </c>
      <c r="Z78" s="361">
        <f t="shared" si="3"/>
        <v>0</v>
      </c>
      <c r="AA78" s="362">
        <v>0</v>
      </c>
    </row>
    <row r="79" spans="1:27" x14ac:dyDescent="0.25">
      <c r="A79" s="343" t="s">
        <v>146</v>
      </c>
      <c r="B79" s="348"/>
      <c r="C79" s="858" t="s">
        <v>147</v>
      </c>
      <c r="D79" s="859"/>
      <c r="E79" s="860"/>
      <c r="F79" s="359">
        <v>0</v>
      </c>
      <c r="G79" s="108">
        <v>0</v>
      </c>
      <c r="H79" s="108">
        <v>0</v>
      </c>
      <c r="I79" s="108">
        <v>0</v>
      </c>
      <c r="J79" s="221">
        <v>0</v>
      </c>
      <c r="K79" s="361">
        <f t="shared" si="1"/>
        <v>0</v>
      </c>
      <c r="L79" s="360">
        <v>0</v>
      </c>
      <c r="M79" s="360">
        <v>0</v>
      </c>
      <c r="N79" s="360">
        <v>0</v>
      </c>
      <c r="O79" s="361">
        <v>0</v>
      </c>
      <c r="P79" s="360">
        <v>0</v>
      </c>
      <c r="Q79" s="360">
        <v>0</v>
      </c>
      <c r="R79" s="360">
        <v>0</v>
      </c>
      <c r="S79" s="360">
        <v>0</v>
      </c>
      <c r="T79" s="361">
        <f t="shared" si="2"/>
        <v>0</v>
      </c>
      <c r="U79" s="360">
        <v>0</v>
      </c>
      <c r="V79" s="362">
        <v>0</v>
      </c>
      <c r="W79" s="362">
        <v>0</v>
      </c>
      <c r="X79" s="362">
        <v>0</v>
      </c>
      <c r="Y79" s="362">
        <v>0</v>
      </c>
      <c r="Z79" s="361">
        <f t="shared" si="3"/>
        <v>0</v>
      </c>
      <c r="AA79" s="362">
        <v>0</v>
      </c>
    </row>
    <row r="80" spans="1:27" x14ac:dyDescent="0.25">
      <c r="A80" s="343" t="s">
        <v>148</v>
      </c>
      <c r="B80" s="348"/>
      <c r="C80" s="858" t="s">
        <v>70</v>
      </c>
      <c r="D80" s="859"/>
      <c r="E80" s="860"/>
      <c r="F80" s="359">
        <v>0</v>
      </c>
      <c r="G80" s="108">
        <v>0</v>
      </c>
      <c r="H80" s="108">
        <v>0</v>
      </c>
      <c r="I80" s="108">
        <v>0</v>
      </c>
      <c r="J80" s="221">
        <v>0</v>
      </c>
      <c r="K80" s="361">
        <f t="shared" si="1"/>
        <v>0</v>
      </c>
      <c r="L80" s="360">
        <v>0</v>
      </c>
      <c r="M80" s="360">
        <v>0</v>
      </c>
      <c r="N80" s="360">
        <v>0</v>
      </c>
      <c r="O80" s="361">
        <v>0</v>
      </c>
      <c r="P80" s="360">
        <v>0</v>
      </c>
      <c r="Q80" s="360">
        <v>0</v>
      </c>
      <c r="R80" s="360">
        <v>0</v>
      </c>
      <c r="S80" s="360">
        <v>0</v>
      </c>
      <c r="T80" s="361">
        <f t="shared" si="2"/>
        <v>0</v>
      </c>
      <c r="U80" s="360">
        <v>0</v>
      </c>
      <c r="V80" s="362">
        <v>0</v>
      </c>
      <c r="W80" s="362">
        <v>0</v>
      </c>
      <c r="X80" s="362">
        <v>0</v>
      </c>
      <c r="Y80" s="362">
        <v>0</v>
      </c>
      <c r="Z80" s="361">
        <f t="shared" si="3"/>
        <v>0</v>
      </c>
      <c r="AA80" s="362">
        <v>0</v>
      </c>
    </row>
    <row r="81" spans="1:27" s="316" customFormat="1" ht="31.5" customHeight="1" x14ac:dyDescent="0.25">
      <c r="A81" s="338" t="s">
        <v>149</v>
      </c>
      <c r="B81" s="339"/>
      <c r="C81" s="848" t="s">
        <v>150</v>
      </c>
      <c r="D81" s="849"/>
      <c r="E81" s="850"/>
      <c r="F81" s="340">
        <f>SUM(F82:F87)</f>
        <v>2</v>
      </c>
      <c r="G81" s="340">
        <f t="shared" ref="G81:AA81" si="8">SUM(G82:G87)</f>
        <v>17</v>
      </c>
      <c r="H81" s="340">
        <f t="shared" si="8"/>
        <v>15</v>
      </c>
      <c r="I81" s="340">
        <f t="shared" si="8"/>
        <v>1</v>
      </c>
      <c r="J81" s="340">
        <f t="shared" si="8"/>
        <v>1</v>
      </c>
      <c r="K81" s="340">
        <f t="shared" si="8"/>
        <v>10</v>
      </c>
      <c r="L81" s="340">
        <f t="shared" si="8"/>
        <v>2</v>
      </c>
      <c r="M81" s="340">
        <f t="shared" si="8"/>
        <v>1</v>
      </c>
      <c r="N81" s="340">
        <f t="shared" si="8"/>
        <v>3</v>
      </c>
      <c r="O81" s="340">
        <f t="shared" si="8"/>
        <v>4</v>
      </c>
      <c r="P81" s="340">
        <f t="shared" si="8"/>
        <v>0</v>
      </c>
      <c r="Q81" s="340">
        <f t="shared" si="8"/>
        <v>4</v>
      </c>
      <c r="R81" s="340">
        <f t="shared" si="8"/>
        <v>0</v>
      </c>
      <c r="S81" s="340">
        <f t="shared" si="8"/>
        <v>0</v>
      </c>
      <c r="T81" s="340">
        <f t="shared" si="8"/>
        <v>10</v>
      </c>
      <c r="U81" s="340">
        <f t="shared" si="8"/>
        <v>0</v>
      </c>
      <c r="V81" s="340">
        <f t="shared" si="8"/>
        <v>5</v>
      </c>
      <c r="W81" s="340">
        <f t="shared" si="8"/>
        <v>4</v>
      </c>
      <c r="X81" s="340">
        <f t="shared" si="8"/>
        <v>0</v>
      </c>
      <c r="Y81" s="340">
        <f t="shared" si="8"/>
        <v>0</v>
      </c>
      <c r="Z81" s="340">
        <f t="shared" si="8"/>
        <v>7</v>
      </c>
      <c r="AA81" s="340">
        <f t="shared" si="8"/>
        <v>0</v>
      </c>
    </row>
    <row r="82" spans="1:27" x14ac:dyDescent="0.25">
      <c r="A82" s="343" t="s">
        <v>151</v>
      </c>
      <c r="B82" s="348"/>
      <c r="C82" s="858" t="s">
        <v>152</v>
      </c>
      <c r="D82" s="859"/>
      <c r="E82" s="860"/>
      <c r="F82" s="359">
        <v>0</v>
      </c>
      <c r="G82" s="108">
        <v>2</v>
      </c>
      <c r="H82" s="315">
        <v>1</v>
      </c>
      <c r="I82" s="315">
        <v>0</v>
      </c>
      <c r="J82" s="221">
        <v>1</v>
      </c>
      <c r="K82" s="361">
        <f t="shared" si="1"/>
        <v>1</v>
      </c>
      <c r="L82" s="360">
        <v>0</v>
      </c>
      <c r="M82" s="360">
        <v>0</v>
      </c>
      <c r="N82" s="360">
        <v>1</v>
      </c>
      <c r="O82" s="361">
        <v>0</v>
      </c>
      <c r="P82" s="360">
        <v>0</v>
      </c>
      <c r="Q82" s="360">
        <v>0</v>
      </c>
      <c r="R82" s="360">
        <v>0</v>
      </c>
      <c r="S82" s="360">
        <v>0</v>
      </c>
      <c r="T82" s="361">
        <f t="shared" si="2"/>
        <v>1</v>
      </c>
      <c r="U82" s="360">
        <v>0</v>
      </c>
      <c r="V82" s="362">
        <v>1</v>
      </c>
      <c r="W82" s="362">
        <v>1</v>
      </c>
      <c r="X82" s="362">
        <v>0</v>
      </c>
      <c r="Y82" s="362">
        <v>0</v>
      </c>
      <c r="Z82" s="361">
        <f t="shared" si="3"/>
        <v>0</v>
      </c>
      <c r="AA82" s="362">
        <v>0</v>
      </c>
    </row>
    <row r="83" spans="1:27" x14ac:dyDescent="0.25">
      <c r="A83" s="343" t="s">
        <v>153</v>
      </c>
      <c r="B83" s="348"/>
      <c r="C83" s="858" t="s">
        <v>154</v>
      </c>
      <c r="D83" s="859"/>
      <c r="E83" s="860"/>
      <c r="F83" s="359">
        <v>1</v>
      </c>
      <c r="G83" s="108">
        <v>6</v>
      </c>
      <c r="H83" s="108">
        <v>5</v>
      </c>
      <c r="I83" s="108">
        <v>1</v>
      </c>
      <c r="J83" s="221">
        <v>0</v>
      </c>
      <c r="K83" s="361">
        <f t="shared" si="1"/>
        <v>2</v>
      </c>
      <c r="L83" s="360">
        <v>0</v>
      </c>
      <c r="M83" s="360">
        <v>0</v>
      </c>
      <c r="N83" s="360">
        <v>0</v>
      </c>
      <c r="O83" s="361">
        <v>2</v>
      </c>
      <c r="P83" s="360">
        <v>0</v>
      </c>
      <c r="Q83" s="360">
        <v>2</v>
      </c>
      <c r="R83" s="360">
        <v>0</v>
      </c>
      <c r="S83" s="360">
        <v>0</v>
      </c>
      <c r="T83" s="361">
        <f t="shared" si="2"/>
        <v>2</v>
      </c>
      <c r="U83" s="360">
        <v>0</v>
      </c>
      <c r="V83" s="362">
        <v>0</v>
      </c>
      <c r="W83" s="362">
        <v>0</v>
      </c>
      <c r="X83" s="362">
        <v>0</v>
      </c>
      <c r="Y83" s="362">
        <v>0</v>
      </c>
      <c r="Z83" s="361">
        <f t="shared" si="3"/>
        <v>4</v>
      </c>
      <c r="AA83" s="362">
        <v>0</v>
      </c>
    </row>
    <row r="84" spans="1:27" x14ac:dyDescent="0.25">
      <c r="A84" s="343" t="s">
        <v>155</v>
      </c>
      <c r="B84" s="348"/>
      <c r="C84" s="858" t="s">
        <v>156</v>
      </c>
      <c r="D84" s="859"/>
      <c r="E84" s="860"/>
      <c r="F84" s="359">
        <v>0</v>
      </c>
      <c r="G84" s="108">
        <v>0</v>
      </c>
      <c r="H84" s="108">
        <v>0</v>
      </c>
      <c r="I84" s="108">
        <v>0</v>
      </c>
      <c r="J84" s="221">
        <v>0</v>
      </c>
      <c r="K84" s="361">
        <f t="shared" si="1"/>
        <v>0</v>
      </c>
      <c r="L84" s="360">
        <v>0</v>
      </c>
      <c r="M84" s="360">
        <v>0</v>
      </c>
      <c r="N84" s="360">
        <v>0</v>
      </c>
      <c r="O84" s="361">
        <v>0</v>
      </c>
      <c r="P84" s="360">
        <v>0</v>
      </c>
      <c r="Q84" s="360">
        <v>0</v>
      </c>
      <c r="R84" s="360">
        <v>0</v>
      </c>
      <c r="S84" s="360">
        <v>0</v>
      </c>
      <c r="T84" s="361">
        <f t="shared" si="2"/>
        <v>0</v>
      </c>
      <c r="U84" s="360">
        <v>0</v>
      </c>
      <c r="V84" s="362">
        <v>0</v>
      </c>
      <c r="W84" s="362">
        <v>0</v>
      </c>
      <c r="X84" s="362">
        <v>0</v>
      </c>
      <c r="Y84" s="362">
        <v>0</v>
      </c>
      <c r="Z84" s="361">
        <f t="shared" si="3"/>
        <v>0</v>
      </c>
      <c r="AA84" s="362">
        <v>0</v>
      </c>
    </row>
    <row r="85" spans="1:27" x14ac:dyDescent="0.25">
      <c r="A85" s="349" t="s">
        <v>157</v>
      </c>
      <c r="B85" s="350"/>
      <c r="C85" s="845" t="s">
        <v>158</v>
      </c>
      <c r="D85" s="846"/>
      <c r="E85" s="847"/>
      <c r="F85" s="115">
        <v>0</v>
      </c>
      <c r="G85" s="108">
        <v>0</v>
      </c>
      <c r="H85" s="108">
        <v>0</v>
      </c>
      <c r="I85" s="108">
        <v>0</v>
      </c>
      <c r="J85" s="221">
        <v>0</v>
      </c>
      <c r="K85" s="361">
        <f t="shared" si="1"/>
        <v>0</v>
      </c>
      <c r="L85" s="360">
        <v>0</v>
      </c>
      <c r="M85" s="360">
        <v>0</v>
      </c>
      <c r="N85" s="360">
        <v>0</v>
      </c>
      <c r="O85" s="361">
        <v>0</v>
      </c>
      <c r="P85" s="360">
        <v>0</v>
      </c>
      <c r="Q85" s="360">
        <v>0</v>
      </c>
      <c r="R85" s="360">
        <v>0</v>
      </c>
      <c r="S85" s="360">
        <v>0</v>
      </c>
      <c r="T85" s="361">
        <f t="shared" si="2"/>
        <v>0</v>
      </c>
      <c r="U85" s="360">
        <v>0</v>
      </c>
      <c r="V85" s="371">
        <v>0</v>
      </c>
      <c r="W85" s="371">
        <v>0</v>
      </c>
      <c r="X85" s="371">
        <v>0</v>
      </c>
      <c r="Y85" s="371">
        <v>0</v>
      </c>
      <c r="Z85" s="361">
        <f t="shared" si="3"/>
        <v>0</v>
      </c>
      <c r="AA85" s="371">
        <v>0</v>
      </c>
    </row>
    <row r="86" spans="1:27" x14ac:dyDescent="0.25">
      <c r="A86" s="343" t="s">
        <v>159</v>
      </c>
      <c r="B86" s="348"/>
      <c r="C86" s="845" t="s">
        <v>160</v>
      </c>
      <c r="D86" s="846"/>
      <c r="E86" s="847"/>
      <c r="F86" s="359">
        <v>0</v>
      </c>
      <c r="G86" s="108">
        <v>8</v>
      </c>
      <c r="H86" s="108">
        <v>8</v>
      </c>
      <c r="I86" s="108">
        <v>0</v>
      </c>
      <c r="J86" s="221">
        <v>0</v>
      </c>
      <c r="K86" s="361">
        <f t="shared" ref="K86:K138" si="9">L86+M86+N86+O86</f>
        <v>5</v>
      </c>
      <c r="L86" s="363">
        <v>2</v>
      </c>
      <c r="M86" s="360">
        <v>1</v>
      </c>
      <c r="N86" s="360">
        <v>0</v>
      </c>
      <c r="O86" s="361">
        <v>2</v>
      </c>
      <c r="P86" s="360">
        <v>0</v>
      </c>
      <c r="Q86" s="360">
        <v>2</v>
      </c>
      <c r="R86" s="360">
        <v>0</v>
      </c>
      <c r="S86" s="360">
        <v>0</v>
      </c>
      <c r="T86" s="361">
        <f t="shared" ref="T86:T138" si="10">K86+S86</f>
        <v>5</v>
      </c>
      <c r="U86" s="360">
        <v>0</v>
      </c>
      <c r="V86" s="362">
        <v>2</v>
      </c>
      <c r="W86" s="362">
        <v>2</v>
      </c>
      <c r="X86" s="362">
        <v>0</v>
      </c>
      <c r="Y86" s="362">
        <v>0</v>
      </c>
      <c r="Z86" s="361">
        <f t="shared" ref="Z86:Z138" si="11">F86+H86-T86-U86</f>
        <v>3</v>
      </c>
      <c r="AA86" s="362">
        <v>0</v>
      </c>
    </row>
    <row r="87" spans="1:27" x14ac:dyDescent="0.25">
      <c r="A87" s="343" t="s">
        <v>161</v>
      </c>
      <c r="B87" s="348"/>
      <c r="C87" s="858" t="s">
        <v>70</v>
      </c>
      <c r="D87" s="859"/>
      <c r="E87" s="860"/>
      <c r="F87" s="359">
        <v>1</v>
      </c>
      <c r="G87" s="108">
        <v>1</v>
      </c>
      <c r="H87" s="108">
        <v>1</v>
      </c>
      <c r="I87" s="108">
        <v>0</v>
      </c>
      <c r="J87" s="221">
        <v>0</v>
      </c>
      <c r="K87" s="361">
        <f t="shared" si="9"/>
        <v>2</v>
      </c>
      <c r="L87" s="360">
        <v>0</v>
      </c>
      <c r="M87" s="360">
        <v>0</v>
      </c>
      <c r="N87" s="360">
        <v>2</v>
      </c>
      <c r="O87" s="361">
        <v>0</v>
      </c>
      <c r="P87" s="360">
        <v>0</v>
      </c>
      <c r="Q87" s="360">
        <v>0</v>
      </c>
      <c r="R87" s="360">
        <v>0</v>
      </c>
      <c r="S87" s="360">
        <v>0</v>
      </c>
      <c r="T87" s="361">
        <f t="shared" si="10"/>
        <v>2</v>
      </c>
      <c r="U87" s="360">
        <v>0</v>
      </c>
      <c r="V87" s="362">
        <v>2</v>
      </c>
      <c r="W87" s="362">
        <v>1</v>
      </c>
      <c r="X87" s="362">
        <v>0</v>
      </c>
      <c r="Y87" s="362">
        <v>0</v>
      </c>
      <c r="Z87" s="361">
        <f t="shared" si="11"/>
        <v>0</v>
      </c>
      <c r="AA87" s="362">
        <v>0</v>
      </c>
    </row>
    <row r="88" spans="1:27" s="316" customFormat="1" ht="27.75" customHeight="1" x14ac:dyDescent="0.25">
      <c r="A88" s="338" t="s">
        <v>162</v>
      </c>
      <c r="B88" s="339"/>
      <c r="C88" s="848" t="s">
        <v>163</v>
      </c>
      <c r="D88" s="849"/>
      <c r="E88" s="850"/>
      <c r="F88" s="340">
        <f>SUM(F89:F90)</f>
        <v>1</v>
      </c>
      <c r="G88" s="340">
        <f t="shared" ref="G88:AA88" si="12">SUM(G89:G90)</f>
        <v>0</v>
      </c>
      <c r="H88" s="340">
        <f t="shared" si="12"/>
        <v>0</v>
      </c>
      <c r="I88" s="340">
        <f t="shared" si="12"/>
        <v>0</v>
      </c>
      <c r="J88" s="340">
        <f t="shared" si="12"/>
        <v>0</v>
      </c>
      <c r="K88" s="340">
        <f t="shared" si="12"/>
        <v>0</v>
      </c>
      <c r="L88" s="340">
        <f t="shared" si="12"/>
        <v>0</v>
      </c>
      <c r="M88" s="340">
        <f t="shared" si="12"/>
        <v>0</v>
      </c>
      <c r="N88" s="340">
        <f t="shared" si="12"/>
        <v>0</v>
      </c>
      <c r="O88" s="340">
        <f t="shared" si="12"/>
        <v>0</v>
      </c>
      <c r="P88" s="340">
        <f t="shared" si="12"/>
        <v>0</v>
      </c>
      <c r="Q88" s="340">
        <f t="shared" si="12"/>
        <v>0</v>
      </c>
      <c r="R88" s="340">
        <f t="shared" si="12"/>
        <v>0</v>
      </c>
      <c r="S88" s="340">
        <f t="shared" si="12"/>
        <v>0</v>
      </c>
      <c r="T88" s="340">
        <f t="shared" si="12"/>
        <v>0</v>
      </c>
      <c r="U88" s="340">
        <f t="shared" si="12"/>
        <v>0</v>
      </c>
      <c r="V88" s="340">
        <f t="shared" si="12"/>
        <v>0</v>
      </c>
      <c r="W88" s="340">
        <f t="shared" si="12"/>
        <v>0</v>
      </c>
      <c r="X88" s="340">
        <f t="shared" si="12"/>
        <v>0</v>
      </c>
      <c r="Y88" s="340">
        <f t="shared" si="12"/>
        <v>0</v>
      </c>
      <c r="Z88" s="340">
        <f t="shared" si="12"/>
        <v>1</v>
      </c>
      <c r="AA88" s="340">
        <f t="shared" si="12"/>
        <v>1</v>
      </c>
    </row>
    <row r="89" spans="1:27" x14ac:dyDescent="0.25">
      <c r="A89" s="343" t="s">
        <v>164</v>
      </c>
      <c r="B89" s="348"/>
      <c r="C89" s="858" t="s">
        <v>165</v>
      </c>
      <c r="D89" s="859"/>
      <c r="E89" s="860"/>
      <c r="F89" s="359">
        <v>1</v>
      </c>
      <c r="G89" s="108">
        <v>0</v>
      </c>
      <c r="H89" s="108">
        <v>0</v>
      </c>
      <c r="I89" s="108">
        <v>0</v>
      </c>
      <c r="J89" s="221">
        <v>0</v>
      </c>
      <c r="K89" s="361">
        <f t="shared" si="9"/>
        <v>0</v>
      </c>
      <c r="L89" s="360">
        <v>0</v>
      </c>
      <c r="M89" s="360">
        <v>0</v>
      </c>
      <c r="N89" s="360">
        <v>0</v>
      </c>
      <c r="O89" s="361">
        <v>0</v>
      </c>
      <c r="P89" s="360">
        <v>0</v>
      </c>
      <c r="Q89" s="360">
        <v>0</v>
      </c>
      <c r="R89" s="360">
        <v>0</v>
      </c>
      <c r="S89" s="360">
        <v>0</v>
      </c>
      <c r="T89" s="361">
        <f t="shared" si="10"/>
        <v>0</v>
      </c>
      <c r="U89" s="360">
        <v>0</v>
      </c>
      <c r="V89" s="362">
        <v>0</v>
      </c>
      <c r="W89" s="362">
        <v>0</v>
      </c>
      <c r="X89" s="362">
        <v>0</v>
      </c>
      <c r="Y89" s="362">
        <v>0</v>
      </c>
      <c r="Z89" s="361">
        <f t="shared" si="11"/>
        <v>1</v>
      </c>
      <c r="AA89" s="362">
        <v>1</v>
      </c>
    </row>
    <row r="90" spans="1:27" x14ac:dyDescent="0.25">
      <c r="A90" s="343" t="s">
        <v>166</v>
      </c>
      <c r="B90" s="348"/>
      <c r="C90" s="858" t="s">
        <v>70</v>
      </c>
      <c r="D90" s="859"/>
      <c r="E90" s="860"/>
      <c r="F90" s="359">
        <v>0</v>
      </c>
      <c r="G90" s="108">
        <v>0</v>
      </c>
      <c r="H90" s="108">
        <v>0</v>
      </c>
      <c r="I90" s="108">
        <v>0</v>
      </c>
      <c r="J90" s="221">
        <v>0</v>
      </c>
      <c r="K90" s="361">
        <f t="shared" si="9"/>
        <v>0</v>
      </c>
      <c r="L90" s="360">
        <v>0</v>
      </c>
      <c r="M90" s="360">
        <v>0</v>
      </c>
      <c r="N90" s="360">
        <v>0</v>
      </c>
      <c r="O90" s="361">
        <v>0</v>
      </c>
      <c r="P90" s="360">
        <v>0</v>
      </c>
      <c r="Q90" s="360">
        <v>0</v>
      </c>
      <c r="R90" s="360">
        <v>0</v>
      </c>
      <c r="S90" s="360">
        <v>0</v>
      </c>
      <c r="T90" s="361">
        <f t="shared" si="10"/>
        <v>0</v>
      </c>
      <c r="U90" s="360">
        <v>0</v>
      </c>
      <c r="V90" s="362">
        <v>0</v>
      </c>
      <c r="W90" s="362">
        <v>0</v>
      </c>
      <c r="X90" s="362">
        <v>0</v>
      </c>
      <c r="Y90" s="362">
        <v>0</v>
      </c>
      <c r="Z90" s="361">
        <f t="shared" si="11"/>
        <v>0</v>
      </c>
      <c r="AA90" s="362">
        <v>0</v>
      </c>
    </row>
    <row r="91" spans="1:27" s="316" customFormat="1" ht="30.75" customHeight="1" x14ac:dyDescent="0.25">
      <c r="A91" s="336" t="s">
        <v>167</v>
      </c>
      <c r="B91" s="337"/>
      <c r="C91" s="848" t="s">
        <v>168</v>
      </c>
      <c r="D91" s="849"/>
      <c r="E91" s="850"/>
      <c r="F91" s="340">
        <f>SUM(F92:F113)</f>
        <v>16</v>
      </c>
      <c r="G91" s="340">
        <f t="shared" ref="G91:AA91" si="13">SUM(G92:G113)</f>
        <v>201</v>
      </c>
      <c r="H91" s="340">
        <f t="shared" si="13"/>
        <v>153</v>
      </c>
      <c r="I91" s="340">
        <f t="shared" si="13"/>
        <v>48</v>
      </c>
      <c r="J91" s="340">
        <f t="shared" si="13"/>
        <v>0</v>
      </c>
      <c r="K91" s="340">
        <f t="shared" si="13"/>
        <v>130</v>
      </c>
      <c r="L91" s="340">
        <f t="shared" si="13"/>
        <v>96</v>
      </c>
      <c r="M91" s="340">
        <f t="shared" si="13"/>
        <v>1</v>
      </c>
      <c r="N91" s="340">
        <f t="shared" si="13"/>
        <v>11</v>
      </c>
      <c r="O91" s="340">
        <f t="shared" si="13"/>
        <v>22</v>
      </c>
      <c r="P91" s="340">
        <f t="shared" si="13"/>
        <v>2</v>
      </c>
      <c r="Q91" s="340">
        <f t="shared" si="13"/>
        <v>19</v>
      </c>
      <c r="R91" s="340">
        <f t="shared" si="13"/>
        <v>1</v>
      </c>
      <c r="S91" s="340">
        <f t="shared" si="13"/>
        <v>0</v>
      </c>
      <c r="T91" s="340">
        <f t="shared" si="13"/>
        <v>130</v>
      </c>
      <c r="U91" s="340">
        <f t="shared" si="13"/>
        <v>1</v>
      </c>
      <c r="V91" s="340">
        <f t="shared" si="13"/>
        <v>116</v>
      </c>
      <c r="W91" s="340">
        <f t="shared" si="13"/>
        <v>4</v>
      </c>
      <c r="X91" s="340">
        <f t="shared" si="13"/>
        <v>0</v>
      </c>
      <c r="Y91" s="340">
        <f t="shared" si="13"/>
        <v>1</v>
      </c>
      <c r="Z91" s="340">
        <f t="shared" si="13"/>
        <v>38</v>
      </c>
      <c r="AA91" s="340">
        <f t="shared" si="13"/>
        <v>1</v>
      </c>
    </row>
    <row r="92" spans="1:27" x14ac:dyDescent="0.25">
      <c r="A92" s="349" t="s">
        <v>169</v>
      </c>
      <c r="B92" s="350"/>
      <c r="C92" s="858" t="s">
        <v>170</v>
      </c>
      <c r="D92" s="859"/>
      <c r="E92" s="860"/>
      <c r="F92" s="359">
        <v>0</v>
      </c>
      <c r="G92" s="108">
        <v>0</v>
      </c>
      <c r="H92" s="108">
        <v>0</v>
      </c>
      <c r="I92" s="108">
        <v>0</v>
      </c>
      <c r="J92" s="221">
        <v>0</v>
      </c>
      <c r="K92" s="361">
        <f t="shared" si="9"/>
        <v>0</v>
      </c>
      <c r="L92" s="360">
        <v>0</v>
      </c>
      <c r="M92" s="360">
        <v>0</v>
      </c>
      <c r="N92" s="360">
        <v>0</v>
      </c>
      <c r="O92" s="361">
        <v>0</v>
      </c>
      <c r="P92" s="360">
        <v>0</v>
      </c>
      <c r="Q92" s="360">
        <v>0</v>
      </c>
      <c r="R92" s="360">
        <v>0</v>
      </c>
      <c r="S92" s="360">
        <v>0</v>
      </c>
      <c r="T92" s="361">
        <f t="shared" si="10"/>
        <v>0</v>
      </c>
      <c r="U92" s="360">
        <v>0</v>
      </c>
      <c r="V92" s="362">
        <v>0</v>
      </c>
      <c r="W92" s="362">
        <v>0</v>
      </c>
      <c r="X92" s="362">
        <v>0</v>
      </c>
      <c r="Y92" s="362">
        <v>0</v>
      </c>
      <c r="Z92" s="361">
        <f t="shared" si="11"/>
        <v>0</v>
      </c>
      <c r="AA92" s="362">
        <v>0</v>
      </c>
    </row>
    <row r="93" spans="1:27" x14ac:dyDescent="0.25">
      <c r="A93" s="349" t="s">
        <v>171</v>
      </c>
      <c r="B93" s="350"/>
      <c r="C93" s="858" t="s">
        <v>172</v>
      </c>
      <c r="D93" s="859"/>
      <c r="E93" s="860"/>
      <c r="F93" s="359">
        <v>4</v>
      </c>
      <c r="G93" s="108">
        <v>18</v>
      </c>
      <c r="H93" s="108">
        <v>13</v>
      </c>
      <c r="I93" s="108">
        <v>5</v>
      </c>
      <c r="J93" s="221">
        <v>0</v>
      </c>
      <c r="K93" s="361">
        <f t="shared" si="9"/>
        <v>9</v>
      </c>
      <c r="L93" s="360">
        <v>7</v>
      </c>
      <c r="M93" s="360">
        <v>0</v>
      </c>
      <c r="N93" s="360">
        <v>0</v>
      </c>
      <c r="O93" s="361">
        <v>2</v>
      </c>
      <c r="P93" s="360">
        <v>0</v>
      </c>
      <c r="Q93" s="360">
        <v>2</v>
      </c>
      <c r="R93" s="360">
        <v>0</v>
      </c>
      <c r="S93" s="360">
        <v>0</v>
      </c>
      <c r="T93" s="361">
        <f t="shared" si="10"/>
        <v>9</v>
      </c>
      <c r="U93" s="360">
        <v>0</v>
      </c>
      <c r="V93" s="362">
        <v>13</v>
      </c>
      <c r="W93" s="362">
        <v>0</v>
      </c>
      <c r="X93" s="362">
        <v>0</v>
      </c>
      <c r="Y93" s="362">
        <v>0</v>
      </c>
      <c r="Z93" s="361">
        <f t="shared" si="11"/>
        <v>8</v>
      </c>
      <c r="AA93" s="362">
        <v>1</v>
      </c>
    </row>
    <row r="94" spans="1:27" x14ac:dyDescent="0.25">
      <c r="A94" s="349" t="s">
        <v>173</v>
      </c>
      <c r="B94" s="350"/>
      <c r="C94" s="858" t="s">
        <v>174</v>
      </c>
      <c r="D94" s="859"/>
      <c r="E94" s="860"/>
      <c r="F94" s="359">
        <v>0</v>
      </c>
      <c r="G94" s="108">
        <v>2</v>
      </c>
      <c r="H94" s="108">
        <v>2</v>
      </c>
      <c r="I94" s="108">
        <v>0</v>
      </c>
      <c r="J94" s="221">
        <v>0</v>
      </c>
      <c r="K94" s="361">
        <f t="shared" si="9"/>
        <v>2</v>
      </c>
      <c r="L94" s="360">
        <v>2</v>
      </c>
      <c r="M94" s="360">
        <v>0</v>
      </c>
      <c r="N94" s="360">
        <v>0</v>
      </c>
      <c r="O94" s="361">
        <v>0</v>
      </c>
      <c r="P94" s="360">
        <v>0</v>
      </c>
      <c r="Q94" s="360">
        <v>0</v>
      </c>
      <c r="R94" s="360">
        <v>0</v>
      </c>
      <c r="S94" s="360">
        <v>0</v>
      </c>
      <c r="T94" s="361">
        <f t="shared" si="10"/>
        <v>2</v>
      </c>
      <c r="U94" s="360">
        <v>0</v>
      </c>
      <c r="V94" s="362">
        <v>2</v>
      </c>
      <c r="W94" s="362">
        <v>0</v>
      </c>
      <c r="X94" s="362">
        <v>0</v>
      </c>
      <c r="Y94" s="362">
        <v>0</v>
      </c>
      <c r="Z94" s="361">
        <f t="shared" si="11"/>
        <v>0</v>
      </c>
      <c r="AA94" s="362">
        <v>0</v>
      </c>
    </row>
    <row r="95" spans="1:27" x14ac:dyDescent="0.25">
      <c r="A95" s="343" t="s">
        <v>175</v>
      </c>
      <c r="B95" s="348"/>
      <c r="C95" s="858" t="s">
        <v>176</v>
      </c>
      <c r="D95" s="859"/>
      <c r="E95" s="860"/>
      <c r="F95" s="359">
        <v>1</v>
      </c>
      <c r="G95" s="108">
        <v>29</v>
      </c>
      <c r="H95" s="108">
        <v>24</v>
      </c>
      <c r="I95" s="108">
        <v>5</v>
      </c>
      <c r="J95" s="221">
        <v>0</v>
      </c>
      <c r="K95" s="361">
        <f t="shared" si="9"/>
        <v>25</v>
      </c>
      <c r="L95" s="360">
        <v>19</v>
      </c>
      <c r="M95" s="360">
        <v>0</v>
      </c>
      <c r="N95" s="360">
        <v>4</v>
      </c>
      <c r="O95" s="361">
        <v>2</v>
      </c>
      <c r="P95" s="360">
        <v>0</v>
      </c>
      <c r="Q95" s="360">
        <v>2</v>
      </c>
      <c r="R95" s="360">
        <v>0</v>
      </c>
      <c r="S95" s="360">
        <v>0</v>
      </c>
      <c r="T95" s="361">
        <f t="shared" si="10"/>
        <v>25</v>
      </c>
      <c r="U95" s="360">
        <v>0</v>
      </c>
      <c r="V95" s="362">
        <v>19</v>
      </c>
      <c r="W95" s="362">
        <v>2</v>
      </c>
      <c r="X95" s="362">
        <v>0</v>
      </c>
      <c r="Y95" s="362">
        <v>0</v>
      </c>
      <c r="Z95" s="361">
        <f t="shared" si="11"/>
        <v>0</v>
      </c>
      <c r="AA95" s="362">
        <v>0</v>
      </c>
    </row>
    <row r="96" spans="1:27" x14ac:dyDescent="0.25">
      <c r="A96" s="343" t="s">
        <v>177</v>
      </c>
      <c r="B96" s="348"/>
      <c r="C96" s="858" t="s">
        <v>178</v>
      </c>
      <c r="D96" s="859"/>
      <c r="E96" s="860"/>
      <c r="F96" s="359">
        <v>0</v>
      </c>
      <c r="G96" s="108">
        <v>0</v>
      </c>
      <c r="H96" s="108">
        <v>0</v>
      </c>
      <c r="I96" s="108">
        <v>0</v>
      </c>
      <c r="J96" s="221">
        <v>0</v>
      </c>
      <c r="K96" s="361">
        <f t="shared" si="9"/>
        <v>0</v>
      </c>
      <c r="L96" s="360">
        <v>0</v>
      </c>
      <c r="M96" s="360">
        <v>0</v>
      </c>
      <c r="N96" s="360">
        <v>0</v>
      </c>
      <c r="O96" s="361">
        <v>0</v>
      </c>
      <c r="P96" s="360">
        <v>0</v>
      </c>
      <c r="Q96" s="360">
        <v>0</v>
      </c>
      <c r="R96" s="360">
        <v>0</v>
      </c>
      <c r="S96" s="360">
        <v>0</v>
      </c>
      <c r="T96" s="361">
        <f t="shared" si="10"/>
        <v>0</v>
      </c>
      <c r="U96" s="360">
        <v>0</v>
      </c>
      <c r="V96" s="362">
        <v>0</v>
      </c>
      <c r="W96" s="362">
        <v>0</v>
      </c>
      <c r="X96" s="362">
        <v>0</v>
      </c>
      <c r="Y96" s="362">
        <v>0</v>
      </c>
      <c r="Z96" s="361">
        <f t="shared" si="11"/>
        <v>0</v>
      </c>
      <c r="AA96" s="362">
        <v>0</v>
      </c>
    </row>
    <row r="97" spans="1:27" x14ac:dyDescent="0.25">
      <c r="A97" s="343" t="s">
        <v>179</v>
      </c>
      <c r="B97" s="348"/>
      <c r="C97" s="858" t="s">
        <v>180</v>
      </c>
      <c r="D97" s="859"/>
      <c r="E97" s="860"/>
      <c r="F97" s="359">
        <v>1</v>
      </c>
      <c r="G97" s="108">
        <v>3</v>
      </c>
      <c r="H97" s="108">
        <v>2</v>
      </c>
      <c r="I97" s="108">
        <v>1</v>
      </c>
      <c r="J97" s="221">
        <v>0</v>
      </c>
      <c r="K97" s="361">
        <f t="shared" si="9"/>
        <v>2</v>
      </c>
      <c r="L97" s="360">
        <v>1</v>
      </c>
      <c r="M97" s="360">
        <v>0</v>
      </c>
      <c r="N97" s="360">
        <v>0</v>
      </c>
      <c r="O97" s="361">
        <v>1</v>
      </c>
      <c r="P97" s="360">
        <v>0</v>
      </c>
      <c r="Q97" s="360">
        <v>1</v>
      </c>
      <c r="R97" s="360">
        <v>0</v>
      </c>
      <c r="S97" s="360">
        <v>0</v>
      </c>
      <c r="T97" s="361">
        <f t="shared" si="10"/>
        <v>2</v>
      </c>
      <c r="U97" s="360">
        <v>0</v>
      </c>
      <c r="V97" s="362">
        <v>2</v>
      </c>
      <c r="W97" s="362">
        <v>0</v>
      </c>
      <c r="X97" s="362">
        <v>0</v>
      </c>
      <c r="Y97" s="362">
        <v>0</v>
      </c>
      <c r="Z97" s="361">
        <f t="shared" si="11"/>
        <v>1</v>
      </c>
      <c r="AA97" s="362">
        <v>0</v>
      </c>
    </row>
    <row r="98" spans="1:27" x14ac:dyDescent="0.25">
      <c r="A98" s="343" t="s">
        <v>181</v>
      </c>
      <c r="B98" s="348"/>
      <c r="C98" s="858" t="s">
        <v>182</v>
      </c>
      <c r="D98" s="859"/>
      <c r="E98" s="860"/>
      <c r="F98" s="359">
        <v>0</v>
      </c>
      <c r="G98" s="108">
        <v>0</v>
      </c>
      <c r="H98" s="108">
        <v>0</v>
      </c>
      <c r="I98" s="108">
        <v>0</v>
      </c>
      <c r="J98" s="221">
        <v>0</v>
      </c>
      <c r="K98" s="361">
        <f t="shared" si="9"/>
        <v>0</v>
      </c>
      <c r="L98" s="360">
        <v>0</v>
      </c>
      <c r="M98" s="360">
        <v>0</v>
      </c>
      <c r="N98" s="360">
        <v>0</v>
      </c>
      <c r="O98" s="361">
        <v>0</v>
      </c>
      <c r="P98" s="360">
        <v>0</v>
      </c>
      <c r="Q98" s="360">
        <v>0</v>
      </c>
      <c r="R98" s="360">
        <v>0</v>
      </c>
      <c r="S98" s="360">
        <v>0</v>
      </c>
      <c r="T98" s="361">
        <f t="shared" si="10"/>
        <v>0</v>
      </c>
      <c r="U98" s="360">
        <v>0</v>
      </c>
      <c r="V98" s="362">
        <v>0</v>
      </c>
      <c r="W98" s="362">
        <v>0</v>
      </c>
      <c r="X98" s="362">
        <v>0</v>
      </c>
      <c r="Y98" s="362">
        <v>0</v>
      </c>
      <c r="Z98" s="361">
        <f t="shared" si="11"/>
        <v>0</v>
      </c>
      <c r="AA98" s="362">
        <v>0</v>
      </c>
    </row>
    <row r="99" spans="1:27" x14ac:dyDescent="0.25">
      <c r="A99" s="343" t="s">
        <v>183</v>
      </c>
      <c r="B99" s="348"/>
      <c r="C99" s="858" t="s">
        <v>184</v>
      </c>
      <c r="D99" s="859"/>
      <c r="E99" s="860"/>
      <c r="F99" s="359">
        <v>0</v>
      </c>
      <c r="G99" s="108">
        <v>0</v>
      </c>
      <c r="H99" s="108">
        <v>0</v>
      </c>
      <c r="I99" s="108">
        <v>0</v>
      </c>
      <c r="J99" s="221">
        <v>0</v>
      </c>
      <c r="K99" s="361">
        <f t="shared" si="9"/>
        <v>0</v>
      </c>
      <c r="L99" s="360">
        <v>0</v>
      </c>
      <c r="M99" s="360">
        <v>0</v>
      </c>
      <c r="N99" s="360">
        <v>0</v>
      </c>
      <c r="O99" s="361">
        <v>0</v>
      </c>
      <c r="P99" s="360">
        <v>0</v>
      </c>
      <c r="Q99" s="360">
        <v>0</v>
      </c>
      <c r="R99" s="360">
        <v>0</v>
      </c>
      <c r="S99" s="360">
        <v>0</v>
      </c>
      <c r="T99" s="361">
        <f t="shared" si="10"/>
        <v>0</v>
      </c>
      <c r="U99" s="360">
        <v>0</v>
      </c>
      <c r="V99" s="362">
        <v>0</v>
      </c>
      <c r="W99" s="362">
        <v>0</v>
      </c>
      <c r="X99" s="362">
        <v>0</v>
      </c>
      <c r="Y99" s="362">
        <v>0</v>
      </c>
      <c r="Z99" s="361">
        <f t="shared" si="11"/>
        <v>0</v>
      </c>
      <c r="AA99" s="362">
        <v>0</v>
      </c>
    </row>
    <row r="100" spans="1:27" x14ac:dyDescent="0.25">
      <c r="A100" s="343" t="s">
        <v>185</v>
      </c>
      <c r="B100" s="348"/>
      <c r="C100" s="858" t="s">
        <v>186</v>
      </c>
      <c r="D100" s="859"/>
      <c r="E100" s="860"/>
      <c r="F100" s="359">
        <v>0</v>
      </c>
      <c r="G100" s="108">
        <v>1</v>
      </c>
      <c r="H100" s="108">
        <v>1</v>
      </c>
      <c r="I100" s="108">
        <v>0</v>
      </c>
      <c r="J100" s="221">
        <v>0</v>
      </c>
      <c r="K100" s="361">
        <f t="shared" si="9"/>
        <v>1</v>
      </c>
      <c r="L100" s="360">
        <v>1</v>
      </c>
      <c r="M100" s="360">
        <v>0</v>
      </c>
      <c r="N100" s="360">
        <v>0</v>
      </c>
      <c r="O100" s="361">
        <v>0</v>
      </c>
      <c r="P100" s="360">
        <v>0</v>
      </c>
      <c r="Q100" s="360">
        <v>0</v>
      </c>
      <c r="R100" s="360">
        <v>0</v>
      </c>
      <c r="S100" s="360">
        <v>0</v>
      </c>
      <c r="T100" s="361">
        <f t="shared" si="10"/>
        <v>1</v>
      </c>
      <c r="U100" s="360">
        <v>0</v>
      </c>
      <c r="V100" s="362">
        <v>1</v>
      </c>
      <c r="W100" s="362">
        <v>0</v>
      </c>
      <c r="X100" s="362">
        <v>0</v>
      </c>
      <c r="Y100" s="362">
        <v>0</v>
      </c>
      <c r="Z100" s="361">
        <f t="shared" si="11"/>
        <v>0</v>
      </c>
      <c r="AA100" s="362">
        <v>0</v>
      </c>
    </row>
    <row r="101" spans="1:27" x14ac:dyDescent="0.25">
      <c r="A101" s="343" t="s">
        <v>187</v>
      </c>
      <c r="B101" s="348"/>
      <c r="C101" s="858" t="s">
        <v>188</v>
      </c>
      <c r="D101" s="859"/>
      <c r="E101" s="860"/>
      <c r="F101" s="359">
        <v>0</v>
      </c>
      <c r="G101" s="108">
        <v>17</v>
      </c>
      <c r="H101" s="108">
        <v>15</v>
      </c>
      <c r="I101" s="108">
        <v>2</v>
      </c>
      <c r="J101" s="221">
        <v>0</v>
      </c>
      <c r="K101" s="361">
        <f t="shared" si="9"/>
        <v>12</v>
      </c>
      <c r="L101" s="360">
        <v>10</v>
      </c>
      <c r="M101" s="360">
        <v>1</v>
      </c>
      <c r="N101" s="360">
        <v>1</v>
      </c>
      <c r="O101" s="361">
        <v>0</v>
      </c>
      <c r="P101" s="360">
        <v>0</v>
      </c>
      <c r="Q101" s="360">
        <v>0</v>
      </c>
      <c r="R101" s="360">
        <v>0</v>
      </c>
      <c r="S101" s="360">
        <v>0</v>
      </c>
      <c r="T101" s="361">
        <f t="shared" si="10"/>
        <v>12</v>
      </c>
      <c r="U101" s="360">
        <v>0</v>
      </c>
      <c r="V101" s="362">
        <v>10</v>
      </c>
      <c r="W101" s="362">
        <v>0</v>
      </c>
      <c r="X101" s="362">
        <v>0</v>
      </c>
      <c r="Y101" s="362">
        <v>0</v>
      </c>
      <c r="Z101" s="361">
        <f t="shared" si="11"/>
        <v>3</v>
      </c>
      <c r="AA101" s="362">
        <v>0</v>
      </c>
    </row>
    <row r="102" spans="1:27" x14ac:dyDescent="0.25">
      <c r="A102" s="343" t="s">
        <v>189</v>
      </c>
      <c r="B102" s="348"/>
      <c r="C102" s="858" t="s">
        <v>190</v>
      </c>
      <c r="D102" s="859"/>
      <c r="E102" s="860"/>
      <c r="F102" s="359">
        <v>0</v>
      </c>
      <c r="G102" s="108">
        <v>0</v>
      </c>
      <c r="H102" s="108">
        <v>0</v>
      </c>
      <c r="I102" s="108">
        <v>0</v>
      </c>
      <c r="J102" s="221">
        <v>0</v>
      </c>
      <c r="K102" s="361">
        <f t="shared" si="9"/>
        <v>0</v>
      </c>
      <c r="L102" s="360">
        <v>0</v>
      </c>
      <c r="M102" s="360">
        <v>0</v>
      </c>
      <c r="N102" s="360">
        <v>0</v>
      </c>
      <c r="O102" s="361">
        <v>0</v>
      </c>
      <c r="P102" s="360">
        <v>0</v>
      </c>
      <c r="Q102" s="360">
        <v>0</v>
      </c>
      <c r="R102" s="360">
        <v>0</v>
      </c>
      <c r="S102" s="360">
        <v>0</v>
      </c>
      <c r="T102" s="361">
        <f t="shared" si="10"/>
        <v>0</v>
      </c>
      <c r="U102" s="360">
        <v>0</v>
      </c>
      <c r="V102" s="362">
        <v>0</v>
      </c>
      <c r="W102" s="362">
        <v>0</v>
      </c>
      <c r="X102" s="362">
        <v>0</v>
      </c>
      <c r="Y102" s="362">
        <v>0</v>
      </c>
      <c r="Z102" s="361">
        <f t="shared" si="11"/>
        <v>0</v>
      </c>
      <c r="AA102" s="362">
        <v>0</v>
      </c>
    </row>
    <row r="103" spans="1:27" x14ac:dyDescent="0.25">
      <c r="A103" s="343" t="s">
        <v>191</v>
      </c>
      <c r="B103" s="348"/>
      <c r="C103" s="858" t="s">
        <v>192</v>
      </c>
      <c r="D103" s="859"/>
      <c r="E103" s="860"/>
      <c r="F103" s="359">
        <v>0</v>
      </c>
      <c r="G103" s="108">
        <v>16</v>
      </c>
      <c r="H103" s="108">
        <v>10</v>
      </c>
      <c r="I103" s="108">
        <v>6</v>
      </c>
      <c r="J103" s="221">
        <v>0</v>
      </c>
      <c r="K103" s="361">
        <f t="shared" si="9"/>
        <v>8</v>
      </c>
      <c r="L103" s="360">
        <v>7</v>
      </c>
      <c r="M103" s="360">
        <v>0</v>
      </c>
      <c r="N103" s="360">
        <v>0</v>
      </c>
      <c r="O103" s="361">
        <v>1</v>
      </c>
      <c r="P103" s="360">
        <v>0</v>
      </c>
      <c r="Q103" s="360">
        <v>1</v>
      </c>
      <c r="R103" s="360">
        <v>0</v>
      </c>
      <c r="S103" s="360">
        <v>0</v>
      </c>
      <c r="T103" s="361">
        <f t="shared" si="10"/>
        <v>8</v>
      </c>
      <c r="U103" s="360">
        <v>0</v>
      </c>
      <c r="V103" s="362">
        <v>5</v>
      </c>
      <c r="W103" s="362">
        <v>0</v>
      </c>
      <c r="X103" s="362">
        <v>0</v>
      </c>
      <c r="Y103" s="362">
        <v>0</v>
      </c>
      <c r="Z103" s="361">
        <f t="shared" si="11"/>
        <v>2</v>
      </c>
      <c r="AA103" s="362">
        <v>0</v>
      </c>
    </row>
    <row r="104" spans="1:27" x14ac:dyDescent="0.25">
      <c r="A104" s="343" t="s">
        <v>193</v>
      </c>
      <c r="B104" s="348"/>
      <c r="C104" s="858" t="s">
        <v>194</v>
      </c>
      <c r="D104" s="859"/>
      <c r="E104" s="860"/>
      <c r="F104" s="359">
        <v>0</v>
      </c>
      <c r="G104" s="108">
        <v>2</v>
      </c>
      <c r="H104" s="108">
        <v>1</v>
      </c>
      <c r="I104" s="108">
        <v>1</v>
      </c>
      <c r="J104" s="221">
        <v>0</v>
      </c>
      <c r="K104" s="361">
        <f t="shared" si="9"/>
        <v>1</v>
      </c>
      <c r="L104" s="360">
        <v>1</v>
      </c>
      <c r="M104" s="360">
        <v>0</v>
      </c>
      <c r="N104" s="360">
        <v>0</v>
      </c>
      <c r="O104" s="361">
        <v>0</v>
      </c>
      <c r="P104" s="360">
        <v>0</v>
      </c>
      <c r="Q104" s="360">
        <v>0</v>
      </c>
      <c r="R104" s="360">
        <v>0</v>
      </c>
      <c r="S104" s="360">
        <v>0</v>
      </c>
      <c r="T104" s="361">
        <f t="shared" si="10"/>
        <v>1</v>
      </c>
      <c r="U104" s="360">
        <v>0</v>
      </c>
      <c r="V104" s="362">
        <v>1</v>
      </c>
      <c r="W104" s="362">
        <v>0</v>
      </c>
      <c r="X104" s="362">
        <v>0</v>
      </c>
      <c r="Y104" s="362">
        <v>0</v>
      </c>
      <c r="Z104" s="361">
        <f t="shared" si="11"/>
        <v>0</v>
      </c>
      <c r="AA104" s="362">
        <v>0</v>
      </c>
    </row>
    <row r="105" spans="1:27" x14ac:dyDescent="0.25">
      <c r="A105" s="343" t="s">
        <v>195</v>
      </c>
      <c r="B105" s="348"/>
      <c r="C105" s="858" t="s">
        <v>196</v>
      </c>
      <c r="D105" s="859"/>
      <c r="E105" s="860"/>
      <c r="F105" s="359">
        <v>3</v>
      </c>
      <c r="G105" s="108">
        <v>31</v>
      </c>
      <c r="H105" s="108">
        <v>21</v>
      </c>
      <c r="I105" s="108">
        <v>10</v>
      </c>
      <c r="J105" s="221">
        <v>0</v>
      </c>
      <c r="K105" s="361">
        <f t="shared" si="9"/>
        <v>11</v>
      </c>
      <c r="L105" s="360">
        <v>6</v>
      </c>
      <c r="M105" s="360">
        <v>0</v>
      </c>
      <c r="N105" s="360">
        <v>2</v>
      </c>
      <c r="O105" s="361">
        <v>3</v>
      </c>
      <c r="P105" s="360">
        <v>2</v>
      </c>
      <c r="Q105" s="360">
        <v>1</v>
      </c>
      <c r="R105" s="360">
        <v>0</v>
      </c>
      <c r="S105" s="360">
        <v>0</v>
      </c>
      <c r="T105" s="361">
        <f t="shared" si="10"/>
        <v>11</v>
      </c>
      <c r="U105" s="360">
        <v>1</v>
      </c>
      <c r="V105" s="362">
        <v>11</v>
      </c>
      <c r="W105" s="362">
        <v>1</v>
      </c>
      <c r="X105" s="362">
        <v>0</v>
      </c>
      <c r="Y105" s="362">
        <v>0</v>
      </c>
      <c r="Z105" s="361">
        <f t="shared" si="11"/>
        <v>12</v>
      </c>
      <c r="AA105" s="362">
        <v>0</v>
      </c>
    </row>
    <row r="106" spans="1:27" x14ac:dyDescent="0.25">
      <c r="A106" s="343" t="s">
        <v>197</v>
      </c>
      <c r="B106" s="348"/>
      <c r="C106" s="858" t="s">
        <v>198</v>
      </c>
      <c r="D106" s="859"/>
      <c r="E106" s="860"/>
      <c r="F106" s="359">
        <v>0</v>
      </c>
      <c r="G106" s="108">
        <v>0</v>
      </c>
      <c r="H106" s="108">
        <v>0</v>
      </c>
      <c r="I106" s="108">
        <v>0</v>
      </c>
      <c r="J106" s="221">
        <v>0</v>
      </c>
      <c r="K106" s="361">
        <f t="shared" si="9"/>
        <v>0</v>
      </c>
      <c r="L106" s="360">
        <v>0</v>
      </c>
      <c r="M106" s="360">
        <v>0</v>
      </c>
      <c r="N106" s="360">
        <v>0</v>
      </c>
      <c r="O106" s="361">
        <v>0</v>
      </c>
      <c r="P106" s="360">
        <v>0</v>
      </c>
      <c r="Q106" s="360">
        <v>0</v>
      </c>
      <c r="R106" s="360">
        <v>0</v>
      </c>
      <c r="S106" s="360">
        <v>0</v>
      </c>
      <c r="T106" s="361">
        <f t="shared" si="10"/>
        <v>0</v>
      </c>
      <c r="U106" s="360">
        <v>0</v>
      </c>
      <c r="V106" s="362">
        <v>0</v>
      </c>
      <c r="W106" s="362">
        <v>0</v>
      </c>
      <c r="X106" s="362">
        <v>0</v>
      </c>
      <c r="Y106" s="362">
        <v>0</v>
      </c>
      <c r="Z106" s="361">
        <f t="shared" si="11"/>
        <v>0</v>
      </c>
      <c r="AA106" s="362">
        <v>0</v>
      </c>
    </row>
    <row r="107" spans="1:27" x14ac:dyDescent="0.25">
      <c r="A107" s="343" t="s">
        <v>199</v>
      </c>
      <c r="B107" s="348"/>
      <c r="C107" s="858" t="s">
        <v>200</v>
      </c>
      <c r="D107" s="859"/>
      <c r="E107" s="860"/>
      <c r="F107" s="359">
        <v>5</v>
      </c>
      <c r="G107" s="108">
        <v>56</v>
      </c>
      <c r="H107" s="108">
        <v>42</v>
      </c>
      <c r="I107" s="108">
        <v>14</v>
      </c>
      <c r="J107" s="221">
        <v>0</v>
      </c>
      <c r="K107" s="361">
        <f t="shared" si="9"/>
        <v>44</v>
      </c>
      <c r="L107" s="360">
        <v>34</v>
      </c>
      <c r="M107" s="360">
        <v>0</v>
      </c>
      <c r="N107" s="360">
        <v>3</v>
      </c>
      <c r="O107" s="361">
        <v>7</v>
      </c>
      <c r="P107" s="360">
        <v>0</v>
      </c>
      <c r="Q107" s="360">
        <v>7</v>
      </c>
      <c r="R107" s="360">
        <v>0</v>
      </c>
      <c r="S107" s="360">
        <v>0</v>
      </c>
      <c r="T107" s="361">
        <f t="shared" si="10"/>
        <v>44</v>
      </c>
      <c r="U107" s="360">
        <v>0</v>
      </c>
      <c r="V107" s="362">
        <v>40</v>
      </c>
      <c r="W107" s="362">
        <v>0</v>
      </c>
      <c r="X107" s="362">
        <v>0</v>
      </c>
      <c r="Y107" s="362">
        <v>1</v>
      </c>
      <c r="Z107" s="361">
        <f t="shared" si="11"/>
        <v>3</v>
      </c>
      <c r="AA107" s="362">
        <v>0</v>
      </c>
    </row>
    <row r="108" spans="1:27" x14ac:dyDescent="0.25">
      <c r="A108" s="343" t="s">
        <v>201</v>
      </c>
      <c r="B108" s="348"/>
      <c r="C108" s="858" t="s">
        <v>202</v>
      </c>
      <c r="D108" s="859"/>
      <c r="E108" s="860"/>
      <c r="F108" s="359">
        <v>2</v>
      </c>
      <c r="G108" s="108">
        <v>16</v>
      </c>
      <c r="H108" s="108">
        <v>15</v>
      </c>
      <c r="I108" s="108">
        <v>1</v>
      </c>
      <c r="J108" s="221">
        <v>0</v>
      </c>
      <c r="K108" s="361">
        <f t="shared" si="9"/>
        <v>10</v>
      </c>
      <c r="L108" s="360">
        <v>5</v>
      </c>
      <c r="M108" s="360">
        <v>0</v>
      </c>
      <c r="N108" s="360">
        <v>1</v>
      </c>
      <c r="O108" s="361">
        <v>4</v>
      </c>
      <c r="P108" s="360">
        <v>0</v>
      </c>
      <c r="Q108" s="360">
        <v>3</v>
      </c>
      <c r="R108" s="360">
        <v>1</v>
      </c>
      <c r="S108" s="360">
        <v>0</v>
      </c>
      <c r="T108" s="361">
        <f t="shared" si="10"/>
        <v>10</v>
      </c>
      <c r="U108" s="360">
        <v>0</v>
      </c>
      <c r="V108" s="362">
        <v>7</v>
      </c>
      <c r="W108" s="362">
        <v>1</v>
      </c>
      <c r="X108" s="362">
        <v>0</v>
      </c>
      <c r="Y108" s="362">
        <v>0</v>
      </c>
      <c r="Z108" s="361">
        <f t="shared" si="11"/>
        <v>7</v>
      </c>
      <c r="AA108" s="362">
        <v>0</v>
      </c>
    </row>
    <row r="109" spans="1:27" x14ac:dyDescent="0.25">
      <c r="A109" s="343" t="s">
        <v>203</v>
      </c>
      <c r="B109" s="348"/>
      <c r="C109" s="858" t="s">
        <v>204</v>
      </c>
      <c r="D109" s="859"/>
      <c r="E109" s="860"/>
      <c r="F109" s="359">
        <v>0</v>
      </c>
      <c r="G109" s="108">
        <v>0</v>
      </c>
      <c r="H109" s="108">
        <v>0</v>
      </c>
      <c r="I109" s="108">
        <v>0</v>
      </c>
      <c r="J109" s="221">
        <v>0</v>
      </c>
      <c r="K109" s="361">
        <f t="shared" si="9"/>
        <v>0</v>
      </c>
      <c r="L109" s="360">
        <v>0</v>
      </c>
      <c r="M109" s="360">
        <v>0</v>
      </c>
      <c r="N109" s="360">
        <v>0</v>
      </c>
      <c r="O109" s="361">
        <v>0</v>
      </c>
      <c r="P109" s="360">
        <v>0</v>
      </c>
      <c r="Q109" s="360">
        <v>0</v>
      </c>
      <c r="R109" s="360">
        <v>0</v>
      </c>
      <c r="S109" s="360">
        <v>0</v>
      </c>
      <c r="T109" s="361">
        <f t="shared" si="10"/>
        <v>0</v>
      </c>
      <c r="U109" s="360">
        <v>0</v>
      </c>
      <c r="V109" s="362">
        <v>0</v>
      </c>
      <c r="W109" s="362">
        <v>0</v>
      </c>
      <c r="X109" s="362">
        <v>0</v>
      </c>
      <c r="Y109" s="362">
        <v>0</v>
      </c>
      <c r="Z109" s="361">
        <f t="shared" si="11"/>
        <v>0</v>
      </c>
      <c r="AA109" s="362">
        <v>0</v>
      </c>
    </row>
    <row r="110" spans="1:27" x14ac:dyDescent="0.25">
      <c r="A110" s="351" t="s">
        <v>205</v>
      </c>
      <c r="B110" s="357" t="s">
        <v>206</v>
      </c>
      <c r="C110" s="867" t="s">
        <v>207</v>
      </c>
      <c r="D110" s="868"/>
      <c r="E110" s="868"/>
      <c r="F110" s="222">
        <v>0</v>
      </c>
      <c r="G110" s="314">
        <v>9</v>
      </c>
      <c r="H110" s="314">
        <v>7</v>
      </c>
      <c r="I110" s="314">
        <v>2</v>
      </c>
      <c r="J110" s="222">
        <v>0</v>
      </c>
      <c r="K110" s="361">
        <f t="shared" si="9"/>
        <v>5</v>
      </c>
      <c r="L110" s="314">
        <v>3</v>
      </c>
      <c r="M110" s="367">
        <v>0</v>
      </c>
      <c r="N110" s="367">
        <v>0</v>
      </c>
      <c r="O110" s="368">
        <v>2</v>
      </c>
      <c r="P110" s="367">
        <v>0</v>
      </c>
      <c r="Q110" s="367">
        <v>2</v>
      </c>
      <c r="R110" s="367">
        <v>0</v>
      </c>
      <c r="S110" s="367">
        <v>0</v>
      </c>
      <c r="T110" s="361">
        <f t="shared" si="10"/>
        <v>5</v>
      </c>
      <c r="U110" s="367">
        <v>0</v>
      </c>
      <c r="V110" s="372">
        <v>5</v>
      </c>
      <c r="W110" s="372">
        <v>0</v>
      </c>
      <c r="X110" s="372">
        <v>0</v>
      </c>
      <c r="Y110" s="372">
        <v>0</v>
      </c>
      <c r="Z110" s="361">
        <f t="shared" si="11"/>
        <v>2</v>
      </c>
      <c r="AA110" s="372">
        <v>0</v>
      </c>
    </row>
    <row r="111" spans="1:27" x14ac:dyDescent="0.25">
      <c r="A111" s="343" t="s">
        <v>208</v>
      </c>
      <c r="B111" s="348"/>
      <c r="C111" s="858" t="s">
        <v>209</v>
      </c>
      <c r="D111" s="859"/>
      <c r="E111" s="860"/>
      <c r="F111" s="359">
        <v>0</v>
      </c>
      <c r="G111" s="108">
        <v>0</v>
      </c>
      <c r="H111" s="108">
        <v>0</v>
      </c>
      <c r="I111" s="108">
        <v>0</v>
      </c>
      <c r="J111" s="221">
        <v>0</v>
      </c>
      <c r="K111" s="361">
        <f t="shared" si="9"/>
        <v>0</v>
      </c>
      <c r="L111" s="360">
        <v>0</v>
      </c>
      <c r="M111" s="360">
        <v>0</v>
      </c>
      <c r="N111" s="360">
        <v>0</v>
      </c>
      <c r="O111" s="361">
        <v>0</v>
      </c>
      <c r="P111" s="360">
        <v>0</v>
      </c>
      <c r="Q111" s="360">
        <v>0</v>
      </c>
      <c r="R111" s="360">
        <v>0</v>
      </c>
      <c r="S111" s="360">
        <v>0</v>
      </c>
      <c r="T111" s="361">
        <f t="shared" si="10"/>
        <v>0</v>
      </c>
      <c r="U111" s="360">
        <v>0</v>
      </c>
      <c r="V111" s="362">
        <v>0</v>
      </c>
      <c r="W111" s="362">
        <v>0</v>
      </c>
      <c r="X111" s="362">
        <v>0</v>
      </c>
      <c r="Y111" s="362">
        <v>0</v>
      </c>
      <c r="Z111" s="361">
        <f t="shared" si="11"/>
        <v>0</v>
      </c>
      <c r="AA111" s="362">
        <v>0</v>
      </c>
    </row>
    <row r="112" spans="1:27" ht="17.25" customHeight="1" x14ac:dyDescent="0.25">
      <c r="A112" s="347" t="s">
        <v>210</v>
      </c>
      <c r="B112" s="356" t="s">
        <v>37</v>
      </c>
      <c r="C112" s="864" t="s">
        <v>211</v>
      </c>
      <c r="D112" s="865"/>
      <c r="E112" s="866"/>
      <c r="F112" s="359">
        <v>0</v>
      </c>
      <c r="G112" s="108">
        <v>0</v>
      </c>
      <c r="H112" s="108">
        <v>0</v>
      </c>
      <c r="I112" s="108">
        <v>0</v>
      </c>
      <c r="J112" s="221">
        <v>0</v>
      </c>
      <c r="K112" s="361">
        <v>0</v>
      </c>
      <c r="L112" s="360">
        <v>0</v>
      </c>
      <c r="M112" s="360">
        <v>0</v>
      </c>
      <c r="N112" s="360">
        <v>0</v>
      </c>
      <c r="O112" s="361">
        <v>0</v>
      </c>
      <c r="P112" s="360">
        <v>0</v>
      </c>
      <c r="Q112" s="360">
        <v>0</v>
      </c>
      <c r="R112" s="360">
        <v>0</v>
      </c>
      <c r="S112" s="360">
        <v>0</v>
      </c>
      <c r="T112" s="361">
        <v>0</v>
      </c>
      <c r="U112" s="360">
        <v>0</v>
      </c>
      <c r="V112" s="362">
        <v>0</v>
      </c>
      <c r="W112" s="362">
        <v>0</v>
      </c>
      <c r="X112" s="362">
        <v>0</v>
      </c>
      <c r="Y112" s="362">
        <v>0</v>
      </c>
      <c r="Z112" s="361">
        <v>0</v>
      </c>
      <c r="AA112" s="362">
        <v>0</v>
      </c>
    </row>
    <row r="113" spans="1:27" x14ac:dyDescent="0.25">
      <c r="A113" s="343" t="s">
        <v>212</v>
      </c>
      <c r="B113" s="348"/>
      <c r="C113" s="858" t="s">
        <v>70</v>
      </c>
      <c r="D113" s="859"/>
      <c r="E113" s="860"/>
      <c r="F113" s="359">
        <v>0</v>
      </c>
      <c r="G113" s="108">
        <v>1</v>
      </c>
      <c r="H113" s="108">
        <v>0</v>
      </c>
      <c r="I113" s="108">
        <v>1</v>
      </c>
      <c r="J113" s="221">
        <v>0</v>
      </c>
      <c r="K113" s="361">
        <f t="shared" si="9"/>
        <v>0</v>
      </c>
      <c r="L113" s="360">
        <v>0</v>
      </c>
      <c r="M113" s="360">
        <v>0</v>
      </c>
      <c r="N113" s="360">
        <v>0</v>
      </c>
      <c r="O113" s="361">
        <v>0</v>
      </c>
      <c r="P113" s="360">
        <v>0</v>
      </c>
      <c r="Q113" s="360">
        <v>0</v>
      </c>
      <c r="R113" s="360">
        <v>0</v>
      </c>
      <c r="S113" s="360">
        <v>0</v>
      </c>
      <c r="T113" s="361">
        <f t="shared" si="10"/>
        <v>0</v>
      </c>
      <c r="U113" s="360">
        <v>0</v>
      </c>
      <c r="V113" s="362">
        <v>0</v>
      </c>
      <c r="W113" s="362">
        <v>0</v>
      </c>
      <c r="X113" s="362">
        <v>0</v>
      </c>
      <c r="Y113" s="362">
        <v>0</v>
      </c>
      <c r="Z113" s="361">
        <f t="shared" si="11"/>
        <v>0</v>
      </c>
      <c r="AA113" s="362">
        <v>0</v>
      </c>
    </row>
    <row r="114" spans="1:27" s="316" customFormat="1" ht="27.75" customHeight="1" x14ac:dyDescent="0.25">
      <c r="A114" s="336" t="s">
        <v>213</v>
      </c>
      <c r="B114" s="337"/>
      <c r="C114" s="848" t="s">
        <v>214</v>
      </c>
      <c r="D114" s="849"/>
      <c r="E114" s="850"/>
      <c r="F114" s="340">
        <f>SUM(F115:F117)</f>
        <v>0</v>
      </c>
      <c r="G114" s="340">
        <f t="shared" ref="G114:AA114" si="14">SUM(G115:G117)</f>
        <v>1</v>
      </c>
      <c r="H114" s="340">
        <f t="shared" si="14"/>
        <v>0</v>
      </c>
      <c r="I114" s="340">
        <f t="shared" si="14"/>
        <v>1</v>
      </c>
      <c r="J114" s="340">
        <f t="shared" si="14"/>
        <v>0</v>
      </c>
      <c r="K114" s="340">
        <f t="shared" si="14"/>
        <v>0</v>
      </c>
      <c r="L114" s="340">
        <f t="shared" si="14"/>
        <v>0</v>
      </c>
      <c r="M114" s="340">
        <f t="shared" si="14"/>
        <v>0</v>
      </c>
      <c r="N114" s="340">
        <f t="shared" si="14"/>
        <v>0</v>
      </c>
      <c r="O114" s="340">
        <f t="shared" si="14"/>
        <v>0</v>
      </c>
      <c r="P114" s="340">
        <f t="shared" si="14"/>
        <v>0</v>
      </c>
      <c r="Q114" s="340">
        <f t="shared" si="14"/>
        <v>0</v>
      </c>
      <c r="R114" s="340">
        <f t="shared" si="14"/>
        <v>0</v>
      </c>
      <c r="S114" s="340">
        <f t="shared" si="14"/>
        <v>0</v>
      </c>
      <c r="T114" s="340">
        <f t="shared" si="14"/>
        <v>0</v>
      </c>
      <c r="U114" s="340">
        <f t="shared" si="14"/>
        <v>0</v>
      </c>
      <c r="V114" s="340">
        <f t="shared" si="14"/>
        <v>0</v>
      </c>
      <c r="W114" s="340">
        <f t="shared" si="14"/>
        <v>0</v>
      </c>
      <c r="X114" s="340">
        <f t="shared" si="14"/>
        <v>0</v>
      </c>
      <c r="Y114" s="340">
        <f t="shared" si="14"/>
        <v>0</v>
      </c>
      <c r="Z114" s="340">
        <f t="shared" si="14"/>
        <v>0</v>
      </c>
      <c r="AA114" s="340">
        <f t="shared" si="14"/>
        <v>0</v>
      </c>
    </row>
    <row r="115" spans="1:27" x14ac:dyDescent="0.25">
      <c r="A115" s="343" t="s">
        <v>215</v>
      </c>
      <c r="B115" s="348"/>
      <c r="C115" s="858" t="s">
        <v>216</v>
      </c>
      <c r="D115" s="859"/>
      <c r="E115" s="860"/>
      <c r="F115" s="359">
        <v>0</v>
      </c>
      <c r="G115" s="108">
        <v>1</v>
      </c>
      <c r="H115" s="108">
        <v>0</v>
      </c>
      <c r="I115" s="108">
        <v>1</v>
      </c>
      <c r="J115" s="221">
        <v>0</v>
      </c>
      <c r="K115" s="361">
        <f t="shared" si="9"/>
        <v>0</v>
      </c>
      <c r="L115" s="360">
        <v>0</v>
      </c>
      <c r="M115" s="360">
        <v>0</v>
      </c>
      <c r="N115" s="360">
        <v>0</v>
      </c>
      <c r="O115" s="361">
        <v>0</v>
      </c>
      <c r="P115" s="360">
        <v>0</v>
      </c>
      <c r="Q115" s="360">
        <v>0</v>
      </c>
      <c r="R115" s="360">
        <v>0</v>
      </c>
      <c r="S115" s="360">
        <v>0</v>
      </c>
      <c r="T115" s="361">
        <f t="shared" si="10"/>
        <v>0</v>
      </c>
      <c r="U115" s="360">
        <v>0</v>
      </c>
      <c r="V115" s="360">
        <v>0</v>
      </c>
      <c r="W115" s="362">
        <v>0</v>
      </c>
      <c r="X115" s="362">
        <v>0</v>
      </c>
      <c r="Y115" s="362">
        <v>0</v>
      </c>
      <c r="Z115" s="361">
        <f t="shared" si="11"/>
        <v>0</v>
      </c>
      <c r="AA115" s="362">
        <v>0</v>
      </c>
    </row>
    <row r="116" spans="1:27" x14ac:dyDescent="0.25">
      <c r="A116" s="343" t="s">
        <v>217</v>
      </c>
      <c r="B116" s="348"/>
      <c r="C116" s="858" t="s">
        <v>218</v>
      </c>
      <c r="D116" s="859"/>
      <c r="E116" s="860"/>
      <c r="F116" s="359">
        <v>0</v>
      </c>
      <c r="G116" s="108">
        <v>0</v>
      </c>
      <c r="H116" s="108">
        <v>0</v>
      </c>
      <c r="I116" s="108">
        <v>0</v>
      </c>
      <c r="J116" s="221">
        <v>0</v>
      </c>
      <c r="K116" s="361">
        <f t="shared" si="9"/>
        <v>0</v>
      </c>
      <c r="L116" s="360">
        <v>0</v>
      </c>
      <c r="M116" s="360">
        <v>0</v>
      </c>
      <c r="N116" s="360">
        <v>0</v>
      </c>
      <c r="O116" s="361">
        <v>0</v>
      </c>
      <c r="P116" s="360">
        <v>0</v>
      </c>
      <c r="Q116" s="360">
        <v>0</v>
      </c>
      <c r="R116" s="360">
        <v>0</v>
      </c>
      <c r="S116" s="360">
        <v>0</v>
      </c>
      <c r="T116" s="361">
        <f t="shared" si="10"/>
        <v>0</v>
      </c>
      <c r="U116" s="360">
        <v>0</v>
      </c>
      <c r="V116" s="360">
        <v>0</v>
      </c>
      <c r="W116" s="362">
        <v>0</v>
      </c>
      <c r="X116" s="362">
        <v>0</v>
      </c>
      <c r="Y116" s="362">
        <v>0</v>
      </c>
      <c r="Z116" s="361">
        <f t="shared" si="11"/>
        <v>0</v>
      </c>
      <c r="AA116" s="362">
        <v>0</v>
      </c>
    </row>
    <row r="117" spans="1:27" x14ac:dyDescent="0.25">
      <c r="A117" s="343" t="s">
        <v>219</v>
      </c>
      <c r="B117" s="348"/>
      <c r="C117" s="858" t="s">
        <v>70</v>
      </c>
      <c r="D117" s="859"/>
      <c r="E117" s="860"/>
      <c r="F117" s="359">
        <v>0</v>
      </c>
      <c r="G117" s="108">
        <v>0</v>
      </c>
      <c r="H117" s="108">
        <v>0</v>
      </c>
      <c r="I117" s="108">
        <v>0</v>
      </c>
      <c r="J117" s="221">
        <v>0</v>
      </c>
      <c r="K117" s="361">
        <f t="shared" si="9"/>
        <v>0</v>
      </c>
      <c r="L117" s="360">
        <v>0</v>
      </c>
      <c r="M117" s="360">
        <v>0</v>
      </c>
      <c r="N117" s="360">
        <v>0</v>
      </c>
      <c r="O117" s="361">
        <v>0</v>
      </c>
      <c r="P117" s="360">
        <v>0</v>
      </c>
      <c r="Q117" s="360">
        <v>0</v>
      </c>
      <c r="R117" s="360">
        <v>0</v>
      </c>
      <c r="S117" s="360">
        <v>0</v>
      </c>
      <c r="T117" s="361">
        <f t="shared" si="10"/>
        <v>0</v>
      </c>
      <c r="U117" s="360">
        <v>0</v>
      </c>
      <c r="V117" s="360">
        <v>0</v>
      </c>
      <c r="W117" s="362">
        <v>0</v>
      </c>
      <c r="X117" s="362">
        <v>0</v>
      </c>
      <c r="Y117" s="362">
        <v>0</v>
      </c>
      <c r="Z117" s="361">
        <f t="shared" si="11"/>
        <v>0</v>
      </c>
      <c r="AA117" s="362">
        <v>0</v>
      </c>
    </row>
    <row r="118" spans="1:27" s="316" customFormat="1" ht="33.75" customHeight="1" x14ac:dyDescent="0.25">
      <c r="A118" s="336" t="s">
        <v>220</v>
      </c>
      <c r="B118" s="337"/>
      <c r="C118" s="848" t="s">
        <v>221</v>
      </c>
      <c r="D118" s="849"/>
      <c r="E118" s="850"/>
      <c r="F118" s="340">
        <f>+F119+F120+F121+F122+F123+F124</f>
        <v>0</v>
      </c>
      <c r="G118" s="340">
        <v>0</v>
      </c>
      <c r="H118" s="340">
        <v>0</v>
      </c>
      <c r="I118" s="340">
        <v>0</v>
      </c>
      <c r="J118" s="340">
        <v>0</v>
      </c>
      <c r="K118" s="373">
        <v>0</v>
      </c>
      <c r="L118" s="373">
        <v>0</v>
      </c>
      <c r="M118" s="373">
        <v>0</v>
      </c>
      <c r="N118" s="373">
        <v>0</v>
      </c>
      <c r="O118" s="373">
        <v>0</v>
      </c>
      <c r="P118" s="373">
        <v>0</v>
      </c>
      <c r="Q118" s="373">
        <v>0</v>
      </c>
      <c r="R118" s="373">
        <v>0</v>
      </c>
      <c r="S118" s="373">
        <v>0</v>
      </c>
      <c r="T118" s="373">
        <v>0</v>
      </c>
      <c r="U118" s="373">
        <v>0</v>
      </c>
      <c r="V118" s="373">
        <v>0</v>
      </c>
      <c r="W118" s="373">
        <v>0</v>
      </c>
      <c r="X118" s="373">
        <v>0</v>
      </c>
      <c r="Y118" s="373">
        <v>0</v>
      </c>
      <c r="Z118" s="373">
        <v>0</v>
      </c>
      <c r="AA118" s="373">
        <v>0</v>
      </c>
    </row>
    <row r="119" spans="1:27" x14ac:dyDescent="0.25">
      <c r="A119" s="347" t="s">
        <v>222</v>
      </c>
      <c r="B119" s="861" t="s">
        <v>37</v>
      </c>
      <c r="C119" s="864" t="s">
        <v>223</v>
      </c>
      <c r="D119" s="865"/>
      <c r="E119" s="866"/>
      <c r="F119" s="108">
        <v>0</v>
      </c>
      <c r="G119" s="108">
        <v>0</v>
      </c>
      <c r="H119" s="108">
        <v>0</v>
      </c>
      <c r="I119" s="108">
        <v>0</v>
      </c>
      <c r="J119" s="221">
        <v>0</v>
      </c>
      <c r="K119" s="361">
        <v>0</v>
      </c>
      <c r="L119" s="360">
        <v>0</v>
      </c>
      <c r="M119" s="360">
        <v>0</v>
      </c>
      <c r="N119" s="360">
        <v>0</v>
      </c>
      <c r="O119" s="361">
        <v>0</v>
      </c>
      <c r="P119" s="360">
        <v>0</v>
      </c>
      <c r="Q119" s="360">
        <v>0</v>
      </c>
      <c r="R119" s="360">
        <v>0</v>
      </c>
      <c r="S119" s="360">
        <v>0</v>
      </c>
      <c r="T119" s="361">
        <v>0</v>
      </c>
      <c r="U119" s="360">
        <v>0</v>
      </c>
      <c r="V119" s="360">
        <v>0</v>
      </c>
      <c r="W119" s="360">
        <v>0</v>
      </c>
      <c r="X119" s="360">
        <v>0</v>
      </c>
      <c r="Y119" s="360">
        <v>0</v>
      </c>
      <c r="Z119" s="361">
        <v>0</v>
      </c>
      <c r="AA119" s="360">
        <v>0</v>
      </c>
    </row>
    <row r="120" spans="1:27" x14ac:dyDescent="0.25">
      <c r="A120" s="347" t="s">
        <v>224</v>
      </c>
      <c r="B120" s="862"/>
      <c r="C120" s="864" t="s">
        <v>225</v>
      </c>
      <c r="D120" s="865"/>
      <c r="E120" s="866"/>
      <c r="F120" s="108">
        <v>0</v>
      </c>
      <c r="G120" s="108">
        <v>0</v>
      </c>
      <c r="H120" s="108">
        <v>0</v>
      </c>
      <c r="I120" s="108">
        <v>0</v>
      </c>
      <c r="J120" s="221">
        <v>0</v>
      </c>
      <c r="K120" s="361">
        <v>0</v>
      </c>
      <c r="L120" s="360">
        <v>0</v>
      </c>
      <c r="M120" s="360">
        <v>0</v>
      </c>
      <c r="N120" s="360">
        <v>0</v>
      </c>
      <c r="O120" s="361">
        <v>0</v>
      </c>
      <c r="P120" s="360">
        <v>0</v>
      </c>
      <c r="Q120" s="360">
        <v>0</v>
      </c>
      <c r="R120" s="360">
        <v>0</v>
      </c>
      <c r="S120" s="360">
        <v>0</v>
      </c>
      <c r="T120" s="361">
        <v>0</v>
      </c>
      <c r="U120" s="360">
        <v>0</v>
      </c>
      <c r="V120" s="360">
        <v>0</v>
      </c>
      <c r="W120" s="360">
        <v>0</v>
      </c>
      <c r="X120" s="360">
        <v>0</v>
      </c>
      <c r="Y120" s="360">
        <v>0</v>
      </c>
      <c r="Z120" s="361">
        <v>0</v>
      </c>
      <c r="AA120" s="360">
        <v>0</v>
      </c>
    </row>
    <row r="121" spans="1:27" x14ac:dyDescent="0.25">
      <c r="A121" s="347" t="s">
        <v>226</v>
      </c>
      <c r="B121" s="862"/>
      <c r="C121" s="864" t="s">
        <v>227</v>
      </c>
      <c r="D121" s="865"/>
      <c r="E121" s="866"/>
      <c r="F121" s="108">
        <v>0</v>
      </c>
      <c r="G121" s="108">
        <v>0</v>
      </c>
      <c r="H121" s="108">
        <v>0</v>
      </c>
      <c r="I121" s="108">
        <v>0</v>
      </c>
      <c r="J121" s="221">
        <v>0</v>
      </c>
      <c r="K121" s="361">
        <v>0</v>
      </c>
      <c r="L121" s="360">
        <v>0</v>
      </c>
      <c r="M121" s="360">
        <v>0</v>
      </c>
      <c r="N121" s="360">
        <v>0</v>
      </c>
      <c r="O121" s="361">
        <v>0</v>
      </c>
      <c r="P121" s="360">
        <v>0</v>
      </c>
      <c r="Q121" s="360">
        <v>0</v>
      </c>
      <c r="R121" s="360">
        <v>0</v>
      </c>
      <c r="S121" s="360">
        <v>0</v>
      </c>
      <c r="T121" s="361">
        <v>0</v>
      </c>
      <c r="U121" s="360">
        <v>0</v>
      </c>
      <c r="V121" s="360">
        <v>0</v>
      </c>
      <c r="W121" s="360">
        <v>0</v>
      </c>
      <c r="X121" s="360">
        <v>0</v>
      </c>
      <c r="Y121" s="360">
        <v>0</v>
      </c>
      <c r="Z121" s="361">
        <v>0</v>
      </c>
      <c r="AA121" s="360">
        <v>0</v>
      </c>
    </row>
    <row r="122" spans="1:27" x14ac:dyDescent="0.25">
      <c r="A122" s="347" t="s">
        <v>228</v>
      </c>
      <c r="B122" s="862"/>
      <c r="C122" s="864" t="s">
        <v>229</v>
      </c>
      <c r="D122" s="865"/>
      <c r="E122" s="866"/>
      <c r="F122" s="108">
        <v>0</v>
      </c>
      <c r="G122" s="108">
        <v>0</v>
      </c>
      <c r="H122" s="108">
        <v>0</v>
      </c>
      <c r="I122" s="108">
        <v>0</v>
      </c>
      <c r="J122" s="221">
        <v>0</v>
      </c>
      <c r="K122" s="361">
        <v>0</v>
      </c>
      <c r="L122" s="360">
        <v>0</v>
      </c>
      <c r="M122" s="360">
        <v>0</v>
      </c>
      <c r="N122" s="360">
        <v>0</v>
      </c>
      <c r="O122" s="361">
        <v>0</v>
      </c>
      <c r="P122" s="360">
        <v>0</v>
      </c>
      <c r="Q122" s="360">
        <v>0</v>
      </c>
      <c r="R122" s="360">
        <v>0</v>
      </c>
      <c r="S122" s="360">
        <v>0</v>
      </c>
      <c r="T122" s="361">
        <v>0</v>
      </c>
      <c r="U122" s="360">
        <v>0</v>
      </c>
      <c r="V122" s="360">
        <v>0</v>
      </c>
      <c r="W122" s="360">
        <v>0</v>
      </c>
      <c r="X122" s="360">
        <v>0</v>
      </c>
      <c r="Y122" s="360">
        <v>0</v>
      </c>
      <c r="Z122" s="361">
        <v>0</v>
      </c>
      <c r="AA122" s="360">
        <v>0</v>
      </c>
    </row>
    <row r="123" spans="1:27" x14ac:dyDescent="0.25">
      <c r="A123" s="347" t="s">
        <v>230</v>
      </c>
      <c r="B123" s="862"/>
      <c r="C123" s="864" t="s">
        <v>231</v>
      </c>
      <c r="D123" s="865"/>
      <c r="E123" s="866"/>
      <c r="F123" s="108">
        <v>0</v>
      </c>
      <c r="G123" s="108">
        <v>0</v>
      </c>
      <c r="H123" s="108">
        <v>0</v>
      </c>
      <c r="I123" s="108">
        <v>0</v>
      </c>
      <c r="J123" s="221">
        <v>0</v>
      </c>
      <c r="K123" s="361">
        <v>0</v>
      </c>
      <c r="L123" s="360">
        <v>0</v>
      </c>
      <c r="M123" s="360">
        <v>0</v>
      </c>
      <c r="N123" s="360">
        <v>0</v>
      </c>
      <c r="O123" s="361">
        <v>0</v>
      </c>
      <c r="P123" s="360">
        <v>0</v>
      </c>
      <c r="Q123" s="360">
        <v>0</v>
      </c>
      <c r="R123" s="360">
        <v>0</v>
      </c>
      <c r="S123" s="360">
        <v>0</v>
      </c>
      <c r="T123" s="361">
        <v>0</v>
      </c>
      <c r="U123" s="360">
        <v>0</v>
      </c>
      <c r="V123" s="360">
        <v>0</v>
      </c>
      <c r="W123" s="360">
        <v>0</v>
      </c>
      <c r="X123" s="360">
        <v>0</v>
      </c>
      <c r="Y123" s="360">
        <v>0</v>
      </c>
      <c r="Z123" s="361">
        <v>0</v>
      </c>
      <c r="AA123" s="360">
        <v>0</v>
      </c>
    </row>
    <row r="124" spans="1:27" x14ac:dyDescent="0.25">
      <c r="A124" s="347" t="s">
        <v>232</v>
      </c>
      <c r="B124" s="863"/>
      <c r="C124" s="864" t="s">
        <v>70</v>
      </c>
      <c r="D124" s="865"/>
      <c r="E124" s="866"/>
      <c r="F124" s="108">
        <v>0</v>
      </c>
      <c r="G124" s="108">
        <v>0</v>
      </c>
      <c r="H124" s="108">
        <v>0</v>
      </c>
      <c r="I124" s="108">
        <v>0</v>
      </c>
      <c r="J124" s="221">
        <v>0</v>
      </c>
      <c r="K124" s="361">
        <v>0</v>
      </c>
      <c r="L124" s="360">
        <v>0</v>
      </c>
      <c r="M124" s="360">
        <v>0</v>
      </c>
      <c r="N124" s="360">
        <v>0</v>
      </c>
      <c r="O124" s="361">
        <v>0</v>
      </c>
      <c r="P124" s="360">
        <v>0</v>
      </c>
      <c r="Q124" s="360">
        <v>0</v>
      </c>
      <c r="R124" s="360">
        <v>0</v>
      </c>
      <c r="S124" s="360">
        <v>0</v>
      </c>
      <c r="T124" s="361">
        <v>0</v>
      </c>
      <c r="U124" s="360">
        <v>0</v>
      </c>
      <c r="V124" s="360">
        <v>0</v>
      </c>
      <c r="W124" s="360">
        <v>0</v>
      </c>
      <c r="X124" s="360">
        <v>0</v>
      </c>
      <c r="Y124" s="360">
        <v>0</v>
      </c>
      <c r="Z124" s="361">
        <v>0</v>
      </c>
      <c r="AA124" s="360">
        <v>0</v>
      </c>
    </row>
    <row r="125" spans="1:27" s="316" customFormat="1" ht="34.5" customHeight="1" x14ac:dyDescent="0.25">
      <c r="A125" s="336" t="s">
        <v>233</v>
      </c>
      <c r="B125" s="337"/>
      <c r="C125" s="848" t="s">
        <v>234</v>
      </c>
      <c r="D125" s="849"/>
      <c r="E125" s="850"/>
      <c r="F125" s="340">
        <f>SUM(F126:F133)</f>
        <v>250</v>
      </c>
      <c r="G125" s="340">
        <f t="shared" ref="G125:AA125" si="15">SUM(G126:G133)</f>
        <v>1275</v>
      </c>
      <c r="H125" s="340">
        <f t="shared" si="15"/>
        <v>1211</v>
      </c>
      <c r="I125" s="340">
        <f t="shared" si="15"/>
        <v>63</v>
      </c>
      <c r="J125" s="340">
        <f t="shared" si="15"/>
        <v>1</v>
      </c>
      <c r="K125" s="340">
        <f t="shared" si="15"/>
        <v>890</v>
      </c>
      <c r="L125" s="340">
        <f t="shared" si="15"/>
        <v>452</v>
      </c>
      <c r="M125" s="340">
        <f t="shared" si="15"/>
        <v>192</v>
      </c>
      <c r="N125" s="340">
        <f t="shared" si="15"/>
        <v>49</v>
      </c>
      <c r="O125" s="340">
        <f t="shared" si="15"/>
        <v>197</v>
      </c>
      <c r="P125" s="340">
        <f t="shared" si="15"/>
        <v>22</v>
      </c>
      <c r="Q125" s="340">
        <f t="shared" si="15"/>
        <v>173</v>
      </c>
      <c r="R125" s="340">
        <f t="shared" si="15"/>
        <v>2</v>
      </c>
      <c r="S125" s="340">
        <f t="shared" si="15"/>
        <v>0</v>
      </c>
      <c r="T125" s="340">
        <f t="shared" si="15"/>
        <v>890</v>
      </c>
      <c r="U125" s="340">
        <f t="shared" si="15"/>
        <v>20</v>
      </c>
      <c r="V125" s="340">
        <f t="shared" si="15"/>
        <v>773</v>
      </c>
      <c r="W125" s="340">
        <f t="shared" si="15"/>
        <v>42</v>
      </c>
      <c r="X125" s="340">
        <f t="shared" si="15"/>
        <v>0</v>
      </c>
      <c r="Y125" s="340">
        <f t="shared" si="15"/>
        <v>6</v>
      </c>
      <c r="Z125" s="340">
        <f t="shared" si="15"/>
        <v>551</v>
      </c>
      <c r="AA125" s="340">
        <f t="shared" si="15"/>
        <v>200</v>
      </c>
    </row>
    <row r="126" spans="1:27" x14ac:dyDescent="0.25">
      <c r="A126" s="349" t="s">
        <v>235</v>
      </c>
      <c r="B126" s="350"/>
      <c r="C126" s="845" t="s">
        <v>236</v>
      </c>
      <c r="D126" s="846"/>
      <c r="E126" s="847"/>
      <c r="F126" s="115">
        <v>248</v>
      </c>
      <c r="G126" s="108">
        <v>1260</v>
      </c>
      <c r="H126" s="108">
        <v>1200</v>
      </c>
      <c r="I126" s="108">
        <v>59</v>
      </c>
      <c r="J126" s="221">
        <v>1</v>
      </c>
      <c r="K126" s="361">
        <f t="shared" si="9"/>
        <v>885</v>
      </c>
      <c r="L126" s="363">
        <v>450</v>
      </c>
      <c r="M126" s="360">
        <v>190</v>
      </c>
      <c r="N126" s="360">
        <v>48</v>
      </c>
      <c r="O126" s="361">
        <v>197</v>
      </c>
      <c r="P126" s="360">
        <v>22</v>
      </c>
      <c r="Q126" s="360">
        <v>173</v>
      </c>
      <c r="R126" s="360">
        <v>2</v>
      </c>
      <c r="S126" s="360">
        <v>0</v>
      </c>
      <c r="T126" s="361">
        <f t="shared" si="10"/>
        <v>885</v>
      </c>
      <c r="U126" s="360">
        <v>20</v>
      </c>
      <c r="V126" s="371">
        <v>771</v>
      </c>
      <c r="W126" s="371">
        <v>39</v>
      </c>
      <c r="X126" s="371">
        <v>0</v>
      </c>
      <c r="Y126" s="371">
        <v>4</v>
      </c>
      <c r="Z126" s="361">
        <f t="shared" si="11"/>
        <v>543</v>
      </c>
      <c r="AA126" s="371">
        <v>200</v>
      </c>
    </row>
    <row r="127" spans="1:27" x14ac:dyDescent="0.25">
      <c r="A127" s="349" t="s">
        <v>237</v>
      </c>
      <c r="B127" s="350"/>
      <c r="C127" s="845" t="s">
        <v>238</v>
      </c>
      <c r="D127" s="846"/>
      <c r="E127" s="847"/>
      <c r="F127" s="115">
        <v>1</v>
      </c>
      <c r="G127" s="108">
        <v>1</v>
      </c>
      <c r="H127" s="108">
        <v>1</v>
      </c>
      <c r="I127" s="108">
        <v>0</v>
      </c>
      <c r="J127" s="221">
        <v>0</v>
      </c>
      <c r="K127" s="361">
        <f t="shared" si="9"/>
        <v>1</v>
      </c>
      <c r="L127" s="360">
        <v>1</v>
      </c>
      <c r="M127" s="360">
        <v>0</v>
      </c>
      <c r="N127" s="360">
        <v>0</v>
      </c>
      <c r="O127" s="361">
        <v>0</v>
      </c>
      <c r="P127" s="360">
        <v>0</v>
      </c>
      <c r="Q127" s="360">
        <v>0</v>
      </c>
      <c r="R127" s="360">
        <v>0</v>
      </c>
      <c r="S127" s="360">
        <v>0</v>
      </c>
      <c r="T127" s="361">
        <f t="shared" si="10"/>
        <v>1</v>
      </c>
      <c r="U127" s="360">
        <v>0</v>
      </c>
      <c r="V127" s="371">
        <v>0</v>
      </c>
      <c r="W127" s="371">
        <v>1</v>
      </c>
      <c r="X127" s="371">
        <v>0</v>
      </c>
      <c r="Y127" s="371">
        <v>0</v>
      </c>
      <c r="Z127" s="361">
        <f t="shared" si="11"/>
        <v>1</v>
      </c>
      <c r="AA127" s="371">
        <v>0</v>
      </c>
    </row>
    <row r="128" spans="1:27" x14ac:dyDescent="0.25">
      <c r="A128" s="349" t="s">
        <v>239</v>
      </c>
      <c r="B128" s="350"/>
      <c r="C128" s="845" t="s">
        <v>240</v>
      </c>
      <c r="D128" s="856"/>
      <c r="E128" s="857"/>
      <c r="F128" s="115">
        <v>1</v>
      </c>
      <c r="G128" s="108">
        <v>11</v>
      </c>
      <c r="H128" s="108">
        <v>8</v>
      </c>
      <c r="I128" s="108">
        <v>3</v>
      </c>
      <c r="J128" s="221">
        <v>0</v>
      </c>
      <c r="K128" s="361">
        <f t="shared" si="9"/>
        <v>3</v>
      </c>
      <c r="L128" s="360">
        <v>1</v>
      </c>
      <c r="M128" s="360">
        <v>1</v>
      </c>
      <c r="N128" s="360">
        <v>1</v>
      </c>
      <c r="O128" s="361">
        <v>0</v>
      </c>
      <c r="P128" s="360">
        <v>0</v>
      </c>
      <c r="Q128" s="360">
        <v>0</v>
      </c>
      <c r="R128" s="360">
        <v>0</v>
      </c>
      <c r="S128" s="360">
        <v>0</v>
      </c>
      <c r="T128" s="361">
        <f t="shared" si="10"/>
        <v>3</v>
      </c>
      <c r="U128" s="360">
        <v>0</v>
      </c>
      <c r="V128" s="371">
        <v>2</v>
      </c>
      <c r="W128" s="371">
        <v>1</v>
      </c>
      <c r="X128" s="371">
        <v>0</v>
      </c>
      <c r="Y128" s="371">
        <v>1</v>
      </c>
      <c r="Z128" s="361">
        <f t="shared" si="11"/>
        <v>6</v>
      </c>
      <c r="AA128" s="371">
        <v>0</v>
      </c>
    </row>
    <row r="129" spans="1:27" x14ac:dyDescent="0.25">
      <c r="A129" s="349" t="s">
        <v>241</v>
      </c>
      <c r="B129" s="350"/>
      <c r="C129" s="845" t="s">
        <v>242</v>
      </c>
      <c r="D129" s="856"/>
      <c r="E129" s="857"/>
      <c r="F129" s="115">
        <v>0</v>
      </c>
      <c r="G129" s="108">
        <v>3</v>
      </c>
      <c r="H129" s="108">
        <v>2</v>
      </c>
      <c r="I129" s="108">
        <v>1</v>
      </c>
      <c r="J129" s="221">
        <v>0</v>
      </c>
      <c r="K129" s="361">
        <f t="shared" si="9"/>
        <v>1</v>
      </c>
      <c r="L129" s="360">
        <v>0</v>
      </c>
      <c r="M129" s="360">
        <v>1</v>
      </c>
      <c r="N129" s="360">
        <v>0</v>
      </c>
      <c r="O129" s="361">
        <v>0</v>
      </c>
      <c r="P129" s="360">
        <v>0</v>
      </c>
      <c r="Q129" s="360">
        <v>0</v>
      </c>
      <c r="R129" s="360">
        <v>0</v>
      </c>
      <c r="S129" s="360">
        <v>0</v>
      </c>
      <c r="T129" s="361">
        <f t="shared" si="10"/>
        <v>1</v>
      </c>
      <c r="U129" s="360">
        <v>0</v>
      </c>
      <c r="V129" s="371">
        <v>0</v>
      </c>
      <c r="W129" s="371">
        <v>1</v>
      </c>
      <c r="X129" s="371">
        <v>0</v>
      </c>
      <c r="Y129" s="371">
        <v>1</v>
      </c>
      <c r="Z129" s="361">
        <f t="shared" si="11"/>
        <v>1</v>
      </c>
      <c r="AA129" s="371">
        <v>0</v>
      </c>
    </row>
    <row r="130" spans="1:27" x14ac:dyDescent="0.25">
      <c r="A130" s="349" t="s">
        <v>243</v>
      </c>
      <c r="B130" s="350"/>
      <c r="C130" s="845" t="s">
        <v>244</v>
      </c>
      <c r="D130" s="846"/>
      <c r="E130" s="847"/>
      <c r="F130" s="115">
        <v>0</v>
      </c>
      <c r="G130" s="108">
        <v>0</v>
      </c>
      <c r="H130" s="108">
        <v>0</v>
      </c>
      <c r="I130" s="108">
        <v>0</v>
      </c>
      <c r="J130" s="221">
        <v>0</v>
      </c>
      <c r="K130" s="361">
        <f t="shared" si="9"/>
        <v>0</v>
      </c>
      <c r="L130" s="360">
        <v>0</v>
      </c>
      <c r="M130" s="360">
        <v>0</v>
      </c>
      <c r="N130" s="360">
        <v>0</v>
      </c>
      <c r="O130" s="361">
        <v>0</v>
      </c>
      <c r="P130" s="360">
        <v>0</v>
      </c>
      <c r="Q130" s="360">
        <v>0</v>
      </c>
      <c r="R130" s="360">
        <v>0</v>
      </c>
      <c r="S130" s="360">
        <v>0</v>
      </c>
      <c r="T130" s="361">
        <f t="shared" si="10"/>
        <v>0</v>
      </c>
      <c r="U130" s="360">
        <v>0</v>
      </c>
      <c r="V130" s="371">
        <v>0</v>
      </c>
      <c r="W130" s="371">
        <v>0</v>
      </c>
      <c r="X130" s="371">
        <v>0</v>
      </c>
      <c r="Y130" s="371">
        <v>0</v>
      </c>
      <c r="Z130" s="361">
        <f t="shared" si="11"/>
        <v>0</v>
      </c>
      <c r="AA130" s="371">
        <v>0</v>
      </c>
    </row>
    <row r="131" spans="1:27" x14ac:dyDescent="0.25">
      <c r="A131" s="349" t="s">
        <v>245</v>
      </c>
      <c r="B131" s="350"/>
      <c r="C131" s="845" t="s">
        <v>246</v>
      </c>
      <c r="D131" s="846"/>
      <c r="E131" s="847"/>
      <c r="F131" s="115">
        <v>0</v>
      </c>
      <c r="G131" s="108">
        <v>0</v>
      </c>
      <c r="H131" s="108">
        <v>0</v>
      </c>
      <c r="I131" s="108">
        <v>0</v>
      </c>
      <c r="J131" s="221">
        <v>0</v>
      </c>
      <c r="K131" s="361">
        <f t="shared" si="9"/>
        <v>0</v>
      </c>
      <c r="L131" s="360">
        <v>0</v>
      </c>
      <c r="M131" s="360">
        <v>0</v>
      </c>
      <c r="N131" s="360">
        <v>0</v>
      </c>
      <c r="O131" s="361">
        <v>0</v>
      </c>
      <c r="P131" s="360">
        <v>0</v>
      </c>
      <c r="Q131" s="360">
        <v>0</v>
      </c>
      <c r="R131" s="360">
        <v>0</v>
      </c>
      <c r="S131" s="360">
        <v>0</v>
      </c>
      <c r="T131" s="361">
        <f t="shared" si="10"/>
        <v>0</v>
      </c>
      <c r="U131" s="360">
        <v>0</v>
      </c>
      <c r="V131" s="371">
        <v>0</v>
      </c>
      <c r="W131" s="371">
        <v>0</v>
      </c>
      <c r="X131" s="371">
        <v>0</v>
      </c>
      <c r="Y131" s="371">
        <v>0</v>
      </c>
      <c r="Z131" s="361">
        <f t="shared" si="11"/>
        <v>0</v>
      </c>
      <c r="AA131" s="371">
        <v>0</v>
      </c>
    </row>
    <row r="132" spans="1:27" x14ac:dyDescent="0.25">
      <c r="A132" s="349" t="s">
        <v>247</v>
      </c>
      <c r="B132" s="350"/>
      <c r="C132" s="845" t="s">
        <v>248</v>
      </c>
      <c r="D132" s="846"/>
      <c r="E132" s="847"/>
      <c r="F132" s="115">
        <v>0</v>
      </c>
      <c r="G132" s="108">
        <v>0</v>
      </c>
      <c r="H132" s="108">
        <v>0</v>
      </c>
      <c r="I132" s="108">
        <v>0</v>
      </c>
      <c r="J132" s="221">
        <v>0</v>
      </c>
      <c r="K132" s="361">
        <f t="shared" si="9"/>
        <v>0</v>
      </c>
      <c r="L132" s="360">
        <v>0</v>
      </c>
      <c r="M132" s="360">
        <v>0</v>
      </c>
      <c r="N132" s="360">
        <v>0</v>
      </c>
      <c r="O132" s="361">
        <v>0</v>
      </c>
      <c r="P132" s="360">
        <v>0</v>
      </c>
      <c r="Q132" s="360">
        <v>0</v>
      </c>
      <c r="R132" s="360">
        <v>0</v>
      </c>
      <c r="S132" s="360">
        <v>0</v>
      </c>
      <c r="T132" s="361">
        <f t="shared" si="10"/>
        <v>0</v>
      </c>
      <c r="U132" s="360">
        <v>0</v>
      </c>
      <c r="V132" s="371">
        <v>0</v>
      </c>
      <c r="W132" s="371">
        <v>0</v>
      </c>
      <c r="X132" s="371">
        <v>0</v>
      </c>
      <c r="Y132" s="371">
        <v>0</v>
      </c>
      <c r="Z132" s="361">
        <f t="shared" si="11"/>
        <v>0</v>
      </c>
      <c r="AA132" s="371">
        <v>0</v>
      </c>
    </row>
    <row r="133" spans="1:27" x14ac:dyDescent="0.25">
      <c r="A133" s="349" t="s">
        <v>249</v>
      </c>
      <c r="B133" s="350"/>
      <c r="C133" s="845" t="s">
        <v>70</v>
      </c>
      <c r="D133" s="846"/>
      <c r="E133" s="847"/>
      <c r="F133" s="115">
        <v>0</v>
      </c>
      <c r="G133" s="108">
        <v>0</v>
      </c>
      <c r="H133" s="108">
        <v>0</v>
      </c>
      <c r="I133" s="108">
        <v>0</v>
      </c>
      <c r="J133" s="221">
        <v>0</v>
      </c>
      <c r="K133" s="361">
        <f t="shared" si="9"/>
        <v>0</v>
      </c>
      <c r="L133" s="360">
        <v>0</v>
      </c>
      <c r="M133" s="360">
        <v>0</v>
      </c>
      <c r="N133" s="360">
        <v>0</v>
      </c>
      <c r="O133" s="361">
        <v>0</v>
      </c>
      <c r="P133" s="360">
        <v>0</v>
      </c>
      <c r="Q133" s="360">
        <v>0</v>
      </c>
      <c r="R133" s="360">
        <v>0</v>
      </c>
      <c r="S133" s="360">
        <v>0</v>
      </c>
      <c r="T133" s="361">
        <f t="shared" si="10"/>
        <v>0</v>
      </c>
      <c r="U133" s="360">
        <v>0</v>
      </c>
      <c r="V133" s="371">
        <v>0</v>
      </c>
      <c r="W133" s="371">
        <v>0</v>
      </c>
      <c r="X133" s="371">
        <v>0</v>
      </c>
      <c r="Y133" s="371">
        <v>0</v>
      </c>
      <c r="Z133" s="361">
        <f t="shared" si="11"/>
        <v>0</v>
      </c>
      <c r="AA133" s="371">
        <v>0</v>
      </c>
    </row>
    <row r="134" spans="1:27" s="316" customFormat="1" ht="31.5" customHeight="1" x14ac:dyDescent="0.25">
      <c r="A134" s="338" t="s">
        <v>250</v>
      </c>
      <c r="B134" s="339"/>
      <c r="C134" s="848" t="s">
        <v>251</v>
      </c>
      <c r="D134" s="854"/>
      <c r="E134" s="855"/>
      <c r="F134" s="340">
        <f>SUM(F135:F137)</f>
        <v>2</v>
      </c>
      <c r="G134" s="340">
        <f t="shared" ref="G134:AA134" si="16">SUM(G135:G137)</f>
        <v>4</v>
      </c>
      <c r="H134" s="340">
        <f t="shared" si="16"/>
        <v>2</v>
      </c>
      <c r="I134" s="340">
        <f t="shared" si="16"/>
        <v>2</v>
      </c>
      <c r="J134" s="340">
        <f t="shared" si="16"/>
        <v>0</v>
      </c>
      <c r="K134" s="340">
        <f t="shared" si="16"/>
        <v>3</v>
      </c>
      <c r="L134" s="340">
        <f t="shared" si="16"/>
        <v>1</v>
      </c>
      <c r="M134" s="340">
        <f t="shared" si="16"/>
        <v>0</v>
      </c>
      <c r="N134" s="340">
        <f t="shared" si="16"/>
        <v>1</v>
      </c>
      <c r="O134" s="340">
        <f t="shared" si="16"/>
        <v>1</v>
      </c>
      <c r="P134" s="340">
        <f t="shared" si="16"/>
        <v>0</v>
      </c>
      <c r="Q134" s="340">
        <f t="shared" si="16"/>
        <v>1</v>
      </c>
      <c r="R134" s="340">
        <f t="shared" si="16"/>
        <v>0</v>
      </c>
      <c r="S134" s="340">
        <f t="shared" si="16"/>
        <v>0</v>
      </c>
      <c r="T134" s="340">
        <f t="shared" si="16"/>
        <v>3</v>
      </c>
      <c r="U134" s="340">
        <f t="shared" si="16"/>
        <v>0</v>
      </c>
      <c r="V134" s="340">
        <f t="shared" si="16"/>
        <v>2</v>
      </c>
      <c r="W134" s="340">
        <f t="shared" si="16"/>
        <v>2</v>
      </c>
      <c r="X134" s="340">
        <f t="shared" si="16"/>
        <v>0</v>
      </c>
      <c r="Y134" s="340">
        <f t="shared" si="16"/>
        <v>1</v>
      </c>
      <c r="Z134" s="340">
        <f t="shared" si="16"/>
        <v>1</v>
      </c>
      <c r="AA134" s="340">
        <f t="shared" si="16"/>
        <v>0</v>
      </c>
    </row>
    <row r="135" spans="1:27" x14ac:dyDescent="0.25">
      <c r="A135" s="349" t="s">
        <v>252</v>
      </c>
      <c r="B135" s="350"/>
      <c r="C135" s="845" t="s">
        <v>253</v>
      </c>
      <c r="D135" s="856"/>
      <c r="E135" s="857"/>
      <c r="F135" s="115">
        <v>1</v>
      </c>
      <c r="G135" s="108">
        <v>3</v>
      </c>
      <c r="H135" s="108">
        <v>2</v>
      </c>
      <c r="I135" s="108">
        <v>1</v>
      </c>
      <c r="J135" s="221">
        <v>0</v>
      </c>
      <c r="K135" s="361">
        <f t="shared" si="9"/>
        <v>2</v>
      </c>
      <c r="L135" s="360">
        <v>1</v>
      </c>
      <c r="M135" s="360">
        <v>0</v>
      </c>
      <c r="N135" s="360">
        <v>1</v>
      </c>
      <c r="O135" s="361">
        <v>0</v>
      </c>
      <c r="P135" s="360">
        <v>0</v>
      </c>
      <c r="Q135" s="360">
        <v>0</v>
      </c>
      <c r="R135" s="360">
        <v>0</v>
      </c>
      <c r="S135" s="360">
        <v>0</v>
      </c>
      <c r="T135" s="361">
        <f t="shared" si="10"/>
        <v>2</v>
      </c>
      <c r="U135" s="360">
        <v>0</v>
      </c>
      <c r="V135" s="371">
        <v>1</v>
      </c>
      <c r="W135" s="371">
        <v>2</v>
      </c>
      <c r="X135" s="371">
        <v>0</v>
      </c>
      <c r="Y135" s="371">
        <v>1</v>
      </c>
      <c r="Z135" s="361">
        <f t="shared" si="11"/>
        <v>1</v>
      </c>
      <c r="AA135" s="371">
        <v>0</v>
      </c>
    </row>
    <row r="136" spans="1:27" x14ac:dyDescent="0.25">
      <c r="A136" s="349" t="s">
        <v>254</v>
      </c>
      <c r="B136" s="350"/>
      <c r="C136" s="845" t="s">
        <v>255</v>
      </c>
      <c r="D136" s="846"/>
      <c r="E136" s="847"/>
      <c r="F136" s="115">
        <v>0</v>
      </c>
      <c r="G136" s="108">
        <v>0</v>
      </c>
      <c r="H136" s="108">
        <v>0</v>
      </c>
      <c r="I136" s="108">
        <v>0</v>
      </c>
      <c r="J136" s="221">
        <v>0</v>
      </c>
      <c r="K136" s="361">
        <f t="shared" si="9"/>
        <v>0</v>
      </c>
      <c r="L136" s="360">
        <v>0</v>
      </c>
      <c r="M136" s="360">
        <v>0</v>
      </c>
      <c r="N136" s="360">
        <v>0</v>
      </c>
      <c r="O136" s="361">
        <v>0</v>
      </c>
      <c r="P136" s="360">
        <v>0</v>
      </c>
      <c r="Q136" s="360">
        <v>0</v>
      </c>
      <c r="R136" s="360">
        <v>0</v>
      </c>
      <c r="S136" s="360">
        <v>0</v>
      </c>
      <c r="T136" s="361">
        <f t="shared" si="10"/>
        <v>0</v>
      </c>
      <c r="U136" s="360">
        <v>0</v>
      </c>
      <c r="V136" s="371">
        <v>0</v>
      </c>
      <c r="W136" s="371">
        <v>0</v>
      </c>
      <c r="X136" s="371">
        <v>0</v>
      </c>
      <c r="Y136" s="371">
        <v>0</v>
      </c>
      <c r="Z136" s="361">
        <f t="shared" si="11"/>
        <v>0</v>
      </c>
      <c r="AA136" s="371">
        <v>0</v>
      </c>
    </row>
    <row r="137" spans="1:27" x14ac:dyDescent="0.25">
      <c r="A137" s="349" t="s">
        <v>256</v>
      </c>
      <c r="B137" s="350"/>
      <c r="C137" s="845" t="s">
        <v>70</v>
      </c>
      <c r="D137" s="846"/>
      <c r="E137" s="847"/>
      <c r="F137" s="115">
        <v>1</v>
      </c>
      <c r="G137" s="108">
        <v>1</v>
      </c>
      <c r="H137" s="108">
        <v>0</v>
      </c>
      <c r="I137" s="108">
        <v>1</v>
      </c>
      <c r="J137" s="221">
        <v>0</v>
      </c>
      <c r="K137" s="361">
        <f t="shared" si="9"/>
        <v>1</v>
      </c>
      <c r="L137" s="360">
        <v>0</v>
      </c>
      <c r="M137" s="360">
        <v>0</v>
      </c>
      <c r="N137" s="360">
        <v>0</v>
      </c>
      <c r="O137" s="361">
        <v>1</v>
      </c>
      <c r="P137" s="360">
        <v>0</v>
      </c>
      <c r="Q137" s="360">
        <v>1</v>
      </c>
      <c r="R137" s="360">
        <v>0</v>
      </c>
      <c r="S137" s="360">
        <v>0</v>
      </c>
      <c r="T137" s="361">
        <f t="shared" si="10"/>
        <v>1</v>
      </c>
      <c r="U137" s="360">
        <v>0</v>
      </c>
      <c r="V137" s="371">
        <v>1</v>
      </c>
      <c r="W137" s="371">
        <v>0</v>
      </c>
      <c r="X137" s="371">
        <v>0</v>
      </c>
      <c r="Y137" s="371">
        <v>0</v>
      </c>
      <c r="Z137" s="361">
        <f t="shared" si="11"/>
        <v>0</v>
      </c>
      <c r="AA137" s="371">
        <v>0</v>
      </c>
    </row>
    <row r="138" spans="1:27" s="316" customFormat="1" ht="36" customHeight="1" x14ac:dyDescent="0.25">
      <c r="A138" s="338" t="s">
        <v>257</v>
      </c>
      <c r="B138" s="339"/>
      <c r="C138" s="848" t="s">
        <v>70</v>
      </c>
      <c r="D138" s="849"/>
      <c r="E138" s="850"/>
      <c r="F138" s="340">
        <v>9</v>
      </c>
      <c r="G138" s="340">
        <v>60</v>
      </c>
      <c r="H138" s="340">
        <v>38</v>
      </c>
      <c r="I138" s="340">
        <v>21</v>
      </c>
      <c r="J138" s="340">
        <v>1</v>
      </c>
      <c r="K138" s="373">
        <f t="shared" si="9"/>
        <v>27</v>
      </c>
      <c r="L138" s="374">
        <v>13</v>
      </c>
      <c r="M138" s="374">
        <v>0</v>
      </c>
      <c r="N138" s="374">
        <v>6</v>
      </c>
      <c r="O138" s="374">
        <v>8</v>
      </c>
      <c r="P138" s="374">
        <v>0</v>
      </c>
      <c r="Q138" s="374">
        <v>7</v>
      </c>
      <c r="R138" s="374">
        <v>1</v>
      </c>
      <c r="S138" s="374">
        <v>0</v>
      </c>
      <c r="T138" s="373">
        <f t="shared" si="10"/>
        <v>27</v>
      </c>
      <c r="U138" s="374">
        <v>0</v>
      </c>
      <c r="V138" s="374">
        <v>24</v>
      </c>
      <c r="W138" s="374">
        <v>5</v>
      </c>
      <c r="X138" s="374">
        <v>0</v>
      </c>
      <c r="Y138" s="374">
        <v>2</v>
      </c>
      <c r="Z138" s="373">
        <f t="shared" si="11"/>
        <v>20</v>
      </c>
      <c r="AA138" s="374">
        <v>4</v>
      </c>
    </row>
    <row r="139" spans="1:27" s="326" customFormat="1" ht="45" customHeight="1" x14ac:dyDescent="0.25">
      <c r="A139" s="378" t="s">
        <v>258</v>
      </c>
      <c r="B139" s="379"/>
      <c r="C139" s="851" t="s">
        <v>12</v>
      </c>
      <c r="D139" s="852"/>
      <c r="E139" s="853"/>
      <c r="F139" s="380">
        <f t="shared" ref="F139:AA139" si="17">SUM(F20+F40+F52+F60+F74+F81+F88+F91+F114+F118+F125+F134+F138)</f>
        <v>517</v>
      </c>
      <c r="G139" s="380">
        <f t="shared" si="17"/>
        <v>2043</v>
      </c>
      <c r="H139" s="380">
        <f t="shared" si="17"/>
        <v>1820</v>
      </c>
      <c r="I139" s="380">
        <f t="shared" si="17"/>
        <v>217</v>
      </c>
      <c r="J139" s="380">
        <f t="shared" si="17"/>
        <v>6</v>
      </c>
      <c r="K139" s="380">
        <f t="shared" si="17"/>
        <v>1453</v>
      </c>
      <c r="L139" s="380">
        <f t="shared" si="17"/>
        <v>765</v>
      </c>
      <c r="M139" s="380">
        <f t="shared" si="17"/>
        <v>223</v>
      </c>
      <c r="N139" s="380">
        <f t="shared" si="17"/>
        <v>122</v>
      </c>
      <c r="O139" s="380">
        <f t="shared" si="17"/>
        <v>343</v>
      </c>
      <c r="P139" s="380">
        <f t="shared" si="17"/>
        <v>47</v>
      </c>
      <c r="Q139" s="380">
        <f t="shared" si="17"/>
        <v>291</v>
      </c>
      <c r="R139" s="380">
        <f t="shared" si="17"/>
        <v>5</v>
      </c>
      <c r="S139" s="380">
        <f t="shared" si="17"/>
        <v>1</v>
      </c>
      <c r="T139" s="380">
        <f t="shared" si="17"/>
        <v>1454</v>
      </c>
      <c r="U139" s="380">
        <f t="shared" si="17"/>
        <v>26</v>
      </c>
      <c r="V139" s="380">
        <f t="shared" si="17"/>
        <v>1238</v>
      </c>
      <c r="W139" s="380">
        <f t="shared" si="17"/>
        <v>125</v>
      </c>
      <c r="X139" s="380">
        <f t="shared" si="17"/>
        <v>0</v>
      </c>
      <c r="Y139" s="380">
        <f t="shared" si="17"/>
        <v>19</v>
      </c>
      <c r="Z139" s="380">
        <f t="shared" si="17"/>
        <v>857</v>
      </c>
      <c r="AA139" s="380">
        <f t="shared" si="17"/>
        <v>270</v>
      </c>
    </row>
    <row r="140" spans="1:27" ht="21" customHeight="1" x14ac:dyDescent="0.25">
      <c r="A140" s="180"/>
      <c r="B140" s="287"/>
      <c r="C140" s="180"/>
      <c r="D140" s="180"/>
      <c r="E140" s="180"/>
      <c r="F140" s="180"/>
      <c r="G140" s="180"/>
      <c r="H140" s="180"/>
      <c r="I140" s="180"/>
      <c r="J140" s="183"/>
      <c r="K140" s="358"/>
      <c r="L140" s="180"/>
      <c r="M140" s="180"/>
      <c r="N140" s="180"/>
      <c r="O140" s="358"/>
      <c r="P140" s="180"/>
      <c r="Q140" s="180"/>
      <c r="R140" s="180"/>
      <c r="S140" s="180"/>
      <c r="T140" s="358"/>
      <c r="U140" s="180"/>
      <c r="V140" s="180"/>
      <c r="W140" s="180"/>
      <c r="X140" s="180"/>
      <c r="Y140" s="180"/>
      <c r="Z140" s="358"/>
      <c r="AA140" s="180"/>
    </row>
    <row r="141" spans="1:27" ht="21.75" customHeight="1" x14ac:dyDescent="0.25"/>
    <row r="143" spans="1:27" s="301" customFormat="1" ht="2.25" customHeight="1" x14ac:dyDescent="0.25">
      <c r="A143" s="301">
        <v>0</v>
      </c>
      <c r="B143" s="301">
        <v>0</v>
      </c>
      <c r="C143" s="301">
        <v>0</v>
      </c>
      <c r="D143" s="301">
        <v>0</v>
      </c>
      <c r="E143" s="301">
        <v>0</v>
      </c>
      <c r="F143" s="381">
        <v>0</v>
      </c>
      <c r="G143" s="381">
        <v>0</v>
      </c>
      <c r="H143" s="381">
        <v>0</v>
      </c>
      <c r="I143" s="381">
        <v>0</v>
      </c>
      <c r="J143" s="381">
        <v>0</v>
      </c>
      <c r="K143" s="381">
        <v>0</v>
      </c>
      <c r="L143" s="381">
        <v>0</v>
      </c>
      <c r="M143" s="381">
        <v>0</v>
      </c>
      <c r="N143" s="381">
        <v>0</v>
      </c>
      <c r="O143" s="381">
        <v>0</v>
      </c>
      <c r="P143" s="381">
        <v>0</v>
      </c>
      <c r="Q143" s="381">
        <v>0</v>
      </c>
      <c r="R143" s="381">
        <v>0</v>
      </c>
      <c r="S143" s="381">
        <v>0</v>
      </c>
      <c r="T143" s="381">
        <v>0</v>
      </c>
      <c r="U143" s="381">
        <v>0</v>
      </c>
      <c r="V143" s="381">
        <v>0</v>
      </c>
      <c r="W143" s="381">
        <v>0</v>
      </c>
      <c r="X143" s="381">
        <v>0</v>
      </c>
      <c r="Y143" s="381">
        <v>0</v>
      </c>
      <c r="Z143" s="381">
        <v>0</v>
      </c>
      <c r="AA143" s="381">
        <v>0</v>
      </c>
    </row>
    <row r="144" spans="1:27" hidden="1" x14ac:dyDescent="0.25">
      <c r="A144">
        <v>0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 s="185">
        <v>0</v>
      </c>
      <c r="K144" s="322">
        <v>0</v>
      </c>
      <c r="L144">
        <v>0</v>
      </c>
      <c r="M144">
        <v>0</v>
      </c>
      <c r="N144">
        <v>0</v>
      </c>
      <c r="O144" s="322">
        <v>0</v>
      </c>
      <c r="P144">
        <v>0</v>
      </c>
      <c r="Q144">
        <v>0</v>
      </c>
      <c r="R144">
        <v>0</v>
      </c>
      <c r="S144">
        <v>0</v>
      </c>
      <c r="T144" s="322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 s="322">
        <v>0</v>
      </c>
      <c r="AA144">
        <v>0</v>
      </c>
    </row>
    <row r="145" spans="1:27" ht="1.5" hidden="1" customHeight="1" x14ac:dyDescent="0.25">
      <c r="A145">
        <v>0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 s="185">
        <v>0</v>
      </c>
      <c r="K145" s="322">
        <v>0</v>
      </c>
      <c r="L145">
        <v>0</v>
      </c>
      <c r="M145">
        <v>0</v>
      </c>
      <c r="N145">
        <v>0</v>
      </c>
      <c r="O145" s="322">
        <v>0</v>
      </c>
      <c r="P145">
        <v>0</v>
      </c>
      <c r="Q145">
        <v>0</v>
      </c>
      <c r="R145">
        <v>0</v>
      </c>
      <c r="S145">
        <v>0</v>
      </c>
      <c r="T145" s="322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 s="322">
        <v>0</v>
      </c>
      <c r="AA145">
        <v>0</v>
      </c>
    </row>
    <row r="146" spans="1:27" ht="0.75" customHeight="1" x14ac:dyDescent="0.25">
      <c r="A146">
        <v>0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 s="185">
        <v>0</v>
      </c>
      <c r="K146" s="322">
        <v>0</v>
      </c>
      <c r="L146">
        <v>0</v>
      </c>
      <c r="M146">
        <v>0</v>
      </c>
      <c r="N146">
        <v>0</v>
      </c>
      <c r="O146" s="322">
        <v>0</v>
      </c>
      <c r="P146">
        <v>0</v>
      </c>
      <c r="Q146">
        <v>0</v>
      </c>
      <c r="R146">
        <v>0</v>
      </c>
      <c r="S146">
        <v>0</v>
      </c>
      <c r="T146" s="322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 s="322">
        <v>0</v>
      </c>
      <c r="AA146">
        <v>0</v>
      </c>
    </row>
  </sheetData>
  <mergeCells count="152"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W8:W18"/>
    <mergeCell ref="X8:X18"/>
    <mergeCell ref="Y8:Y18"/>
    <mergeCell ref="O11:O18"/>
    <mergeCell ref="P11:P18"/>
    <mergeCell ref="Q11:Q18"/>
    <mergeCell ref="R11:R18"/>
    <mergeCell ref="Z5:Z18"/>
    <mergeCell ref="AA5:AA18"/>
    <mergeCell ref="A19:E19"/>
    <mergeCell ref="C20:E20"/>
    <mergeCell ref="C21:E21"/>
    <mergeCell ref="C22:E22"/>
    <mergeCell ref="C23:E23"/>
    <mergeCell ref="C24:E24"/>
    <mergeCell ref="O8:R10"/>
    <mergeCell ref="S8:S18"/>
    <mergeCell ref="T8:T18"/>
    <mergeCell ref="G8:G18"/>
    <mergeCell ref="H8:H18"/>
    <mergeCell ref="I8:I18"/>
    <mergeCell ref="J8:J18"/>
    <mergeCell ref="K8:K18"/>
    <mergeCell ref="L8:L18"/>
    <mergeCell ref="M8:M18"/>
    <mergeCell ref="N8:N18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55:E55"/>
    <mergeCell ref="C56:E56"/>
    <mergeCell ref="C57:E57"/>
    <mergeCell ref="C58:E58"/>
    <mergeCell ref="C59:E59"/>
    <mergeCell ref="C60:E60"/>
    <mergeCell ref="C49:E49"/>
    <mergeCell ref="C50:E50"/>
    <mergeCell ref="C51:E51"/>
    <mergeCell ref="C52:E52"/>
    <mergeCell ref="C53:E53"/>
    <mergeCell ref="C54:E54"/>
    <mergeCell ref="C67:E67"/>
    <mergeCell ref="C68:E68"/>
    <mergeCell ref="C69:E69"/>
    <mergeCell ref="C70:E70"/>
    <mergeCell ref="C71:E71"/>
    <mergeCell ref="C72:E72"/>
    <mergeCell ref="C61:E61"/>
    <mergeCell ref="C62:E62"/>
    <mergeCell ref="C63:E63"/>
    <mergeCell ref="C64:E64"/>
    <mergeCell ref="C65:E65"/>
    <mergeCell ref="C66:E66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91:E91"/>
    <mergeCell ref="C92:E92"/>
    <mergeCell ref="C93:E93"/>
    <mergeCell ref="C94:E94"/>
    <mergeCell ref="C95:E95"/>
    <mergeCell ref="C96:E96"/>
    <mergeCell ref="C85:E85"/>
    <mergeCell ref="C86:E86"/>
    <mergeCell ref="C87:E87"/>
    <mergeCell ref="C88:E88"/>
    <mergeCell ref="C89:E89"/>
    <mergeCell ref="C90:E90"/>
    <mergeCell ref="C103:E103"/>
    <mergeCell ref="C104:E104"/>
    <mergeCell ref="C105:E105"/>
    <mergeCell ref="C106:E106"/>
    <mergeCell ref="C107:E107"/>
    <mergeCell ref="C108:E108"/>
    <mergeCell ref="C97:E97"/>
    <mergeCell ref="C98:E98"/>
    <mergeCell ref="C99:E99"/>
    <mergeCell ref="C100:E100"/>
    <mergeCell ref="C101:E101"/>
    <mergeCell ref="C102:E102"/>
    <mergeCell ref="B119:B124"/>
    <mergeCell ref="C119:E119"/>
    <mergeCell ref="C120:E120"/>
    <mergeCell ref="C121:E121"/>
    <mergeCell ref="C122:E122"/>
    <mergeCell ref="C123:E123"/>
    <mergeCell ref="C109:E109"/>
    <mergeCell ref="C110:E110"/>
    <mergeCell ref="C111:E111"/>
    <mergeCell ref="C112:E112"/>
    <mergeCell ref="C113:E113"/>
    <mergeCell ref="C114:E114"/>
    <mergeCell ref="C124:E124"/>
    <mergeCell ref="C125:E125"/>
    <mergeCell ref="C126:E126"/>
    <mergeCell ref="C127:E127"/>
    <mergeCell ref="C128:E128"/>
    <mergeCell ref="C129:E129"/>
    <mergeCell ref="C115:E115"/>
    <mergeCell ref="C116:E116"/>
    <mergeCell ref="C117:E117"/>
    <mergeCell ref="C118:E118"/>
    <mergeCell ref="C136:E136"/>
    <mergeCell ref="C137:E137"/>
    <mergeCell ref="C138:E138"/>
    <mergeCell ref="C139:E139"/>
    <mergeCell ref="C130:E130"/>
    <mergeCell ref="C131:E131"/>
    <mergeCell ref="C132:E132"/>
    <mergeCell ref="C133:E133"/>
    <mergeCell ref="C134:E134"/>
    <mergeCell ref="C135:E1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Z139"/>
  <sheetViews>
    <sheetView topLeftCell="H118" workbookViewId="0">
      <selection activeCell="Y139" sqref="Y139"/>
    </sheetView>
  </sheetViews>
  <sheetFormatPr defaultRowHeight="15" x14ac:dyDescent="0.25"/>
  <cols>
    <col min="10" max="10" width="9.140625" style="33"/>
    <col min="14" max="14" width="9.140625" style="33"/>
    <col min="19" max="19" width="9.140625" style="33"/>
    <col min="25" max="25" width="9.140625" style="33"/>
  </cols>
  <sheetData>
    <row r="1" spans="1:26" ht="18" x14ac:dyDescent="0.25">
      <c r="A1" s="592" t="s">
        <v>0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</row>
    <row r="2" spans="1:26" ht="15.75" x14ac:dyDescent="0.25">
      <c r="A2" s="593" t="s">
        <v>1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</row>
    <row r="3" spans="1:26" x14ac:dyDescent="0.25">
      <c r="A3" s="914" t="s">
        <v>259</v>
      </c>
      <c r="B3" s="914"/>
      <c r="C3" s="914"/>
      <c r="D3" s="914"/>
      <c r="E3" s="914"/>
      <c r="F3" s="914"/>
      <c r="G3" s="914"/>
      <c r="H3" s="914"/>
      <c r="I3" s="914"/>
      <c r="J3" s="914"/>
      <c r="K3" s="914"/>
      <c r="L3" s="914"/>
      <c r="M3" s="914"/>
      <c r="N3" s="914"/>
      <c r="O3" s="914"/>
      <c r="P3" s="914"/>
      <c r="Q3" s="914"/>
      <c r="R3" s="914"/>
      <c r="S3" s="914"/>
      <c r="T3" s="914"/>
      <c r="U3" s="914"/>
      <c r="V3" s="914"/>
      <c r="W3" s="914"/>
      <c r="X3" s="914"/>
      <c r="Y3" s="914"/>
      <c r="Z3" s="914"/>
    </row>
    <row r="4" spans="1:26" x14ac:dyDescent="0.25">
      <c r="A4" s="915"/>
      <c r="B4" s="915"/>
      <c r="C4" s="915"/>
      <c r="D4" s="915"/>
      <c r="E4" s="915"/>
      <c r="F4" s="915"/>
      <c r="G4" s="915"/>
      <c r="H4" s="915"/>
      <c r="I4" s="915"/>
      <c r="J4" s="915"/>
      <c r="K4" s="915"/>
      <c r="L4" s="915"/>
      <c r="M4" s="915"/>
      <c r="N4" s="915"/>
      <c r="O4" s="915"/>
      <c r="P4" s="915"/>
      <c r="Q4" s="915"/>
      <c r="R4" s="915"/>
      <c r="S4" s="915"/>
      <c r="T4" s="915"/>
      <c r="U4" s="915"/>
      <c r="V4" s="915"/>
      <c r="W4" s="915"/>
      <c r="X4" s="915"/>
      <c r="Y4" s="915"/>
      <c r="Z4" s="915"/>
    </row>
    <row r="5" spans="1:26" x14ac:dyDescent="0.25">
      <c r="A5" s="599" t="s">
        <v>3</v>
      </c>
      <c r="B5" s="599"/>
      <c r="C5" s="599"/>
      <c r="D5" s="599"/>
      <c r="E5" s="833" t="s">
        <v>4</v>
      </c>
      <c r="F5" s="835" t="s">
        <v>5</v>
      </c>
      <c r="G5" s="836"/>
      <c r="H5" s="836"/>
      <c r="I5" s="836"/>
      <c r="J5" s="835" t="s">
        <v>6</v>
      </c>
      <c r="K5" s="836"/>
      <c r="L5" s="836"/>
      <c r="M5" s="836"/>
      <c r="N5" s="836"/>
      <c r="O5" s="836"/>
      <c r="P5" s="836"/>
      <c r="Q5" s="836"/>
      <c r="R5" s="836"/>
      <c r="S5" s="836"/>
      <c r="T5" s="820" t="s">
        <v>7</v>
      </c>
      <c r="U5" s="841" t="s">
        <v>8</v>
      </c>
      <c r="V5" s="619" t="s">
        <v>9</v>
      </c>
      <c r="W5" s="619"/>
      <c r="X5" s="619"/>
      <c r="Y5" s="916" t="s">
        <v>10</v>
      </c>
      <c r="Z5" s="834" t="s">
        <v>11</v>
      </c>
    </row>
    <row r="6" spans="1:26" x14ac:dyDescent="0.25">
      <c r="A6" s="599"/>
      <c r="B6" s="599"/>
      <c r="C6" s="599"/>
      <c r="D6" s="599"/>
      <c r="E6" s="834"/>
      <c r="F6" s="837"/>
      <c r="G6" s="838"/>
      <c r="H6" s="838"/>
      <c r="I6" s="838"/>
      <c r="J6" s="837"/>
      <c r="K6" s="838"/>
      <c r="L6" s="838"/>
      <c r="M6" s="838"/>
      <c r="N6" s="838"/>
      <c r="O6" s="838"/>
      <c r="P6" s="838"/>
      <c r="Q6" s="838"/>
      <c r="R6" s="838"/>
      <c r="S6" s="838"/>
      <c r="T6" s="821"/>
      <c r="U6" s="842"/>
      <c r="V6" s="619"/>
      <c r="W6" s="619"/>
      <c r="X6" s="619"/>
      <c r="Y6" s="916"/>
      <c r="Z6" s="834"/>
    </row>
    <row r="7" spans="1:26" x14ac:dyDescent="0.25">
      <c r="A7" s="599"/>
      <c r="B7" s="599"/>
      <c r="C7" s="599"/>
      <c r="D7" s="599"/>
      <c r="E7" s="834"/>
      <c r="F7" s="839"/>
      <c r="G7" s="840"/>
      <c r="H7" s="840"/>
      <c r="I7" s="840"/>
      <c r="J7" s="839"/>
      <c r="K7" s="840"/>
      <c r="L7" s="840"/>
      <c r="M7" s="840"/>
      <c r="N7" s="840"/>
      <c r="O7" s="840"/>
      <c r="P7" s="840"/>
      <c r="Q7" s="840"/>
      <c r="R7" s="840"/>
      <c r="S7" s="840"/>
      <c r="T7" s="821"/>
      <c r="U7" s="842"/>
      <c r="V7" s="619"/>
      <c r="W7" s="619"/>
      <c r="X7" s="619"/>
      <c r="Y7" s="916"/>
      <c r="Z7" s="834"/>
    </row>
    <row r="8" spans="1:26" x14ac:dyDescent="0.25">
      <c r="A8" s="599"/>
      <c r="B8" s="599"/>
      <c r="C8" s="599"/>
      <c r="D8" s="599"/>
      <c r="E8" s="834"/>
      <c r="F8" s="820" t="s">
        <v>12</v>
      </c>
      <c r="G8" s="820" t="s">
        <v>13</v>
      </c>
      <c r="H8" s="820" t="s">
        <v>14</v>
      </c>
      <c r="I8" s="820" t="s">
        <v>15</v>
      </c>
      <c r="J8" s="911" t="s">
        <v>16</v>
      </c>
      <c r="K8" s="820" t="s">
        <v>17</v>
      </c>
      <c r="L8" s="820" t="s">
        <v>18</v>
      </c>
      <c r="M8" s="820" t="s">
        <v>19</v>
      </c>
      <c r="N8" s="619" t="s">
        <v>20</v>
      </c>
      <c r="O8" s="619"/>
      <c r="P8" s="619"/>
      <c r="Q8" s="619"/>
      <c r="R8" s="820" t="s">
        <v>21</v>
      </c>
      <c r="S8" s="917" t="s">
        <v>22</v>
      </c>
      <c r="T8" s="821"/>
      <c r="U8" s="842"/>
      <c r="V8" s="821" t="s">
        <v>23</v>
      </c>
      <c r="W8" s="821" t="s">
        <v>24</v>
      </c>
      <c r="X8" s="821" t="s">
        <v>25</v>
      </c>
      <c r="Y8" s="916"/>
      <c r="Z8" s="834"/>
    </row>
    <row r="9" spans="1:26" x14ac:dyDescent="0.25">
      <c r="A9" s="599"/>
      <c r="B9" s="599"/>
      <c r="C9" s="599"/>
      <c r="D9" s="599"/>
      <c r="E9" s="834"/>
      <c r="F9" s="821"/>
      <c r="G9" s="821"/>
      <c r="H9" s="821"/>
      <c r="I9" s="821"/>
      <c r="J9" s="912"/>
      <c r="K9" s="821"/>
      <c r="L9" s="821"/>
      <c r="M9" s="821"/>
      <c r="N9" s="619"/>
      <c r="O9" s="619"/>
      <c r="P9" s="619"/>
      <c r="Q9" s="619"/>
      <c r="R9" s="821"/>
      <c r="S9" s="918"/>
      <c r="T9" s="821"/>
      <c r="U9" s="842"/>
      <c r="V9" s="821"/>
      <c r="W9" s="821"/>
      <c r="X9" s="821"/>
      <c r="Y9" s="916"/>
      <c r="Z9" s="834"/>
    </row>
    <row r="10" spans="1:26" x14ac:dyDescent="0.25">
      <c r="A10" s="599"/>
      <c r="B10" s="599"/>
      <c r="C10" s="599"/>
      <c r="D10" s="599"/>
      <c r="E10" s="834"/>
      <c r="F10" s="821"/>
      <c r="G10" s="821"/>
      <c r="H10" s="821"/>
      <c r="I10" s="821"/>
      <c r="J10" s="912"/>
      <c r="K10" s="821"/>
      <c r="L10" s="821"/>
      <c r="M10" s="821"/>
      <c r="N10" s="619"/>
      <c r="O10" s="619"/>
      <c r="P10" s="619"/>
      <c r="Q10" s="619"/>
      <c r="R10" s="821"/>
      <c r="S10" s="918"/>
      <c r="T10" s="821"/>
      <c r="U10" s="842"/>
      <c r="V10" s="821"/>
      <c r="W10" s="821"/>
      <c r="X10" s="821"/>
      <c r="Y10" s="916"/>
      <c r="Z10" s="834"/>
    </row>
    <row r="11" spans="1:26" x14ac:dyDescent="0.25">
      <c r="A11" s="599"/>
      <c r="B11" s="599"/>
      <c r="C11" s="599"/>
      <c r="D11" s="599"/>
      <c r="E11" s="619"/>
      <c r="F11" s="821"/>
      <c r="G11" s="821"/>
      <c r="H11" s="821"/>
      <c r="I11" s="821"/>
      <c r="J11" s="912"/>
      <c r="K11" s="821"/>
      <c r="L11" s="821"/>
      <c r="M11" s="821"/>
      <c r="N11" s="911" t="s">
        <v>26</v>
      </c>
      <c r="O11" s="820" t="s">
        <v>27</v>
      </c>
      <c r="P11" s="820" t="s">
        <v>28</v>
      </c>
      <c r="Q11" s="820" t="s">
        <v>29</v>
      </c>
      <c r="R11" s="821"/>
      <c r="S11" s="918"/>
      <c r="T11" s="821"/>
      <c r="U11" s="842"/>
      <c r="V11" s="821"/>
      <c r="W11" s="821"/>
      <c r="X11" s="821"/>
      <c r="Y11" s="916"/>
      <c r="Z11" s="834"/>
    </row>
    <row r="12" spans="1:26" x14ac:dyDescent="0.25">
      <c r="A12" s="599"/>
      <c r="B12" s="599"/>
      <c r="C12" s="599"/>
      <c r="D12" s="599"/>
      <c r="E12" s="619"/>
      <c r="F12" s="821"/>
      <c r="G12" s="821"/>
      <c r="H12" s="821"/>
      <c r="I12" s="821"/>
      <c r="J12" s="912"/>
      <c r="K12" s="821"/>
      <c r="L12" s="821"/>
      <c r="M12" s="821"/>
      <c r="N12" s="912"/>
      <c r="O12" s="821"/>
      <c r="P12" s="821"/>
      <c r="Q12" s="821"/>
      <c r="R12" s="821"/>
      <c r="S12" s="918"/>
      <c r="T12" s="821"/>
      <c r="U12" s="842"/>
      <c r="V12" s="821"/>
      <c r="W12" s="821"/>
      <c r="X12" s="821"/>
      <c r="Y12" s="916"/>
      <c r="Z12" s="834"/>
    </row>
    <row r="13" spans="1:26" x14ac:dyDescent="0.25">
      <c r="A13" s="599"/>
      <c r="B13" s="599"/>
      <c r="C13" s="599"/>
      <c r="D13" s="599"/>
      <c r="E13" s="619"/>
      <c r="F13" s="821"/>
      <c r="G13" s="821"/>
      <c r="H13" s="821"/>
      <c r="I13" s="821"/>
      <c r="J13" s="912"/>
      <c r="K13" s="821"/>
      <c r="L13" s="821"/>
      <c r="M13" s="821"/>
      <c r="N13" s="912"/>
      <c r="O13" s="821"/>
      <c r="P13" s="821"/>
      <c r="Q13" s="821"/>
      <c r="R13" s="821"/>
      <c r="S13" s="918"/>
      <c r="T13" s="821"/>
      <c r="U13" s="842"/>
      <c r="V13" s="821"/>
      <c r="W13" s="821"/>
      <c r="X13" s="821"/>
      <c r="Y13" s="916"/>
      <c r="Z13" s="834"/>
    </row>
    <row r="14" spans="1:26" x14ac:dyDescent="0.25">
      <c r="A14" s="599"/>
      <c r="B14" s="599"/>
      <c r="C14" s="599"/>
      <c r="D14" s="599"/>
      <c r="E14" s="619"/>
      <c r="F14" s="821"/>
      <c r="G14" s="821"/>
      <c r="H14" s="821"/>
      <c r="I14" s="821"/>
      <c r="J14" s="912"/>
      <c r="K14" s="821"/>
      <c r="L14" s="821"/>
      <c r="M14" s="821"/>
      <c r="N14" s="912"/>
      <c r="O14" s="821"/>
      <c r="P14" s="821"/>
      <c r="Q14" s="821"/>
      <c r="R14" s="821"/>
      <c r="S14" s="918"/>
      <c r="T14" s="821"/>
      <c r="U14" s="842"/>
      <c r="V14" s="821"/>
      <c r="W14" s="821"/>
      <c r="X14" s="821"/>
      <c r="Y14" s="916"/>
      <c r="Z14" s="834"/>
    </row>
    <row r="15" spans="1:26" x14ac:dyDescent="0.25">
      <c r="A15" s="599"/>
      <c r="B15" s="599"/>
      <c r="C15" s="599"/>
      <c r="D15" s="599"/>
      <c r="E15" s="619"/>
      <c r="F15" s="821"/>
      <c r="G15" s="821"/>
      <c r="H15" s="821"/>
      <c r="I15" s="821"/>
      <c r="J15" s="912"/>
      <c r="K15" s="821"/>
      <c r="L15" s="821"/>
      <c r="M15" s="821"/>
      <c r="N15" s="912"/>
      <c r="O15" s="821"/>
      <c r="P15" s="821"/>
      <c r="Q15" s="821"/>
      <c r="R15" s="821"/>
      <c r="S15" s="918"/>
      <c r="T15" s="821"/>
      <c r="U15" s="842"/>
      <c r="V15" s="821"/>
      <c r="W15" s="821"/>
      <c r="X15" s="821"/>
      <c r="Y15" s="916"/>
      <c r="Z15" s="834"/>
    </row>
    <row r="16" spans="1:26" x14ac:dyDescent="0.25">
      <c r="A16" s="599"/>
      <c r="B16" s="599"/>
      <c r="C16" s="599"/>
      <c r="D16" s="599"/>
      <c r="E16" s="619"/>
      <c r="F16" s="821"/>
      <c r="G16" s="821"/>
      <c r="H16" s="821"/>
      <c r="I16" s="821"/>
      <c r="J16" s="912"/>
      <c r="K16" s="821"/>
      <c r="L16" s="821"/>
      <c r="M16" s="821"/>
      <c r="N16" s="912"/>
      <c r="O16" s="821"/>
      <c r="P16" s="821"/>
      <c r="Q16" s="821"/>
      <c r="R16" s="821"/>
      <c r="S16" s="918"/>
      <c r="T16" s="821"/>
      <c r="U16" s="842"/>
      <c r="V16" s="821"/>
      <c r="W16" s="821"/>
      <c r="X16" s="821"/>
      <c r="Y16" s="916"/>
      <c r="Z16" s="834"/>
    </row>
    <row r="17" spans="1:26" x14ac:dyDescent="0.25">
      <c r="A17" s="599"/>
      <c r="B17" s="599"/>
      <c r="C17" s="599"/>
      <c r="D17" s="599"/>
      <c r="E17" s="619"/>
      <c r="F17" s="821"/>
      <c r="G17" s="821"/>
      <c r="H17" s="821"/>
      <c r="I17" s="821"/>
      <c r="J17" s="912"/>
      <c r="K17" s="821"/>
      <c r="L17" s="821"/>
      <c r="M17" s="821"/>
      <c r="N17" s="912"/>
      <c r="O17" s="821"/>
      <c r="P17" s="821"/>
      <c r="Q17" s="821"/>
      <c r="R17" s="821"/>
      <c r="S17" s="918"/>
      <c r="T17" s="821"/>
      <c r="U17" s="842"/>
      <c r="V17" s="821"/>
      <c r="W17" s="821"/>
      <c r="X17" s="821"/>
      <c r="Y17" s="916"/>
      <c r="Z17" s="834"/>
    </row>
    <row r="18" spans="1:26" x14ac:dyDescent="0.25">
      <c r="A18" s="599"/>
      <c r="B18" s="599"/>
      <c r="C18" s="599"/>
      <c r="D18" s="599"/>
      <c r="E18" s="619"/>
      <c r="F18" s="822"/>
      <c r="G18" s="822"/>
      <c r="H18" s="822"/>
      <c r="I18" s="822"/>
      <c r="J18" s="913"/>
      <c r="K18" s="822"/>
      <c r="L18" s="822"/>
      <c r="M18" s="822"/>
      <c r="N18" s="913"/>
      <c r="O18" s="822"/>
      <c r="P18" s="822"/>
      <c r="Q18" s="822"/>
      <c r="R18" s="822"/>
      <c r="S18" s="919"/>
      <c r="T18" s="822"/>
      <c r="U18" s="843"/>
      <c r="V18" s="822"/>
      <c r="W18" s="822"/>
      <c r="X18" s="822"/>
      <c r="Y18" s="916"/>
      <c r="Z18" s="834"/>
    </row>
    <row r="19" spans="1:26" x14ac:dyDescent="0.25">
      <c r="A19" s="616" t="s">
        <v>30</v>
      </c>
      <c r="B19" s="617"/>
      <c r="C19" s="617"/>
      <c r="D19" s="617"/>
      <c r="E19" s="52">
        <v>1</v>
      </c>
      <c r="F19" s="52">
        <v>2</v>
      </c>
      <c r="G19" s="52">
        <v>3</v>
      </c>
      <c r="H19" s="52">
        <v>4</v>
      </c>
      <c r="I19" s="52">
        <v>5</v>
      </c>
      <c r="J19" s="65">
        <v>6</v>
      </c>
      <c r="K19" s="52">
        <v>7</v>
      </c>
      <c r="L19" s="52">
        <v>8</v>
      </c>
      <c r="M19" s="52">
        <v>9</v>
      </c>
      <c r="N19" s="65">
        <v>10</v>
      </c>
      <c r="O19" s="52">
        <v>11</v>
      </c>
      <c r="P19" s="52">
        <v>12</v>
      </c>
      <c r="Q19" s="52">
        <v>13</v>
      </c>
      <c r="R19" s="52">
        <v>14</v>
      </c>
      <c r="S19" s="65">
        <v>15</v>
      </c>
      <c r="T19" s="52">
        <v>16</v>
      </c>
      <c r="U19" s="52">
        <v>17</v>
      </c>
      <c r="V19" s="52">
        <v>18</v>
      </c>
      <c r="W19" s="52">
        <v>19</v>
      </c>
      <c r="X19" s="52">
        <v>20</v>
      </c>
      <c r="Y19" s="65">
        <v>21</v>
      </c>
      <c r="Z19" s="52">
        <v>22</v>
      </c>
    </row>
    <row r="20" spans="1:26" s="70" customFormat="1" ht="43.5" customHeight="1" x14ac:dyDescent="0.25">
      <c r="A20" s="67" t="s">
        <v>31</v>
      </c>
      <c r="B20" s="618" t="s">
        <v>32</v>
      </c>
      <c r="C20" s="618"/>
      <c r="D20" s="618"/>
      <c r="E20" s="68">
        <v>204</v>
      </c>
      <c r="F20" s="68">
        <v>325</v>
      </c>
      <c r="G20" s="68">
        <v>312</v>
      </c>
      <c r="H20" s="68">
        <v>13</v>
      </c>
      <c r="I20" s="68">
        <v>0</v>
      </c>
      <c r="J20" s="69">
        <v>236</v>
      </c>
      <c r="K20" s="69">
        <v>125</v>
      </c>
      <c r="L20" s="69">
        <v>19</v>
      </c>
      <c r="M20" s="69">
        <v>32</v>
      </c>
      <c r="N20" s="69">
        <v>60</v>
      </c>
      <c r="O20" s="69">
        <v>5</v>
      </c>
      <c r="P20" s="69">
        <v>20</v>
      </c>
      <c r="Q20" s="69">
        <v>35</v>
      </c>
      <c r="R20" s="69">
        <v>0</v>
      </c>
      <c r="S20" s="69">
        <v>236</v>
      </c>
      <c r="T20" s="69">
        <v>1</v>
      </c>
      <c r="U20" s="69">
        <v>195</v>
      </c>
      <c r="V20" s="69">
        <v>46</v>
      </c>
      <c r="W20" s="69">
        <v>0</v>
      </c>
      <c r="X20" s="69">
        <v>0</v>
      </c>
      <c r="Y20" s="69">
        <v>279</v>
      </c>
      <c r="Z20" s="69">
        <v>155</v>
      </c>
    </row>
    <row r="21" spans="1:26" x14ac:dyDescent="0.25">
      <c r="A21" s="54">
        <v>1.1000000000000001</v>
      </c>
      <c r="B21" s="619" t="s">
        <v>33</v>
      </c>
      <c r="C21" s="619"/>
      <c r="D21" s="619"/>
      <c r="E21" s="73">
        <v>11</v>
      </c>
      <c r="F21" s="73">
        <v>33</v>
      </c>
      <c r="G21" s="73">
        <v>30</v>
      </c>
      <c r="H21" s="73">
        <v>3</v>
      </c>
      <c r="I21" s="73">
        <v>0</v>
      </c>
      <c r="J21" s="74">
        <v>28</v>
      </c>
      <c r="K21" s="73">
        <v>16</v>
      </c>
      <c r="L21" s="73">
        <v>2</v>
      </c>
      <c r="M21" s="73">
        <v>5</v>
      </c>
      <c r="N21" s="74">
        <v>5</v>
      </c>
      <c r="O21" s="73">
        <v>2</v>
      </c>
      <c r="P21" s="73">
        <v>2</v>
      </c>
      <c r="Q21" s="73">
        <v>1</v>
      </c>
      <c r="R21" s="73">
        <v>0</v>
      </c>
      <c r="S21" s="74">
        <v>28</v>
      </c>
      <c r="T21" s="73">
        <v>0</v>
      </c>
      <c r="U21" s="73">
        <v>18</v>
      </c>
      <c r="V21" s="73">
        <v>11</v>
      </c>
      <c r="W21" s="73">
        <v>0</v>
      </c>
      <c r="X21" s="73">
        <v>0</v>
      </c>
      <c r="Y21" s="74">
        <v>13</v>
      </c>
      <c r="Z21" s="73">
        <v>3</v>
      </c>
    </row>
    <row r="22" spans="1:26" x14ac:dyDescent="0.25">
      <c r="A22" s="55" t="s">
        <v>34</v>
      </c>
      <c r="B22" s="599" t="s">
        <v>35</v>
      </c>
      <c r="C22" s="599"/>
      <c r="D22" s="599"/>
      <c r="E22" s="73">
        <v>8</v>
      </c>
      <c r="F22" s="73">
        <v>41</v>
      </c>
      <c r="G22" s="73">
        <v>40</v>
      </c>
      <c r="H22" s="73">
        <v>1</v>
      </c>
      <c r="I22" s="73">
        <v>0</v>
      </c>
      <c r="J22" s="74">
        <v>36</v>
      </c>
      <c r="K22" s="73">
        <v>26</v>
      </c>
      <c r="L22" s="73">
        <v>0</v>
      </c>
      <c r="M22" s="73">
        <v>7</v>
      </c>
      <c r="N22" s="74">
        <v>3</v>
      </c>
      <c r="O22" s="73">
        <v>0</v>
      </c>
      <c r="P22" s="73">
        <v>1</v>
      </c>
      <c r="Q22" s="73">
        <v>2</v>
      </c>
      <c r="R22" s="73">
        <v>0</v>
      </c>
      <c r="S22" s="74">
        <v>36</v>
      </c>
      <c r="T22" s="73">
        <v>0</v>
      </c>
      <c r="U22" s="73">
        <v>35</v>
      </c>
      <c r="V22" s="73">
        <v>2</v>
      </c>
      <c r="W22" s="73">
        <v>0</v>
      </c>
      <c r="X22" s="73">
        <v>0</v>
      </c>
      <c r="Y22" s="74">
        <v>12</v>
      </c>
      <c r="Z22" s="73">
        <v>2</v>
      </c>
    </row>
    <row r="23" spans="1:26" x14ac:dyDescent="0.25">
      <c r="A23" s="56" t="s">
        <v>36</v>
      </c>
      <c r="B23" s="599" t="s">
        <v>38</v>
      </c>
      <c r="C23" s="599"/>
      <c r="D23" s="599"/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4">
        <v>0</v>
      </c>
      <c r="K23" s="73">
        <v>0</v>
      </c>
      <c r="L23" s="73">
        <v>0</v>
      </c>
      <c r="M23" s="73">
        <v>0</v>
      </c>
      <c r="N23" s="74">
        <v>0</v>
      </c>
      <c r="O23" s="73">
        <v>0</v>
      </c>
      <c r="P23" s="73">
        <v>0</v>
      </c>
      <c r="Q23" s="73">
        <v>0</v>
      </c>
      <c r="R23" s="73">
        <v>0</v>
      </c>
      <c r="S23" s="74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4">
        <v>0</v>
      </c>
      <c r="Z23" s="73">
        <v>0</v>
      </c>
    </row>
    <row r="24" spans="1:26" x14ac:dyDescent="0.25">
      <c r="A24" s="55" t="s">
        <v>39</v>
      </c>
      <c r="B24" s="599" t="s">
        <v>40</v>
      </c>
      <c r="C24" s="599"/>
      <c r="D24" s="599"/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4">
        <v>0</v>
      </c>
      <c r="K24" s="73">
        <v>0</v>
      </c>
      <c r="L24" s="73">
        <v>0</v>
      </c>
      <c r="M24" s="73">
        <v>0</v>
      </c>
      <c r="N24" s="74">
        <v>0</v>
      </c>
      <c r="O24" s="73">
        <v>0</v>
      </c>
      <c r="P24" s="73">
        <v>0</v>
      </c>
      <c r="Q24" s="73">
        <v>0</v>
      </c>
      <c r="R24" s="73">
        <v>0</v>
      </c>
      <c r="S24" s="74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4">
        <v>0</v>
      </c>
      <c r="Z24" s="73">
        <v>0</v>
      </c>
    </row>
    <row r="25" spans="1:26" x14ac:dyDescent="0.25">
      <c r="A25" s="54">
        <v>1.2</v>
      </c>
      <c r="B25" s="619" t="s">
        <v>41</v>
      </c>
      <c r="C25" s="619"/>
      <c r="D25" s="619"/>
      <c r="E25" s="73">
        <v>2</v>
      </c>
      <c r="F25" s="73">
        <v>2</v>
      </c>
      <c r="G25" s="73">
        <v>2</v>
      </c>
      <c r="H25" s="73">
        <v>0</v>
      </c>
      <c r="I25" s="73">
        <v>0</v>
      </c>
      <c r="J25" s="74">
        <v>4</v>
      </c>
      <c r="K25" s="73">
        <v>2</v>
      </c>
      <c r="L25" s="73">
        <v>0</v>
      </c>
      <c r="M25" s="73">
        <v>0</v>
      </c>
      <c r="N25" s="74">
        <v>2</v>
      </c>
      <c r="O25" s="73">
        <v>0</v>
      </c>
      <c r="P25" s="73">
        <v>0</v>
      </c>
      <c r="Q25" s="73">
        <v>2</v>
      </c>
      <c r="R25" s="73">
        <v>0</v>
      </c>
      <c r="S25" s="74">
        <v>4</v>
      </c>
      <c r="T25" s="73">
        <v>0</v>
      </c>
      <c r="U25" s="73">
        <v>4</v>
      </c>
      <c r="V25" s="73">
        <v>0</v>
      </c>
      <c r="W25" s="73">
        <v>0</v>
      </c>
      <c r="X25" s="73">
        <v>0</v>
      </c>
      <c r="Y25" s="74">
        <v>0</v>
      </c>
      <c r="Z25" s="73">
        <v>0</v>
      </c>
    </row>
    <row r="26" spans="1:26" x14ac:dyDescent="0.25">
      <c r="A26" s="55" t="s">
        <v>42</v>
      </c>
      <c r="B26" s="619" t="s">
        <v>43</v>
      </c>
      <c r="C26" s="619"/>
      <c r="D26" s="619"/>
      <c r="E26" s="73">
        <v>1</v>
      </c>
      <c r="F26" s="73">
        <v>1</v>
      </c>
      <c r="G26" s="73">
        <v>1</v>
      </c>
      <c r="H26" s="73">
        <v>0</v>
      </c>
      <c r="I26" s="73">
        <v>0</v>
      </c>
      <c r="J26" s="74">
        <v>1</v>
      </c>
      <c r="K26" s="73">
        <v>0</v>
      </c>
      <c r="L26" s="73">
        <v>0</v>
      </c>
      <c r="M26" s="73">
        <v>1</v>
      </c>
      <c r="N26" s="74">
        <v>0</v>
      </c>
      <c r="O26" s="73">
        <v>0</v>
      </c>
      <c r="P26" s="73">
        <v>0</v>
      </c>
      <c r="Q26" s="73">
        <v>0</v>
      </c>
      <c r="R26" s="73">
        <v>0</v>
      </c>
      <c r="S26" s="74">
        <v>1</v>
      </c>
      <c r="T26" s="73">
        <v>0</v>
      </c>
      <c r="U26" s="73">
        <v>1</v>
      </c>
      <c r="V26" s="73">
        <v>0</v>
      </c>
      <c r="W26" s="73">
        <v>0</v>
      </c>
      <c r="X26" s="73">
        <v>0</v>
      </c>
      <c r="Y26" s="74">
        <v>1</v>
      </c>
      <c r="Z26" s="73">
        <v>1</v>
      </c>
    </row>
    <row r="27" spans="1:26" x14ac:dyDescent="0.25">
      <c r="A27" s="55" t="s">
        <v>44</v>
      </c>
      <c r="B27" s="625" t="s">
        <v>45</v>
      </c>
      <c r="C27" s="626"/>
      <c r="D27" s="627"/>
      <c r="E27" s="73">
        <v>1</v>
      </c>
      <c r="F27" s="73">
        <v>2</v>
      </c>
      <c r="G27" s="73">
        <v>2</v>
      </c>
      <c r="H27" s="73">
        <v>0</v>
      </c>
      <c r="I27" s="73">
        <v>0</v>
      </c>
      <c r="J27" s="74">
        <v>2</v>
      </c>
      <c r="K27" s="73">
        <v>0</v>
      </c>
      <c r="L27" s="73">
        <v>1</v>
      </c>
      <c r="M27" s="73">
        <v>1</v>
      </c>
      <c r="N27" s="74">
        <v>0</v>
      </c>
      <c r="O27" s="73">
        <v>0</v>
      </c>
      <c r="P27" s="73">
        <v>0</v>
      </c>
      <c r="Q27" s="73">
        <v>0</v>
      </c>
      <c r="R27" s="73">
        <v>0</v>
      </c>
      <c r="S27" s="74">
        <v>2</v>
      </c>
      <c r="T27" s="73">
        <v>0</v>
      </c>
      <c r="U27" s="73">
        <v>1</v>
      </c>
      <c r="V27" s="73">
        <v>1</v>
      </c>
      <c r="W27" s="73">
        <v>0</v>
      </c>
      <c r="X27" s="73">
        <v>0</v>
      </c>
      <c r="Y27" s="74">
        <v>1</v>
      </c>
      <c r="Z27" s="73">
        <v>0</v>
      </c>
    </row>
    <row r="28" spans="1:26" x14ac:dyDescent="0.25">
      <c r="A28" s="55" t="s">
        <v>46</v>
      </c>
      <c r="B28" s="625" t="s">
        <v>47</v>
      </c>
      <c r="C28" s="626"/>
      <c r="D28" s="627"/>
      <c r="E28" s="73">
        <v>0</v>
      </c>
      <c r="F28" s="73">
        <v>1</v>
      </c>
      <c r="G28" s="73">
        <v>1</v>
      </c>
      <c r="H28" s="73">
        <v>0</v>
      </c>
      <c r="I28" s="73">
        <v>0</v>
      </c>
      <c r="J28" s="74">
        <v>0</v>
      </c>
      <c r="K28" s="73">
        <v>0</v>
      </c>
      <c r="L28" s="73">
        <v>0</v>
      </c>
      <c r="M28" s="73">
        <v>0</v>
      </c>
      <c r="N28" s="74">
        <v>0</v>
      </c>
      <c r="O28" s="73">
        <v>0</v>
      </c>
      <c r="P28" s="73">
        <v>0</v>
      </c>
      <c r="Q28" s="73">
        <v>0</v>
      </c>
      <c r="R28" s="73">
        <v>0</v>
      </c>
      <c r="S28" s="74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4">
        <v>1</v>
      </c>
      <c r="Z28" s="73">
        <v>0</v>
      </c>
    </row>
    <row r="29" spans="1:26" x14ac:dyDescent="0.25">
      <c r="A29" s="55" t="s">
        <v>48</v>
      </c>
      <c r="B29" s="619" t="s">
        <v>49</v>
      </c>
      <c r="C29" s="619"/>
      <c r="D29" s="619"/>
      <c r="E29" s="73">
        <v>1</v>
      </c>
      <c r="F29" s="73">
        <v>3</v>
      </c>
      <c r="G29" s="73">
        <v>3</v>
      </c>
      <c r="H29" s="73">
        <v>0</v>
      </c>
      <c r="I29" s="73">
        <v>0</v>
      </c>
      <c r="J29" s="74">
        <v>3</v>
      </c>
      <c r="K29" s="73">
        <v>1</v>
      </c>
      <c r="L29" s="73">
        <v>1</v>
      </c>
      <c r="M29" s="73">
        <v>1</v>
      </c>
      <c r="N29" s="74">
        <v>0</v>
      </c>
      <c r="O29" s="73">
        <v>0</v>
      </c>
      <c r="P29" s="73">
        <v>0</v>
      </c>
      <c r="Q29" s="73">
        <v>0</v>
      </c>
      <c r="R29" s="73">
        <v>0</v>
      </c>
      <c r="S29" s="74">
        <v>3</v>
      </c>
      <c r="T29" s="73">
        <v>0</v>
      </c>
      <c r="U29" s="73">
        <v>2</v>
      </c>
      <c r="V29" s="73">
        <v>2</v>
      </c>
      <c r="W29" s="73">
        <v>0</v>
      </c>
      <c r="X29" s="73">
        <v>0</v>
      </c>
      <c r="Y29" s="74">
        <v>1</v>
      </c>
      <c r="Z29" s="73">
        <v>0</v>
      </c>
    </row>
    <row r="30" spans="1:26" x14ac:dyDescent="0.25">
      <c r="A30" s="55" t="s">
        <v>50</v>
      </c>
      <c r="B30" s="599" t="s">
        <v>51</v>
      </c>
      <c r="C30" s="599"/>
      <c r="D30" s="599"/>
      <c r="E30" s="73">
        <v>0</v>
      </c>
      <c r="F30" s="73">
        <v>0</v>
      </c>
      <c r="G30" s="73">
        <v>0</v>
      </c>
      <c r="H30" s="73">
        <v>0</v>
      </c>
      <c r="I30" s="73">
        <v>0</v>
      </c>
      <c r="J30" s="74">
        <v>0</v>
      </c>
      <c r="K30" s="73">
        <v>0</v>
      </c>
      <c r="L30" s="73">
        <v>0</v>
      </c>
      <c r="M30" s="73">
        <v>0</v>
      </c>
      <c r="N30" s="74">
        <v>0</v>
      </c>
      <c r="O30" s="73">
        <v>0</v>
      </c>
      <c r="P30" s="73">
        <v>0</v>
      </c>
      <c r="Q30" s="73">
        <v>0</v>
      </c>
      <c r="R30" s="73">
        <v>0</v>
      </c>
      <c r="S30" s="74">
        <v>0</v>
      </c>
      <c r="T30" s="73">
        <v>0</v>
      </c>
      <c r="U30" s="73">
        <v>0</v>
      </c>
      <c r="V30" s="73">
        <v>0</v>
      </c>
      <c r="W30" s="73">
        <v>0</v>
      </c>
      <c r="X30" s="73">
        <v>0</v>
      </c>
      <c r="Y30" s="74">
        <v>0</v>
      </c>
      <c r="Z30" s="73">
        <v>0</v>
      </c>
    </row>
    <row r="31" spans="1:26" x14ac:dyDescent="0.25">
      <c r="A31" s="55" t="s">
        <v>52</v>
      </c>
      <c r="B31" s="625" t="s">
        <v>53</v>
      </c>
      <c r="C31" s="626"/>
      <c r="D31" s="627"/>
      <c r="E31" s="73">
        <v>3</v>
      </c>
      <c r="F31" s="73">
        <v>3</v>
      </c>
      <c r="G31" s="73">
        <v>3</v>
      </c>
      <c r="H31" s="73">
        <v>0</v>
      </c>
      <c r="I31" s="73">
        <v>0</v>
      </c>
      <c r="J31" s="74">
        <v>1</v>
      </c>
      <c r="K31" s="73">
        <v>0</v>
      </c>
      <c r="L31" s="73">
        <v>0</v>
      </c>
      <c r="M31" s="73">
        <v>1</v>
      </c>
      <c r="N31" s="74">
        <v>0</v>
      </c>
      <c r="O31" s="73">
        <v>0</v>
      </c>
      <c r="P31" s="73">
        <v>0</v>
      </c>
      <c r="Q31" s="73">
        <v>0</v>
      </c>
      <c r="R31" s="73">
        <v>0</v>
      </c>
      <c r="S31" s="74">
        <v>1</v>
      </c>
      <c r="T31" s="73">
        <v>0</v>
      </c>
      <c r="U31" s="73">
        <v>1</v>
      </c>
      <c r="V31" s="73">
        <v>0</v>
      </c>
      <c r="W31" s="73">
        <v>0</v>
      </c>
      <c r="X31" s="73">
        <v>0</v>
      </c>
      <c r="Y31" s="74">
        <v>5</v>
      </c>
      <c r="Z31" s="73">
        <v>4</v>
      </c>
    </row>
    <row r="32" spans="1:26" x14ac:dyDescent="0.25">
      <c r="A32" s="55" t="s">
        <v>54</v>
      </c>
      <c r="B32" s="628" t="s">
        <v>55</v>
      </c>
      <c r="C32" s="629"/>
      <c r="D32" s="630"/>
      <c r="E32" s="73">
        <v>6</v>
      </c>
      <c r="F32" s="73">
        <v>24</v>
      </c>
      <c r="G32" s="73">
        <v>24</v>
      </c>
      <c r="H32" s="73">
        <v>0</v>
      </c>
      <c r="I32" s="73">
        <v>0</v>
      </c>
      <c r="J32" s="74">
        <v>21</v>
      </c>
      <c r="K32" s="73">
        <v>7</v>
      </c>
      <c r="L32" s="73">
        <v>4</v>
      </c>
      <c r="M32" s="73">
        <v>0</v>
      </c>
      <c r="N32" s="74">
        <v>10</v>
      </c>
      <c r="O32" s="73">
        <v>0</v>
      </c>
      <c r="P32" s="73">
        <v>3</v>
      </c>
      <c r="Q32" s="73">
        <v>7</v>
      </c>
      <c r="R32" s="73">
        <v>0</v>
      </c>
      <c r="S32" s="74">
        <v>21</v>
      </c>
      <c r="T32" s="73">
        <v>0</v>
      </c>
      <c r="U32" s="73">
        <v>15</v>
      </c>
      <c r="V32" s="73">
        <v>5</v>
      </c>
      <c r="W32" s="73">
        <v>0</v>
      </c>
      <c r="X32" s="73">
        <v>0</v>
      </c>
      <c r="Y32" s="74">
        <v>9</v>
      </c>
      <c r="Z32" s="73">
        <v>5</v>
      </c>
    </row>
    <row r="33" spans="1:26" x14ac:dyDescent="0.25">
      <c r="A33" s="57" t="s">
        <v>56</v>
      </c>
      <c r="B33" s="628" t="s">
        <v>57</v>
      </c>
      <c r="C33" s="629"/>
      <c r="D33" s="630"/>
      <c r="E33" s="73">
        <v>13</v>
      </c>
      <c r="F33" s="73">
        <v>15</v>
      </c>
      <c r="G33" s="73">
        <v>15</v>
      </c>
      <c r="H33" s="73">
        <v>0</v>
      </c>
      <c r="I33" s="73">
        <v>0</v>
      </c>
      <c r="J33" s="74">
        <v>15</v>
      </c>
      <c r="K33" s="73">
        <v>7</v>
      </c>
      <c r="L33" s="73">
        <v>1</v>
      </c>
      <c r="M33" s="73">
        <v>4</v>
      </c>
      <c r="N33" s="74">
        <v>3</v>
      </c>
      <c r="O33" s="73">
        <v>0</v>
      </c>
      <c r="P33" s="73">
        <v>2</v>
      </c>
      <c r="Q33" s="73">
        <v>1</v>
      </c>
      <c r="R33" s="73">
        <v>0</v>
      </c>
      <c r="S33" s="74">
        <v>15</v>
      </c>
      <c r="T33" s="73">
        <v>0</v>
      </c>
      <c r="U33" s="73">
        <v>13</v>
      </c>
      <c r="V33" s="73">
        <v>3</v>
      </c>
      <c r="W33" s="73">
        <v>0</v>
      </c>
      <c r="X33" s="73">
        <v>0</v>
      </c>
      <c r="Y33" s="74">
        <v>13</v>
      </c>
      <c r="Z33" s="73">
        <v>8</v>
      </c>
    </row>
    <row r="34" spans="1:26" x14ac:dyDescent="0.25">
      <c r="A34" s="57">
        <v>0</v>
      </c>
      <c r="B34" s="58">
        <v>0</v>
      </c>
      <c r="C34" s="59">
        <v>0</v>
      </c>
      <c r="D34" s="60">
        <v>0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4">
        <v>0</v>
      </c>
      <c r="K34" s="73">
        <v>0</v>
      </c>
      <c r="L34" s="73">
        <v>0</v>
      </c>
      <c r="M34" s="73">
        <v>0</v>
      </c>
      <c r="N34" s="74">
        <v>0</v>
      </c>
      <c r="O34" s="73">
        <v>0</v>
      </c>
      <c r="P34" s="73">
        <v>0</v>
      </c>
      <c r="Q34" s="73">
        <v>0</v>
      </c>
      <c r="R34" s="73">
        <v>0</v>
      </c>
      <c r="S34" s="74">
        <v>0</v>
      </c>
      <c r="T34" s="73">
        <v>0</v>
      </c>
      <c r="U34" s="73">
        <v>0</v>
      </c>
      <c r="V34" s="73">
        <v>0</v>
      </c>
      <c r="W34" s="73">
        <v>0</v>
      </c>
      <c r="X34" s="73">
        <v>0</v>
      </c>
      <c r="Y34" s="74">
        <v>0</v>
      </c>
      <c r="Z34" s="73">
        <v>0</v>
      </c>
    </row>
    <row r="35" spans="1:26" x14ac:dyDescent="0.25">
      <c r="A35" s="55" t="s">
        <v>61</v>
      </c>
      <c r="B35" s="628" t="s">
        <v>62</v>
      </c>
      <c r="C35" s="629"/>
      <c r="D35" s="630"/>
      <c r="E35" s="73">
        <v>0</v>
      </c>
      <c r="F35" s="73">
        <v>0</v>
      </c>
      <c r="G35" s="73">
        <v>0</v>
      </c>
      <c r="H35" s="73">
        <v>0</v>
      </c>
      <c r="I35" s="73">
        <v>0</v>
      </c>
      <c r="J35" s="74">
        <v>0</v>
      </c>
      <c r="K35" s="73">
        <v>0</v>
      </c>
      <c r="L35" s="73">
        <v>0</v>
      </c>
      <c r="M35" s="73">
        <v>0</v>
      </c>
      <c r="N35" s="74">
        <v>0</v>
      </c>
      <c r="O35" s="73">
        <v>0</v>
      </c>
      <c r="P35" s="73">
        <v>0</v>
      </c>
      <c r="Q35" s="73">
        <v>0</v>
      </c>
      <c r="R35" s="73">
        <v>0</v>
      </c>
      <c r="S35" s="74">
        <v>0</v>
      </c>
      <c r="T35" s="73">
        <v>0</v>
      </c>
      <c r="U35" s="73">
        <v>0</v>
      </c>
      <c r="V35" s="73">
        <v>0</v>
      </c>
      <c r="W35" s="73">
        <v>0</v>
      </c>
      <c r="X35" s="73">
        <v>0</v>
      </c>
      <c r="Y35" s="74">
        <v>0</v>
      </c>
      <c r="Z35" s="73">
        <v>0</v>
      </c>
    </row>
    <row r="36" spans="1:26" x14ac:dyDescent="0.25">
      <c r="A36" s="55" t="s">
        <v>63</v>
      </c>
      <c r="B36" s="619" t="s">
        <v>64</v>
      </c>
      <c r="C36" s="619"/>
      <c r="D36" s="619"/>
      <c r="E36" s="73">
        <v>105</v>
      </c>
      <c r="F36" s="73">
        <v>60</v>
      </c>
      <c r="G36" s="73">
        <v>59</v>
      </c>
      <c r="H36" s="73">
        <v>1</v>
      </c>
      <c r="I36" s="73">
        <v>0</v>
      </c>
      <c r="J36" s="74">
        <v>44</v>
      </c>
      <c r="K36" s="73">
        <v>23</v>
      </c>
      <c r="L36" s="73">
        <v>1</v>
      </c>
      <c r="M36" s="73">
        <v>4</v>
      </c>
      <c r="N36" s="74">
        <v>16</v>
      </c>
      <c r="O36" s="73">
        <v>2</v>
      </c>
      <c r="P36" s="73">
        <v>2</v>
      </c>
      <c r="Q36" s="73">
        <v>12</v>
      </c>
      <c r="R36" s="73">
        <v>0</v>
      </c>
      <c r="S36" s="74">
        <v>44</v>
      </c>
      <c r="T36" s="73">
        <v>0</v>
      </c>
      <c r="U36" s="73">
        <v>37</v>
      </c>
      <c r="V36" s="73">
        <v>7</v>
      </c>
      <c r="W36" s="73">
        <v>0</v>
      </c>
      <c r="X36" s="73">
        <v>0</v>
      </c>
      <c r="Y36" s="74">
        <v>120</v>
      </c>
      <c r="Z36" s="73">
        <v>84</v>
      </c>
    </row>
    <row r="37" spans="1:26" x14ac:dyDescent="0.25">
      <c r="A37" s="55">
        <v>0</v>
      </c>
      <c r="B37" s="628">
        <v>0</v>
      </c>
      <c r="C37" s="629"/>
      <c r="D37" s="630"/>
      <c r="E37" s="73">
        <v>11</v>
      </c>
      <c r="F37" s="73">
        <v>45</v>
      </c>
      <c r="G37" s="73">
        <v>43</v>
      </c>
      <c r="H37" s="73">
        <v>2</v>
      </c>
      <c r="I37" s="73">
        <v>0</v>
      </c>
      <c r="J37" s="74">
        <v>16</v>
      </c>
      <c r="K37" s="73">
        <v>9</v>
      </c>
      <c r="L37" s="73">
        <v>2</v>
      </c>
      <c r="M37" s="73">
        <v>0</v>
      </c>
      <c r="N37" s="74">
        <v>5</v>
      </c>
      <c r="O37" s="73">
        <v>0</v>
      </c>
      <c r="P37" s="73">
        <v>1</v>
      </c>
      <c r="Q37" s="73">
        <v>4</v>
      </c>
      <c r="R37" s="73">
        <v>0</v>
      </c>
      <c r="S37" s="74">
        <v>16</v>
      </c>
      <c r="T37" s="73">
        <v>0</v>
      </c>
      <c r="U37" s="73">
        <v>14</v>
      </c>
      <c r="V37" s="73">
        <v>2</v>
      </c>
      <c r="W37" s="73">
        <v>0</v>
      </c>
      <c r="X37" s="73">
        <v>0</v>
      </c>
      <c r="Y37" s="74">
        <v>38</v>
      </c>
      <c r="Z37" s="73">
        <v>22</v>
      </c>
    </row>
    <row r="38" spans="1:26" x14ac:dyDescent="0.25">
      <c r="A38" s="55">
        <v>0</v>
      </c>
      <c r="B38" s="628">
        <v>0</v>
      </c>
      <c r="C38" s="629"/>
      <c r="D38" s="630"/>
      <c r="E38" s="73">
        <v>8</v>
      </c>
      <c r="F38" s="73">
        <v>11</v>
      </c>
      <c r="G38" s="73">
        <v>11</v>
      </c>
      <c r="H38" s="73">
        <v>0</v>
      </c>
      <c r="I38" s="73">
        <v>0</v>
      </c>
      <c r="J38" s="74">
        <v>8</v>
      </c>
      <c r="K38" s="73">
        <v>2</v>
      </c>
      <c r="L38" s="73">
        <v>1</v>
      </c>
      <c r="M38" s="73">
        <v>0</v>
      </c>
      <c r="N38" s="74">
        <v>5</v>
      </c>
      <c r="O38" s="73">
        <v>1</v>
      </c>
      <c r="P38" s="73">
        <v>4</v>
      </c>
      <c r="Q38" s="73">
        <v>0</v>
      </c>
      <c r="R38" s="73">
        <v>0</v>
      </c>
      <c r="S38" s="74">
        <v>8</v>
      </c>
      <c r="T38" s="73">
        <v>0</v>
      </c>
      <c r="U38" s="73">
        <v>7</v>
      </c>
      <c r="V38" s="73">
        <v>0</v>
      </c>
      <c r="W38" s="73">
        <v>0</v>
      </c>
      <c r="X38" s="73">
        <v>0</v>
      </c>
      <c r="Y38" s="74">
        <v>11</v>
      </c>
      <c r="Z38" s="73">
        <v>4</v>
      </c>
    </row>
    <row r="39" spans="1:26" x14ac:dyDescent="0.25">
      <c r="A39" s="57" t="s">
        <v>69</v>
      </c>
      <c r="B39" s="620" t="s">
        <v>70</v>
      </c>
      <c r="C39" s="699"/>
      <c r="D39" s="699"/>
      <c r="E39" s="73">
        <v>34</v>
      </c>
      <c r="F39" s="73">
        <v>84</v>
      </c>
      <c r="G39" s="73">
        <v>78</v>
      </c>
      <c r="H39" s="73">
        <v>6</v>
      </c>
      <c r="I39" s="73">
        <v>0</v>
      </c>
      <c r="J39" s="74">
        <v>57</v>
      </c>
      <c r="K39" s="73">
        <v>32</v>
      </c>
      <c r="L39" s="73">
        <v>6</v>
      </c>
      <c r="M39" s="73">
        <v>8</v>
      </c>
      <c r="N39" s="74">
        <v>11</v>
      </c>
      <c r="O39" s="73">
        <v>0</v>
      </c>
      <c r="P39" s="73">
        <v>5</v>
      </c>
      <c r="Q39" s="73">
        <v>6</v>
      </c>
      <c r="R39" s="73">
        <v>0</v>
      </c>
      <c r="S39" s="74">
        <v>57</v>
      </c>
      <c r="T39" s="73">
        <v>1</v>
      </c>
      <c r="U39" s="73">
        <v>47</v>
      </c>
      <c r="V39" s="73">
        <v>13</v>
      </c>
      <c r="W39" s="73">
        <v>0</v>
      </c>
      <c r="X39" s="73">
        <v>0</v>
      </c>
      <c r="Y39" s="74">
        <v>54</v>
      </c>
      <c r="Z39" s="73">
        <v>22</v>
      </c>
    </row>
    <row r="40" spans="1:26" s="70" customFormat="1" ht="46.5" customHeight="1" x14ac:dyDescent="0.25">
      <c r="A40" s="71" t="s">
        <v>71</v>
      </c>
      <c r="B40" s="618" t="s">
        <v>72</v>
      </c>
      <c r="C40" s="618"/>
      <c r="D40" s="618"/>
      <c r="E40" s="75">
        <v>13</v>
      </c>
      <c r="F40" s="75">
        <v>78</v>
      </c>
      <c r="G40" s="75">
        <v>72</v>
      </c>
      <c r="H40" s="75">
        <v>5</v>
      </c>
      <c r="I40" s="75">
        <v>1</v>
      </c>
      <c r="J40" s="75">
        <v>57</v>
      </c>
      <c r="K40" s="75">
        <v>31</v>
      </c>
      <c r="L40" s="75">
        <v>6</v>
      </c>
      <c r="M40" s="75">
        <v>7</v>
      </c>
      <c r="N40" s="75">
        <v>13</v>
      </c>
      <c r="O40" s="75">
        <v>2</v>
      </c>
      <c r="P40" s="75">
        <v>4</v>
      </c>
      <c r="Q40" s="75">
        <v>7</v>
      </c>
      <c r="R40" s="75">
        <v>0</v>
      </c>
      <c r="S40" s="75">
        <v>57</v>
      </c>
      <c r="T40" s="75">
        <v>0</v>
      </c>
      <c r="U40" s="75">
        <v>40</v>
      </c>
      <c r="V40" s="75">
        <v>11</v>
      </c>
      <c r="W40" s="75">
        <v>0</v>
      </c>
      <c r="X40" s="75">
        <v>0</v>
      </c>
      <c r="Y40" s="75">
        <v>28</v>
      </c>
      <c r="Z40" s="75">
        <v>8</v>
      </c>
    </row>
    <row r="41" spans="1:26" x14ac:dyDescent="0.25">
      <c r="A41" s="55" t="s">
        <v>73</v>
      </c>
      <c r="B41" s="619" t="s">
        <v>260</v>
      </c>
      <c r="C41" s="619"/>
      <c r="D41" s="619"/>
      <c r="E41" s="73">
        <v>1</v>
      </c>
      <c r="F41" s="73">
        <v>8</v>
      </c>
      <c r="G41" s="73">
        <v>6</v>
      </c>
      <c r="H41" s="73">
        <v>2</v>
      </c>
      <c r="I41" s="73">
        <v>0</v>
      </c>
      <c r="J41" s="74">
        <v>3</v>
      </c>
      <c r="K41" s="73">
        <v>0</v>
      </c>
      <c r="L41" s="73">
        <v>1</v>
      </c>
      <c r="M41" s="73">
        <v>1</v>
      </c>
      <c r="N41" s="74">
        <v>1</v>
      </c>
      <c r="O41" s="73">
        <v>0</v>
      </c>
      <c r="P41" s="73">
        <v>1</v>
      </c>
      <c r="Q41" s="73">
        <v>0</v>
      </c>
      <c r="R41" s="73">
        <v>0</v>
      </c>
      <c r="S41" s="74">
        <v>3</v>
      </c>
      <c r="T41" s="73">
        <v>0</v>
      </c>
      <c r="U41" s="73">
        <v>0</v>
      </c>
      <c r="V41" s="73">
        <v>1</v>
      </c>
      <c r="W41" s="73">
        <v>0</v>
      </c>
      <c r="X41" s="73">
        <v>0</v>
      </c>
      <c r="Y41" s="74">
        <v>4</v>
      </c>
      <c r="Z41" s="73">
        <v>2</v>
      </c>
    </row>
    <row r="42" spans="1:26" x14ac:dyDescent="0.25">
      <c r="A42" s="55" t="s">
        <v>75</v>
      </c>
      <c r="B42" s="599" t="s">
        <v>261</v>
      </c>
      <c r="C42" s="599"/>
      <c r="D42" s="599"/>
      <c r="E42" s="73">
        <v>0</v>
      </c>
      <c r="F42" s="73">
        <v>0</v>
      </c>
      <c r="G42" s="73">
        <v>0</v>
      </c>
      <c r="H42" s="73">
        <v>0</v>
      </c>
      <c r="I42" s="73">
        <v>0</v>
      </c>
      <c r="J42" s="74">
        <v>0</v>
      </c>
      <c r="K42" s="73">
        <v>0</v>
      </c>
      <c r="L42" s="73">
        <v>0</v>
      </c>
      <c r="M42" s="73">
        <v>0</v>
      </c>
      <c r="N42" s="74">
        <v>0</v>
      </c>
      <c r="O42" s="73">
        <v>0</v>
      </c>
      <c r="P42" s="73">
        <v>0</v>
      </c>
      <c r="Q42" s="73">
        <v>0</v>
      </c>
      <c r="R42" s="73">
        <v>0</v>
      </c>
      <c r="S42" s="74">
        <v>0</v>
      </c>
      <c r="T42" s="73">
        <v>0</v>
      </c>
      <c r="U42" s="73">
        <v>0</v>
      </c>
      <c r="V42" s="73">
        <v>0</v>
      </c>
      <c r="W42" s="73">
        <v>0</v>
      </c>
      <c r="X42" s="73">
        <v>0</v>
      </c>
      <c r="Y42" s="74">
        <v>0</v>
      </c>
      <c r="Z42" s="73">
        <v>0</v>
      </c>
    </row>
    <row r="43" spans="1:26" x14ac:dyDescent="0.25">
      <c r="A43" s="55" t="s">
        <v>77</v>
      </c>
      <c r="B43" s="625" t="s">
        <v>262</v>
      </c>
      <c r="C43" s="626"/>
      <c r="D43" s="627"/>
      <c r="E43" s="73">
        <v>1</v>
      </c>
      <c r="F43" s="73">
        <v>1</v>
      </c>
      <c r="G43" s="73">
        <v>0</v>
      </c>
      <c r="H43" s="73">
        <v>1</v>
      </c>
      <c r="I43" s="73">
        <v>0</v>
      </c>
      <c r="J43" s="74">
        <v>0</v>
      </c>
      <c r="K43" s="73">
        <v>0</v>
      </c>
      <c r="L43" s="73">
        <v>0</v>
      </c>
      <c r="M43" s="73">
        <v>0</v>
      </c>
      <c r="N43" s="74">
        <v>0</v>
      </c>
      <c r="O43" s="73">
        <v>0</v>
      </c>
      <c r="P43" s="73">
        <v>0</v>
      </c>
      <c r="Q43" s="73">
        <v>0</v>
      </c>
      <c r="R43" s="73">
        <v>0</v>
      </c>
      <c r="S43" s="74">
        <v>0</v>
      </c>
      <c r="T43" s="73">
        <v>0</v>
      </c>
      <c r="U43" s="73">
        <v>0</v>
      </c>
      <c r="V43" s="73">
        <v>0</v>
      </c>
      <c r="W43" s="73">
        <v>0</v>
      </c>
      <c r="X43" s="73">
        <v>0</v>
      </c>
      <c r="Y43" s="74">
        <v>1</v>
      </c>
      <c r="Z43" s="73">
        <v>1</v>
      </c>
    </row>
    <row r="44" spans="1:26" x14ac:dyDescent="0.25">
      <c r="A44" s="57" t="s">
        <v>79</v>
      </c>
      <c r="B44" s="628" t="s">
        <v>80</v>
      </c>
      <c r="C44" s="629"/>
      <c r="D44" s="630"/>
      <c r="E44" s="73">
        <v>2</v>
      </c>
      <c r="F44" s="73">
        <v>10</v>
      </c>
      <c r="G44" s="73">
        <v>9</v>
      </c>
      <c r="H44" s="73">
        <v>1</v>
      </c>
      <c r="I44" s="73">
        <v>0</v>
      </c>
      <c r="J44" s="74">
        <v>7</v>
      </c>
      <c r="K44" s="73">
        <v>3</v>
      </c>
      <c r="L44" s="73">
        <v>2</v>
      </c>
      <c r="M44" s="73">
        <v>0</v>
      </c>
      <c r="N44" s="74">
        <v>2</v>
      </c>
      <c r="O44" s="73">
        <v>1</v>
      </c>
      <c r="P44" s="73">
        <v>1</v>
      </c>
      <c r="Q44" s="73">
        <v>0</v>
      </c>
      <c r="R44" s="73">
        <v>0</v>
      </c>
      <c r="S44" s="74">
        <v>7</v>
      </c>
      <c r="T44" s="73">
        <v>0</v>
      </c>
      <c r="U44" s="73">
        <v>5</v>
      </c>
      <c r="V44" s="73">
        <v>3</v>
      </c>
      <c r="W44" s="73">
        <v>0</v>
      </c>
      <c r="X44" s="73">
        <v>0</v>
      </c>
      <c r="Y44" s="74">
        <v>4</v>
      </c>
      <c r="Z44" s="73">
        <v>1</v>
      </c>
    </row>
    <row r="45" spans="1:26" x14ac:dyDescent="0.25">
      <c r="A45" s="57" t="s">
        <v>81</v>
      </c>
      <c r="B45" s="628" t="s">
        <v>82</v>
      </c>
      <c r="C45" s="629"/>
      <c r="D45" s="630"/>
      <c r="E45" s="73">
        <v>1</v>
      </c>
      <c r="F45" s="73">
        <v>1</v>
      </c>
      <c r="G45" s="73">
        <v>1</v>
      </c>
      <c r="H45" s="73">
        <v>0</v>
      </c>
      <c r="I45" s="73">
        <v>0</v>
      </c>
      <c r="J45" s="74">
        <v>1</v>
      </c>
      <c r="K45" s="73">
        <v>1</v>
      </c>
      <c r="L45" s="73">
        <v>0</v>
      </c>
      <c r="M45" s="73">
        <v>0</v>
      </c>
      <c r="N45" s="74">
        <v>0</v>
      </c>
      <c r="O45" s="73">
        <v>0</v>
      </c>
      <c r="P45" s="73">
        <v>0</v>
      </c>
      <c r="Q45" s="73">
        <v>0</v>
      </c>
      <c r="R45" s="73">
        <v>0</v>
      </c>
      <c r="S45" s="74">
        <v>1</v>
      </c>
      <c r="T45" s="73">
        <v>0</v>
      </c>
      <c r="U45" s="73">
        <v>1</v>
      </c>
      <c r="V45" s="73">
        <v>0</v>
      </c>
      <c r="W45" s="73">
        <v>0</v>
      </c>
      <c r="X45" s="73">
        <v>0</v>
      </c>
      <c r="Y45" s="74">
        <v>1</v>
      </c>
      <c r="Z45" s="73">
        <v>0</v>
      </c>
    </row>
    <row r="46" spans="1:26" x14ac:dyDescent="0.25">
      <c r="A46" s="55" t="s">
        <v>83</v>
      </c>
      <c r="B46" s="628" t="s">
        <v>84</v>
      </c>
      <c r="C46" s="629"/>
      <c r="D46" s="630"/>
      <c r="E46" s="73">
        <v>5</v>
      </c>
      <c r="F46" s="73">
        <v>13</v>
      </c>
      <c r="G46" s="73">
        <v>12</v>
      </c>
      <c r="H46" s="73">
        <v>1</v>
      </c>
      <c r="I46" s="73">
        <v>0</v>
      </c>
      <c r="J46" s="74">
        <v>9</v>
      </c>
      <c r="K46" s="73">
        <v>2</v>
      </c>
      <c r="L46" s="73">
        <v>2</v>
      </c>
      <c r="M46" s="73">
        <v>4</v>
      </c>
      <c r="N46" s="74">
        <v>1</v>
      </c>
      <c r="O46" s="73">
        <v>0</v>
      </c>
      <c r="P46" s="73">
        <v>0</v>
      </c>
      <c r="Q46" s="73">
        <v>1</v>
      </c>
      <c r="R46" s="73">
        <v>0</v>
      </c>
      <c r="S46" s="74">
        <v>9</v>
      </c>
      <c r="T46" s="73">
        <v>0</v>
      </c>
      <c r="U46" s="73">
        <v>6</v>
      </c>
      <c r="V46" s="73">
        <v>4</v>
      </c>
      <c r="W46" s="73">
        <v>0</v>
      </c>
      <c r="X46" s="73">
        <v>0</v>
      </c>
      <c r="Y46" s="74">
        <v>8</v>
      </c>
      <c r="Z46" s="73">
        <v>1</v>
      </c>
    </row>
    <row r="47" spans="1:26" x14ac:dyDescent="0.25">
      <c r="A47" s="55" t="s">
        <v>85</v>
      </c>
      <c r="B47" s="628" t="s">
        <v>86</v>
      </c>
      <c r="C47" s="629"/>
      <c r="D47" s="630"/>
      <c r="E47" s="73">
        <v>0</v>
      </c>
      <c r="F47" s="73">
        <v>3</v>
      </c>
      <c r="G47" s="73">
        <v>3</v>
      </c>
      <c r="H47" s="73">
        <v>0</v>
      </c>
      <c r="I47" s="73">
        <v>0</v>
      </c>
      <c r="J47" s="74">
        <v>1</v>
      </c>
      <c r="K47" s="73">
        <v>0</v>
      </c>
      <c r="L47" s="73">
        <v>0</v>
      </c>
      <c r="M47" s="73">
        <v>0</v>
      </c>
      <c r="N47" s="74">
        <v>1</v>
      </c>
      <c r="O47" s="73">
        <v>1</v>
      </c>
      <c r="P47" s="73">
        <v>0</v>
      </c>
      <c r="Q47" s="73">
        <v>0</v>
      </c>
      <c r="R47" s="73">
        <v>0</v>
      </c>
      <c r="S47" s="74">
        <v>1</v>
      </c>
      <c r="T47" s="73">
        <v>0</v>
      </c>
      <c r="U47" s="73">
        <v>1</v>
      </c>
      <c r="V47" s="73">
        <v>0</v>
      </c>
      <c r="W47" s="73">
        <v>0</v>
      </c>
      <c r="X47" s="73">
        <v>0</v>
      </c>
      <c r="Y47" s="74">
        <v>2</v>
      </c>
      <c r="Z47" s="73">
        <v>0</v>
      </c>
    </row>
    <row r="48" spans="1:26" x14ac:dyDescent="0.25">
      <c r="A48" s="55" t="s">
        <v>87</v>
      </c>
      <c r="B48" s="628" t="s">
        <v>88</v>
      </c>
      <c r="C48" s="629"/>
      <c r="D48" s="630"/>
      <c r="E48" s="73">
        <v>0</v>
      </c>
      <c r="F48" s="73">
        <v>0</v>
      </c>
      <c r="G48" s="73">
        <v>0</v>
      </c>
      <c r="H48" s="73">
        <v>0</v>
      </c>
      <c r="I48" s="73">
        <v>0</v>
      </c>
      <c r="J48" s="74">
        <v>0</v>
      </c>
      <c r="K48" s="73">
        <v>0</v>
      </c>
      <c r="L48" s="73">
        <v>0</v>
      </c>
      <c r="M48" s="73">
        <v>0</v>
      </c>
      <c r="N48" s="74">
        <v>0</v>
      </c>
      <c r="O48" s="73">
        <v>0</v>
      </c>
      <c r="P48" s="73">
        <v>0</v>
      </c>
      <c r="Q48" s="73">
        <v>0</v>
      </c>
      <c r="R48" s="73">
        <v>0</v>
      </c>
      <c r="S48" s="74">
        <v>0</v>
      </c>
      <c r="T48" s="73">
        <v>0</v>
      </c>
      <c r="U48" s="73">
        <v>0</v>
      </c>
      <c r="V48" s="73">
        <v>0</v>
      </c>
      <c r="W48" s="73">
        <v>0</v>
      </c>
      <c r="X48" s="73">
        <v>0</v>
      </c>
      <c r="Y48" s="74">
        <v>0</v>
      </c>
      <c r="Z48" s="73">
        <v>0</v>
      </c>
    </row>
    <row r="49" spans="1:26" x14ac:dyDescent="0.25">
      <c r="A49" s="55" t="s">
        <v>89</v>
      </c>
      <c r="B49" s="628" t="s">
        <v>90</v>
      </c>
      <c r="C49" s="629"/>
      <c r="D49" s="630"/>
      <c r="E49" s="73">
        <v>1</v>
      </c>
      <c r="F49" s="73">
        <v>28</v>
      </c>
      <c r="G49" s="73">
        <v>28</v>
      </c>
      <c r="H49" s="73">
        <v>0</v>
      </c>
      <c r="I49" s="73">
        <v>0</v>
      </c>
      <c r="J49" s="74">
        <v>27</v>
      </c>
      <c r="K49" s="73">
        <v>21</v>
      </c>
      <c r="L49" s="73">
        <v>0</v>
      </c>
      <c r="M49" s="73">
        <v>2</v>
      </c>
      <c r="N49" s="74">
        <v>4</v>
      </c>
      <c r="O49" s="73">
        <v>0</v>
      </c>
      <c r="P49" s="73">
        <v>1</v>
      </c>
      <c r="Q49" s="73">
        <v>3</v>
      </c>
      <c r="R49" s="73">
        <v>0</v>
      </c>
      <c r="S49" s="74">
        <v>27</v>
      </c>
      <c r="T49" s="73">
        <v>0</v>
      </c>
      <c r="U49" s="73">
        <v>21</v>
      </c>
      <c r="V49" s="73">
        <v>1</v>
      </c>
      <c r="W49" s="73">
        <v>0</v>
      </c>
      <c r="X49" s="73">
        <v>0</v>
      </c>
      <c r="Y49" s="74">
        <v>2</v>
      </c>
      <c r="Z49" s="73">
        <v>1</v>
      </c>
    </row>
    <row r="50" spans="1:26" x14ac:dyDescent="0.25">
      <c r="A50" s="55" t="s">
        <v>91</v>
      </c>
      <c r="B50" s="628" t="s">
        <v>92</v>
      </c>
      <c r="C50" s="629"/>
      <c r="D50" s="630"/>
      <c r="E50" s="73">
        <v>0</v>
      </c>
      <c r="F50" s="73">
        <v>2</v>
      </c>
      <c r="G50" s="73">
        <v>2</v>
      </c>
      <c r="H50" s="73">
        <v>0</v>
      </c>
      <c r="I50" s="73">
        <v>0</v>
      </c>
      <c r="J50" s="74">
        <v>0</v>
      </c>
      <c r="K50" s="73">
        <v>0</v>
      </c>
      <c r="L50" s="73">
        <v>0</v>
      </c>
      <c r="M50" s="73">
        <v>0</v>
      </c>
      <c r="N50" s="74">
        <v>0</v>
      </c>
      <c r="O50" s="73">
        <v>0</v>
      </c>
      <c r="P50" s="73">
        <v>0</v>
      </c>
      <c r="Q50" s="73">
        <v>0</v>
      </c>
      <c r="R50" s="73">
        <v>0</v>
      </c>
      <c r="S50" s="74">
        <v>0</v>
      </c>
      <c r="T50" s="73">
        <v>0</v>
      </c>
      <c r="U50" s="73">
        <v>0</v>
      </c>
      <c r="V50" s="73">
        <v>0</v>
      </c>
      <c r="W50" s="73">
        <v>0</v>
      </c>
      <c r="X50" s="73">
        <v>0</v>
      </c>
      <c r="Y50" s="74">
        <v>2</v>
      </c>
      <c r="Z50" s="73">
        <v>0</v>
      </c>
    </row>
    <row r="51" spans="1:26" x14ac:dyDescent="0.25">
      <c r="A51" s="55" t="s">
        <v>93</v>
      </c>
      <c r="B51" s="625" t="s">
        <v>70</v>
      </c>
      <c r="C51" s="626"/>
      <c r="D51" s="627"/>
      <c r="E51" s="73">
        <v>2</v>
      </c>
      <c r="F51" s="73">
        <v>12</v>
      </c>
      <c r="G51" s="73">
        <v>11</v>
      </c>
      <c r="H51" s="73">
        <v>0</v>
      </c>
      <c r="I51" s="73">
        <v>1</v>
      </c>
      <c r="J51" s="74">
        <v>9</v>
      </c>
      <c r="K51" s="73">
        <v>4</v>
      </c>
      <c r="L51" s="73">
        <v>1</v>
      </c>
      <c r="M51" s="73">
        <v>0</v>
      </c>
      <c r="N51" s="74">
        <v>4</v>
      </c>
      <c r="O51" s="73">
        <v>0</v>
      </c>
      <c r="P51" s="73">
        <v>1</v>
      </c>
      <c r="Q51" s="73">
        <v>3</v>
      </c>
      <c r="R51" s="73">
        <v>0</v>
      </c>
      <c r="S51" s="74">
        <v>9</v>
      </c>
      <c r="T51" s="73">
        <v>0</v>
      </c>
      <c r="U51" s="73">
        <v>6</v>
      </c>
      <c r="V51" s="73">
        <v>2</v>
      </c>
      <c r="W51" s="73">
        <v>0</v>
      </c>
      <c r="X51" s="73">
        <v>0</v>
      </c>
      <c r="Y51" s="74">
        <v>4</v>
      </c>
      <c r="Z51" s="73">
        <v>2</v>
      </c>
    </row>
    <row r="52" spans="1:26" s="70" customFormat="1" ht="34.5" customHeight="1" x14ac:dyDescent="0.25">
      <c r="A52" s="67" t="s">
        <v>94</v>
      </c>
      <c r="B52" s="642" t="s">
        <v>95</v>
      </c>
      <c r="C52" s="643"/>
      <c r="D52" s="644"/>
      <c r="E52" s="75">
        <v>18</v>
      </c>
      <c r="F52" s="75">
        <v>26</v>
      </c>
      <c r="G52" s="75">
        <v>23</v>
      </c>
      <c r="H52" s="75">
        <v>1</v>
      </c>
      <c r="I52" s="75">
        <v>2</v>
      </c>
      <c r="J52" s="75">
        <v>31</v>
      </c>
      <c r="K52" s="75">
        <v>16</v>
      </c>
      <c r="L52" s="75">
        <v>3</v>
      </c>
      <c r="M52" s="75">
        <v>7</v>
      </c>
      <c r="N52" s="75">
        <v>5</v>
      </c>
      <c r="O52" s="75">
        <v>0</v>
      </c>
      <c r="P52" s="75">
        <v>3</v>
      </c>
      <c r="Q52" s="75">
        <v>2</v>
      </c>
      <c r="R52" s="75">
        <v>0</v>
      </c>
      <c r="S52" s="75">
        <v>31</v>
      </c>
      <c r="T52" s="75">
        <v>0</v>
      </c>
      <c r="U52" s="75">
        <v>28</v>
      </c>
      <c r="V52" s="75">
        <v>5</v>
      </c>
      <c r="W52" s="75">
        <v>0</v>
      </c>
      <c r="X52" s="75">
        <v>0</v>
      </c>
      <c r="Y52" s="75">
        <v>10</v>
      </c>
      <c r="Z52" s="75">
        <v>4</v>
      </c>
    </row>
    <row r="53" spans="1:26" x14ac:dyDescent="0.25">
      <c r="A53" s="55" t="s">
        <v>96</v>
      </c>
      <c r="B53" s="628" t="s">
        <v>97</v>
      </c>
      <c r="C53" s="629"/>
      <c r="D53" s="630"/>
      <c r="E53" s="73">
        <v>0</v>
      </c>
      <c r="F53" s="73">
        <v>1</v>
      </c>
      <c r="G53" s="73">
        <v>1</v>
      </c>
      <c r="H53" s="73">
        <v>0</v>
      </c>
      <c r="I53" s="73">
        <v>0</v>
      </c>
      <c r="J53" s="74">
        <v>0</v>
      </c>
      <c r="K53" s="73">
        <v>0</v>
      </c>
      <c r="L53" s="73">
        <v>0</v>
      </c>
      <c r="M53" s="73">
        <v>0</v>
      </c>
      <c r="N53" s="74">
        <v>0</v>
      </c>
      <c r="O53" s="73">
        <v>0</v>
      </c>
      <c r="P53" s="73">
        <v>0</v>
      </c>
      <c r="Q53" s="73">
        <v>0</v>
      </c>
      <c r="R53" s="73">
        <v>0</v>
      </c>
      <c r="S53" s="74">
        <v>0</v>
      </c>
      <c r="T53" s="73">
        <v>0</v>
      </c>
      <c r="U53" s="73">
        <v>0</v>
      </c>
      <c r="V53" s="73">
        <v>0</v>
      </c>
      <c r="W53" s="73">
        <v>0</v>
      </c>
      <c r="X53" s="73">
        <v>0</v>
      </c>
      <c r="Y53" s="74">
        <v>1</v>
      </c>
      <c r="Z53" s="73">
        <v>0</v>
      </c>
    </row>
    <row r="54" spans="1:26" x14ac:dyDescent="0.25">
      <c r="A54" s="55" t="s">
        <v>98</v>
      </c>
      <c r="B54" s="628" t="s">
        <v>99</v>
      </c>
      <c r="C54" s="629"/>
      <c r="D54" s="630"/>
      <c r="E54" s="73">
        <v>0</v>
      </c>
      <c r="F54" s="73">
        <v>0</v>
      </c>
      <c r="G54" s="73">
        <v>0</v>
      </c>
      <c r="H54" s="73">
        <v>0</v>
      </c>
      <c r="I54" s="73">
        <v>0</v>
      </c>
      <c r="J54" s="74">
        <v>0</v>
      </c>
      <c r="K54" s="73">
        <v>0</v>
      </c>
      <c r="L54" s="73">
        <v>0</v>
      </c>
      <c r="M54" s="73">
        <v>0</v>
      </c>
      <c r="N54" s="74">
        <v>0</v>
      </c>
      <c r="O54" s="73">
        <v>0</v>
      </c>
      <c r="P54" s="73">
        <v>0</v>
      </c>
      <c r="Q54" s="73">
        <v>0</v>
      </c>
      <c r="R54" s="73">
        <v>0</v>
      </c>
      <c r="S54" s="74">
        <v>0</v>
      </c>
      <c r="T54" s="73">
        <v>0</v>
      </c>
      <c r="U54" s="73">
        <v>0</v>
      </c>
      <c r="V54" s="73">
        <v>0</v>
      </c>
      <c r="W54" s="73">
        <v>0</v>
      </c>
      <c r="X54" s="73">
        <v>0</v>
      </c>
      <c r="Y54" s="74">
        <v>0</v>
      </c>
      <c r="Z54" s="73">
        <v>0</v>
      </c>
    </row>
    <row r="55" spans="1:26" x14ac:dyDescent="0.25">
      <c r="A55" s="55" t="s">
        <v>100</v>
      </c>
      <c r="B55" s="628" t="s">
        <v>101</v>
      </c>
      <c r="C55" s="629"/>
      <c r="D55" s="630"/>
      <c r="E55" s="73">
        <v>0</v>
      </c>
      <c r="F55" s="73">
        <v>1</v>
      </c>
      <c r="G55" s="73">
        <v>1</v>
      </c>
      <c r="H55" s="73">
        <v>0</v>
      </c>
      <c r="I55" s="73">
        <v>0</v>
      </c>
      <c r="J55" s="74">
        <v>1</v>
      </c>
      <c r="K55" s="73">
        <v>0</v>
      </c>
      <c r="L55" s="73">
        <v>0</v>
      </c>
      <c r="M55" s="73">
        <v>0</v>
      </c>
      <c r="N55" s="74">
        <v>1</v>
      </c>
      <c r="O55" s="73">
        <v>0</v>
      </c>
      <c r="P55" s="73">
        <v>1</v>
      </c>
      <c r="Q55" s="73">
        <v>0</v>
      </c>
      <c r="R55" s="73">
        <v>0</v>
      </c>
      <c r="S55" s="74">
        <v>1</v>
      </c>
      <c r="T55" s="73">
        <v>0</v>
      </c>
      <c r="U55" s="73">
        <v>1</v>
      </c>
      <c r="V55" s="73">
        <v>0</v>
      </c>
      <c r="W55" s="73">
        <v>0</v>
      </c>
      <c r="X55" s="73">
        <v>0</v>
      </c>
      <c r="Y55" s="74">
        <v>0</v>
      </c>
      <c r="Z55" s="73">
        <v>0</v>
      </c>
    </row>
    <row r="56" spans="1:26" x14ac:dyDescent="0.25">
      <c r="A56" s="57" t="s">
        <v>102</v>
      </c>
      <c r="B56" s="628" t="s">
        <v>103</v>
      </c>
      <c r="C56" s="629"/>
      <c r="D56" s="630"/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4">
        <v>0</v>
      </c>
      <c r="K56" s="73">
        <v>0</v>
      </c>
      <c r="L56" s="73">
        <v>0</v>
      </c>
      <c r="M56" s="73">
        <v>0</v>
      </c>
      <c r="N56" s="74">
        <v>0</v>
      </c>
      <c r="O56" s="73">
        <v>0</v>
      </c>
      <c r="P56" s="73">
        <v>0</v>
      </c>
      <c r="Q56" s="73">
        <v>0</v>
      </c>
      <c r="R56" s="73">
        <v>0</v>
      </c>
      <c r="S56" s="74">
        <v>0</v>
      </c>
      <c r="T56" s="73">
        <v>0</v>
      </c>
      <c r="U56" s="73">
        <v>0</v>
      </c>
      <c r="V56" s="73">
        <v>0</v>
      </c>
      <c r="W56" s="73">
        <v>0</v>
      </c>
      <c r="X56" s="73">
        <v>0</v>
      </c>
      <c r="Y56" s="74">
        <v>0</v>
      </c>
      <c r="Z56" s="73">
        <v>0</v>
      </c>
    </row>
    <row r="57" spans="1:26" x14ac:dyDescent="0.25">
      <c r="A57" s="57" t="s">
        <v>104</v>
      </c>
      <c r="B57" s="628" t="s">
        <v>105</v>
      </c>
      <c r="C57" s="629"/>
      <c r="D57" s="630"/>
      <c r="E57" s="73">
        <v>0</v>
      </c>
      <c r="F57" s="73">
        <v>0</v>
      </c>
      <c r="G57" s="73">
        <v>0</v>
      </c>
      <c r="H57" s="73">
        <v>0</v>
      </c>
      <c r="I57" s="73">
        <v>0</v>
      </c>
      <c r="J57" s="74">
        <v>0</v>
      </c>
      <c r="K57" s="73">
        <v>0</v>
      </c>
      <c r="L57" s="73">
        <v>0</v>
      </c>
      <c r="M57" s="73">
        <v>0</v>
      </c>
      <c r="N57" s="74">
        <v>0</v>
      </c>
      <c r="O57" s="73">
        <v>0</v>
      </c>
      <c r="P57" s="73">
        <v>0</v>
      </c>
      <c r="Q57" s="73">
        <v>0</v>
      </c>
      <c r="R57" s="73">
        <v>0</v>
      </c>
      <c r="S57" s="74">
        <v>0</v>
      </c>
      <c r="T57" s="73">
        <v>0</v>
      </c>
      <c r="U57" s="73">
        <v>0</v>
      </c>
      <c r="V57" s="73">
        <v>0</v>
      </c>
      <c r="W57" s="73">
        <v>0</v>
      </c>
      <c r="X57" s="73">
        <v>0</v>
      </c>
      <c r="Y57" s="74">
        <v>0</v>
      </c>
      <c r="Z57" s="73">
        <v>0</v>
      </c>
    </row>
    <row r="58" spans="1:26" x14ac:dyDescent="0.25">
      <c r="A58" s="55" t="s">
        <v>106</v>
      </c>
      <c r="B58" s="628" t="s">
        <v>107</v>
      </c>
      <c r="C58" s="629"/>
      <c r="D58" s="630"/>
      <c r="E58" s="73">
        <v>2</v>
      </c>
      <c r="F58" s="73">
        <v>5</v>
      </c>
      <c r="G58" s="73">
        <v>5</v>
      </c>
      <c r="H58" s="73">
        <v>0</v>
      </c>
      <c r="I58" s="73">
        <v>0</v>
      </c>
      <c r="J58" s="74">
        <v>7</v>
      </c>
      <c r="K58" s="73">
        <v>2</v>
      </c>
      <c r="L58" s="73">
        <v>0</v>
      </c>
      <c r="M58" s="73">
        <v>3</v>
      </c>
      <c r="N58" s="74">
        <v>2</v>
      </c>
      <c r="O58" s="73">
        <v>0</v>
      </c>
      <c r="P58" s="73">
        <v>2</v>
      </c>
      <c r="Q58" s="73">
        <v>0</v>
      </c>
      <c r="R58" s="73">
        <v>0</v>
      </c>
      <c r="S58" s="74">
        <v>7</v>
      </c>
      <c r="T58" s="73">
        <v>0</v>
      </c>
      <c r="U58" s="73">
        <v>7</v>
      </c>
      <c r="V58" s="73">
        <v>1</v>
      </c>
      <c r="W58" s="73">
        <v>0</v>
      </c>
      <c r="X58" s="73">
        <v>0</v>
      </c>
      <c r="Y58" s="74">
        <v>0</v>
      </c>
      <c r="Z58" s="73">
        <v>0</v>
      </c>
    </row>
    <row r="59" spans="1:26" x14ac:dyDescent="0.25">
      <c r="A59" s="55" t="s">
        <v>108</v>
      </c>
      <c r="B59" s="625" t="s">
        <v>70</v>
      </c>
      <c r="C59" s="626"/>
      <c r="D59" s="627"/>
      <c r="E59" s="73">
        <v>16</v>
      </c>
      <c r="F59" s="73">
        <v>19</v>
      </c>
      <c r="G59" s="73">
        <v>16</v>
      </c>
      <c r="H59" s="73">
        <v>1</v>
      </c>
      <c r="I59" s="73">
        <v>2</v>
      </c>
      <c r="J59" s="74">
        <v>23</v>
      </c>
      <c r="K59" s="73">
        <v>14</v>
      </c>
      <c r="L59" s="73">
        <v>3</v>
      </c>
      <c r="M59" s="73">
        <v>4</v>
      </c>
      <c r="N59" s="74">
        <v>2</v>
      </c>
      <c r="O59" s="73">
        <v>0</v>
      </c>
      <c r="P59" s="73">
        <v>0</v>
      </c>
      <c r="Q59" s="73">
        <v>2</v>
      </c>
      <c r="R59" s="73">
        <v>0</v>
      </c>
      <c r="S59" s="74">
        <v>23</v>
      </c>
      <c r="T59" s="73">
        <v>0</v>
      </c>
      <c r="U59" s="73">
        <v>20</v>
      </c>
      <c r="V59" s="73">
        <v>4</v>
      </c>
      <c r="W59" s="73">
        <v>0</v>
      </c>
      <c r="X59" s="73">
        <v>0</v>
      </c>
      <c r="Y59" s="74">
        <v>9</v>
      </c>
      <c r="Z59" s="73">
        <v>4</v>
      </c>
    </row>
    <row r="60" spans="1:26" s="70" customFormat="1" ht="42" customHeight="1" x14ac:dyDescent="0.25">
      <c r="A60" s="67" t="s">
        <v>109</v>
      </c>
      <c r="B60" s="642" t="s">
        <v>110</v>
      </c>
      <c r="C60" s="643"/>
      <c r="D60" s="644"/>
      <c r="E60" s="75">
        <v>69</v>
      </c>
      <c r="F60" s="75">
        <v>305</v>
      </c>
      <c r="G60" s="75">
        <v>293</v>
      </c>
      <c r="H60" s="75">
        <v>12</v>
      </c>
      <c r="I60" s="75">
        <v>0</v>
      </c>
      <c r="J60" s="75">
        <v>280</v>
      </c>
      <c r="K60" s="75">
        <v>167</v>
      </c>
      <c r="L60" s="75">
        <v>55</v>
      </c>
      <c r="M60" s="75">
        <v>13</v>
      </c>
      <c r="N60" s="75">
        <v>45</v>
      </c>
      <c r="O60" s="75">
        <v>5</v>
      </c>
      <c r="P60" s="75">
        <v>17</v>
      </c>
      <c r="Q60" s="75">
        <v>23</v>
      </c>
      <c r="R60" s="75">
        <v>0</v>
      </c>
      <c r="S60" s="75">
        <v>280</v>
      </c>
      <c r="T60" s="75">
        <v>1</v>
      </c>
      <c r="U60" s="75">
        <v>256</v>
      </c>
      <c r="V60" s="75">
        <v>17</v>
      </c>
      <c r="W60" s="75">
        <v>0</v>
      </c>
      <c r="X60" s="75">
        <v>0</v>
      </c>
      <c r="Y60" s="75">
        <v>81</v>
      </c>
      <c r="Z60" s="75">
        <v>12</v>
      </c>
    </row>
    <row r="61" spans="1:26" x14ac:dyDescent="0.25">
      <c r="A61" s="55" t="s">
        <v>111</v>
      </c>
      <c r="B61" s="628" t="s">
        <v>112</v>
      </c>
      <c r="C61" s="629"/>
      <c r="D61" s="630"/>
      <c r="E61" s="73">
        <v>35</v>
      </c>
      <c r="F61" s="73">
        <v>135</v>
      </c>
      <c r="G61" s="73">
        <v>130</v>
      </c>
      <c r="H61" s="73">
        <v>5</v>
      </c>
      <c r="I61" s="73">
        <v>0</v>
      </c>
      <c r="J61" s="74">
        <v>132</v>
      </c>
      <c r="K61" s="73">
        <v>109</v>
      </c>
      <c r="L61" s="73">
        <v>7</v>
      </c>
      <c r="M61" s="73">
        <v>1</v>
      </c>
      <c r="N61" s="74">
        <v>15</v>
      </c>
      <c r="O61" s="73">
        <v>0</v>
      </c>
      <c r="P61" s="73">
        <v>4</v>
      </c>
      <c r="Q61" s="73">
        <v>11</v>
      </c>
      <c r="R61" s="73">
        <v>0</v>
      </c>
      <c r="S61" s="74">
        <v>132</v>
      </c>
      <c r="T61" s="73">
        <v>1</v>
      </c>
      <c r="U61" s="73">
        <v>126</v>
      </c>
      <c r="V61" s="73">
        <v>4</v>
      </c>
      <c r="W61" s="73">
        <v>0</v>
      </c>
      <c r="X61" s="73">
        <v>0</v>
      </c>
      <c r="Y61" s="74">
        <v>32</v>
      </c>
      <c r="Z61" s="73">
        <v>5</v>
      </c>
    </row>
    <row r="62" spans="1:26" x14ac:dyDescent="0.25">
      <c r="A62" s="55" t="s">
        <v>113</v>
      </c>
      <c r="B62" s="628" t="s">
        <v>114</v>
      </c>
      <c r="C62" s="629"/>
      <c r="D62" s="630"/>
      <c r="E62" s="73">
        <v>17</v>
      </c>
      <c r="F62" s="73">
        <v>74</v>
      </c>
      <c r="G62" s="73">
        <v>72</v>
      </c>
      <c r="H62" s="73">
        <v>2</v>
      </c>
      <c r="I62" s="73">
        <v>0</v>
      </c>
      <c r="J62" s="74">
        <v>75</v>
      </c>
      <c r="K62" s="73">
        <v>27</v>
      </c>
      <c r="L62" s="73">
        <v>31</v>
      </c>
      <c r="M62" s="73">
        <v>1</v>
      </c>
      <c r="N62" s="74">
        <v>16</v>
      </c>
      <c r="O62" s="73">
        <v>3</v>
      </c>
      <c r="P62" s="73">
        <v>6</v>
      </c>
      <c r="Q62" s="73">
        <v>7</v>
      </c>
      <c r="R62" s="73">
        <v>0</v>
      </c>
      <c r="S62" s="74">
        <v>75</v>
      </c>
      <c r="T62" s="73">
        <v>0</v>
      </c>
      <c r="U62" s="73">
        <v>68</v>
      </c>
      <c r="V62" s="73">
        <v>4</v>
      </c>
      <c r="W62" s="73">
        <v>0</v>
      </c>
      <c r="X62" s="73">
        <v>0</v>
      </c>
      <c r="Y62" s="74">
        <v>14</v>
      </c>
      <c r="Z62" s="73">
        <v>1</v>
      </c>
    </row>
    <row r="63" spans="1:26" x14ac:dyDescent="0.25">
      <c r="A63" s="55" t="s">
        <v>115</v>
      </c>
      <c r="B63" s="628" t="s">
        <v>116</v>
      </c>
      <c r="C63" s="629"/>
      <c r="D63" s="630"/>
      <c r="E63" s="73">
        <v>3</v>
      </c>
      <c r="F63" s="73">
        <v>12</v>
      </c>
      <c r="G63" s="73">
        <v>12</v>
      </c>
      <c r="H63" s="73">
        <v>0</v>
      </c>
      <c r="I63" s="73">
        <v>0</v>
      </c>
      <c r="J63" s="74">
        <v>11</v>
      </c>
      <c r="K63" s="73">
        <v>1</v>
      </c>
      <c r="L63" s="73">
        <v>3</v>
      </c>
      <c r="M63" s="73">
        <v>6</v>
      </c>
      <c r="N63" s="74">
        <v>1</v>
      </c>
      <c r="O63" s="73">
        <v>0</v>
      </c>
      <c r="P63" s="73">
        <v>1</v>
      </c>
      <c r="Q63" s="73">
        <v>0</v>
      </c>
      <c r="R63" s="73">
        <v>0</v>
      </c>
      <c r="S63" s="74">
        <v>11</v>
      </c>
      <c r="T63" s="73">
        <v>0</v>
      </c>
      <c r="U63" s="73">
        <v>8</v>
      </c>
      <c r="V63" s="73">
        <v>3</v>
      </c>
      <c r="W63" s="73">
        <v>0</v>
      </c>
      <c r="X63" s="73">
        <v>0</v>
      </c>
      <c r="Y63" s="74">
        <v>4</v>
      </c>
      <c r="Z63" s="73">
        <v>0</v>
      </c>
    </row>
    <row r="64" spans="1:26" x14ac:dyDescent="0.25">
      <c r="A64" s="55" t="s">
        <v>117</v>
      </c>
      <c r="B64" s="628" t="s">
        <v>118</v>
      </c>
      <c r="C64" s="629"/>
      <c r="D64" s="630"/>
      <c r="E64" s="73">
        <v>1</v>
      </c>
      <c r="F64" s="73">
        <v>6</v>
      </c>
      <c r="G64" s="73">
        <v>5</v>
      </c>
      <c r="H64" s="73">
        <v>1</v>
      </c>
      <c r="I64" s="73">
        <v>0</v>
      </c>
      <c r="J64" s="74">
        <v>1</v>
      </c>
      <c r="K64" s="73">
        <v>0</v>
      </c>
      <c r="L64" s="73">
        <v>0</v>
      </c>
      <c r="M64" s="73">
        <v>1</v>
      </c>
      <c r="N64" s="74">
        <v>0</v>
      </c>
      <c r="O64" s="73">
        <v>0</v>
      </c>
      <c r="P64" s="73">
        <v>0</v>
      </c>
      <c r="Q64" s="73">
        <v>0</v>
      </c>
      <c r="R64" s="73">
        <v>0</v>
      </c>
      <c r="S64" s="74">
        <v>1</v>
      </c>
      <c r="T64" s="73">
        <v>0</v>
      </c>
      <c r="U64" s="73">
        <v>1</v>
      </c>
      <c r="V64" s="73">
        <v>0</v>
      </c>
      <c r="W64" s="73">
        <v>0</v>
      </c>
      <c r="X64" s="73">
        <v>0</v>
      </c>
      <c r="Y64" s="74">
        <v>5</v>
      </c>
      <c r="Z64" s="73">
        <v>2</v>
      </c>
    </row>
    <row r="65" spans="1:26" x14ac:dyDescent="0.25">
      <c r="A65" s="55" t="s">
        <v>119</v>
      </c>
      <c r="B65" s="628" t="s">
        <v>120</v>
      </c>
      <c r="C65" s="629"/>
      <c r="D65" s="630"/>
      <c r="E65" s="73">
        <v>0</v>
      </c>
      <c r="F65" s="73">
        <v>0</v>
      </c>
      <c r="G65" s="73">
        <v>0</v>
      </c>
      <c r="H65" s="73">
        <v>0</v>
      </c>
      <c r="I65" s="73">
        <v>0</v>
      </c>
      <c r="J65" s="74">
        <v>0</v>
      </c>
      <c r="K65" s="73">
        <v>0</v>
      </c>
      <c r="L65" s="73">
        <v>0</v>
      </c>
      <c r="M65" s="73">
        <v>0</v>
      </c>
      <c r="N65" s="74">
        <v>0</v>
      </c>
      <c r="O65" s="73">
        <v>0</v>
      </c>
      <c r="P65" s="73">
        <v>0</v>
      </c>
      <c r="Q65" s="73">
        <v>0</v>
      </c>
      <c r="R65" s="73">
        <v>0</v>
      </c>
      <c r="S65" s="74">
        <v>0</v>
      </c>
      <c r="T65" s="73">
        <v>0</v>
      </c>
      <c r="U65" s="73">
        <v>0</v>
      </c>
      <c r="V65" s="73">
        <v>0</v>
      </c>
      <c r="W65" s="73">
        <v>0</v>
      </c>
      <c r="X65" s="73">
        <v>0</v>
      </c>
      <c r="Y65" s="74">
        <v>0</v>
      </c>
      <c r="Z65" s="73">
        <v>0</v>
      </c>
    </row>
    <row r="66" spans="1:26" ht="30.75" customHeight="1" x14ac:dyDescent="0.25">
      <c r="A66" s="55" t="s">
        <v>121</v>
      </c>
      <c r="B66" s="628" t="s">
        <v>122</v>
      </c>
      <c r="C66" s="629"/>
      <c r="D66" s="630"/>
      <c r="E66" s="73">
        <v>0</v>
      </c>
      <c r="F66" s="73">
        <v>3</v>
      </c>
      <c r="G66" s="73">
        <v>3</v>
      </c>
      <c r="H66" s="73">
        <v>0</v>
      </c>
      <c r="I66" s="73">
        <v>0</v>
      </c>
      <c r="J66" s="74">
        <v>2</v>
      </c>
      <c r="K66" s="73">
        <v>2</v>
      </c>
      <c r="L66" s="73">
        <v>0</v>
      </c>
      <c r="M66" s="73">
        <v>0</v>
      </c>
      <c r="N66" s="74">
        <v>0</v>
      </c>
      <c r="O66" s="73">
        <v>0</v>
      </c>
      <c r="P66" s="73">
        <v>0</v>
      </c>
      <c r="Q66" s="73">
        <v>0</v>
      </c>
      <c r="R66" s="73">
        <v>0</v>
      </c>
      <c r="S66" s="74">
        <v>2</v>
      </c>
      <c r="T66" s="73">
        <v>0</v>
      </c>
      <c r="U66" s="73">
        <v>2</v>
      </c>
      <c r="V66" s="73">
        <v>0</v>
      </c>
      <c r="W66" s="73">
        <v>0</v>
      </c>
      <c r="X66" s="73">
        <v>0</v>
      </c>
      <c r="Y66" s="74">
        <v>1</v>
      </c>
      <c r="Z66" s="73">
        <v>0</v>
      </c>
    </row>
    <row r="67" spans="1:26" x14ac:dyDescent="0.25">
      <c r="A67" s="55" t="s">
        <v>123</v>
      </c>
      <c r="B67" s="628" t="s">
        <v>124</v>
      </c>
      <c r="C67" s="629"/>
      <c r="D67" s="630"/>
      <c r="E67" s="73">
        <v>0</v>
      </c>
      <c r="F67" s="73">
        <v>1</v>
      </c>
      <c r="G67" s="73">
        <v>1</v>
      </c>
      <c r="H67" s="73">
        <v>0</v>
      </c>
      <c r="I67" s="73">
        <v>0</v>
      </c>
      <c r="J67" s="74">
        <v>1</v>
      </c>
      <c r="K67" s="73">
        <v>0</v>
      </c>
      <c r="L67" s="73">
        <v>0</v>
      </c>
      <c r="M67" s="73">
        <v>1</v>
      </c>
      <c r="N67" s="74">
        <v>0</v>
      </c>
      <c r="O67" s="73">
        <v>0</v>
      </c>
      <c r="P67" s="73">
        <v>0</v>
      </c>
      <c r="Q67" s="73">
        <v>0</v>
      </c>
      <c r="R67" s="73">
        <v>0</v>
      </c>
      <c r="S67" s="74">
        <v>1</v>
      </c>
      <c r="T67" s="73">
        <v>0</v>
      </c>
      <c r="U67" s="73">
        <v>1</v>
      </c>
      <c r="V67" s="73">
        <v>0</v>
      </c>
      <c r="W67" s="73">
        <v>0</v>
      </c>
      <c r="X67" s="73">
        <v>0</v>
      </c>
      <c r="Y67" s="74">
        <v>0</v>
      </c>
      <c r="Z67" s="73">
        <v>0</v>
      </c>
    </row>
    <row r="68" spans="1:26" x14ac:dyDescent="0.25">
      <c r="A68" s="55" t="s">
        <v>125</v>
      </c>
      <c r="B68" s="628" t="s">
        <v>126</v>
      </c>
      <c r="C68" s="629"/>
      <c r="D68" s="630"/>
      <c r="E68" s="73">
        <v>5</v>
      </c>
      <c r="F68" s="73">
        <v>19</v>
      </c>
      <c r="G68" s="73">
        <v>17</v>
      </c>
      <c r="H68" s="73">
        <v>2</v>
      </c>
      <c r="I68" s="73">
        <v>0</v>
      </c>
      <c r="J68" s="74">
        <v>13</v>
      </c>
      <c r="K68" s="73">
        <v>10</v>
      </c>
      <c r="L68" s="73">
        <v>0</v>
      </c>
      <c r="M68" s="73">
        <v>0</v>
      </c>
      <c r="N68" s="74">
        <v>3</v>
      </c>
      <c r="O68" s="73">
        <v>1</v>
      </c>
      <c r="P68" s="73">
        <v>1</v>
      </c>
      <c r="Q68" s="73">
        <v>1</v>
      </c>
      <c r="R68" s="73">
        <v>0</v>
      </c>
      <c r="S68" s="74">
        <v>13</v>
      </c>
      <c r="T68" s="73">
        <v>0</v>
      </c>
      <c r="U68" s="73">
        <v>13</v>
      </c>
      <c r="V68" s="73">
        <v>0</v>
      </c>
      <c r="W68" s="73">
        <v>0</v>
      </c>
      <c r="X68" s="73">
        <v>0</v>
      </c>
      <c r="Y68" s="74">
        <v>9</v>
      </c>
      <c r="Z68" s="73">
        <v>3</v>
      </c>
    </row>
    <row r="69" spans="1:26" x14ac:dyDescent="0.25">
      <c r="A69" s="55" t="s">
        <v>127</v>
      </c>
      <c r="B69" s="628" t="s">
        <v>128</v>
      </c>
      <c r="C69" s="629"/>
      <c r="D69" s="630"/>
      <c r="E69" s="73">
        <v>0</v>
      </c>
      <c r="F69" s="73">
        <v>11</v>
      </c>
      <c r="G69" s="73">
        <v>11</v>
      </c>
      <c r="H69" s="73">
        <v>0</v>
      </c>
      <c r="I69" s="73">
        <v>0</v>
      </c>
      <c r="J69" s="74">
        <v>4</v>
      </c>
      <c r="K69" s="73">
        <v>3</v>
      </c>
      <c r="L69" s="73">
        <v>1</v>
      </c>
      <c r="M69" s="73">
        <v>0</v>
      </c>
      <c r="N69" s="74">
        <v>0</v>
      </c>
      <c r="O69" s="73">
        <v>0</v>
      </c>
      <c r="P69" s="73">
        <v>0</v>
      </c>
      <c r="Q69" s="73">
        <v>0</v>
      </c>
      <c r="R69" s="73">
        <v>0</v>
      </c>
      <c r="S69" s="74">
        <v>4</v>
      </c>
      <c r="T69" s="73">
        <v>0</v>
      </c>
      <c r="U69" s="73">
        <v>3</v>
      </c>
      <c r="V69" s="73">
        <v>0</v>
      </c>
      <c r="W69" s="73">
        <v>0</v>
      </c>
      <c r="X69" s="73">
        <v>0</v>
      </c>
      <c r="Y69" s="74">
        <v>7</v>
      </c>
      <c r="Z69" s="73">
        <v>0</v>
      </c>
    </row>
    <row r="70" spans="1:26" x14ac:dyDescent="0.25">
      <c r="A70" s="55" t="s">
        <v>129</v>
      </c>
      <c r="B70" s="628" t="s">
        <v>130</v>
      </c>
      <c r="C70" s="629"/>
      <c r="D70" s="630"/>
      <c r="E70" s="73">
        <v>3</v>
      </c>
      <c r="F70" s="73">
        <v>21</v>
      </c>
      <c r="G70" s="73">
        <v>21</v>
      </c>
      <c r="H70" s="73">
        <v>0</v>
      </c>
      <c r="I70" s="73">
        <v>0</v>
      </c>
      <c r="J70" s="74">
        <v>18</v>
      </c>
      <c r="K70" s="73">
        <v>8</v>
      </c>
      <c r="L70" s="73">
        <v>9</v>
      </c>
      <c r="M70" s="73">
        <v>0</v>
      </c>
      <c r="N70" s="74">
        <v>1</v>
      </c>
      <c r="O70" s="73">
        <v>1</v>
      </c>
      <c r="P70" s="73">
        <v>0</v>
      </c>
      <c r="Q70" s="73">
        <v>0</v>
      </c>
      <c r="R70" s="73">
        <v>0</v>
      </c>
      <c r="S70" s="74">
        <v>18</v>
      </c>
      <c r="T70" s="73">
        <v>0</v>
      </c>
      <c r="U70" s="73">
        <v>15</v>
      </c>
      <c r="V70" s="73">
        <v>2</v>
      </c>
      <c r="W70" s="73">
        <v>0</v>
      </c>
      <c r="X70" s="73">
        <v>0</v>
      </c>
      <c r="Y70" s="74">
        <v>6</v>
      </c>
      <c r="Z70" s="73">
        <v>0</v>
      </c>
    </row>
    <row r="71" spans="1:26" x14ac:dyDescent="0.25">
      <c r="A71" s="55" t="s">
        <v>131</v>
      </c>
      <c r="B71" s="628" t="s">
        <v>132</v>
      </c>
      <c r="C71" s="629"/>
      <c r="D71" s="630"/>
      <c r="E71" s="73">
        <v>2</v>
      </c>
      <c r="F71" s="73">
        <v>1</v>
      </c>
      <c r="G71" s="73">
        <v>0</v>
      </c>
      <c r="H71" s="73">
        <v>1</v>
      </c>
      <c r="I71" s="73">
        <v>0</v>
      </c>
      <c r="J71" s="74">
        <v>2</v>
      </c>
      <c r="K71" s="73">
        <v>1</v>
      </c>
      <c r="L71" s="73">
        <v>0</v>
      </c>
      <c r="M71" s="73">
        <v>0</v>
      </c>
      <c r="N71" s="74">
        <v>1</v>
      </c>
      <c r="O71" s="73">
        <v>0</v>
      </c>
      <c r="P71" s="73">
        <v>1</v>
      </c>
      <c r="Q71" s="73">
        <v>0</v>
      </c>
      <c r="R71" s="73">
        <v>0</v>
      </c>
      <c r="S71" s="74">
        <v>2</v>
      </c>
      <c r="T71" s="73">
        <v>0</v>
      </c>
      <c r="U71" s="73">
        <v>2</v>
      </c>
      <c r="V71" s="73">
        <v>0</v>
      </c>
      <c r="W71" s="73">
        <v>0</v>
      </c>
      <c r="X71" s="73">
        <v>0</v>
      </c>
      <c r="Y71" s="74">
        <v>0</v>
      </c>
      <c r="Z71" s="73">
        <v>0</v>
      </c>
    </row>
    <row r="72" spans="1:26" x14ac:dyDescent="0.25">
      <c r="A72" s="55" t="s">
        <v>133</v>
      </c>
      <c r="B72" s="628" t="s">
        <v>134</v>
      </c>
      <c r="C72" s="629"/>
      <c r="D72" s="630"/>
      <c r="E72" s="73">
        <v>0</v>
      </c>
      <c r="F72" s="73">
        <v>0</v>
      </c>
      <c r="G72" s="73">
        <v>0</v>
      </c>
      <c r="H72" s="73">
        <v>0</v>
      </c>
      <c r="I72" s="73">
        <v>0</v>
      </c>
      <c r="J72" s="74">
        <v>0</v>
      </c>
      <c r="K72" s="73">
        <v>0</v>
      </c>
      <c r="L72" s="73">
        <v>0</v>
      </c>
      <c r="M72" s="73">
        <v>0</v>
      </c>
      <c r="N72" s="74">
        <v>0</v>
      </c>
      <c r="O72" s="73">
        <v>0</v>
      </c>
      <c r="P72" s="73">
        <v>0</v>
      </c>
      <c r="Q72" s="73">
        <v>0</v>
      </c>
      <c r="R72" s="73">
        <v>0</v>
      </c>
      <c r="S72" s="74">
        <v>0</v>
      </c>
      <c r="T72" s="73">
        <v>0</v>
      </c>
      <c r="U72" s="73">
        <v>0</v>
      </c>
      <c r="V72" s="73">
        <v>0</v>
      </c>
      <c r="W72" s="73">
        <v>0</v>
      </c>
      <c r="X72" s="73">
        <v>0</v>
      </c>
      <c r="Y72" s="74">
        <v>0</v>
      </c>
      <c r="Z72" s="73">
        <v>0</v>
      </c>
    </row>
    <row r="73" spans="1:26" x14ac:dyDescent="0.25">
      <c r="A73" s="55" t="s">
        <v>135</v>
      </c>
      <c r="B73" s="625" t="s">
        <v>70</v>
      </c>
      <c r="C73" s="626"/>
      <c r="D73" s="627"/>
      <c r="E73" s="73">
        <v>3</v>
      </c>
      <c r="F73" s="73">
        <v>22</v>
      </c>
      <c r="G73" s="73">
        <v>21</v>
      </c>
      <c r="H73" s="73">
        <v>1</v>
      </c>
      <c r="I73" s="73">
        <v>0</v>
      </c>
      <c r="J73" s="74">
        <v>21</v>
      </c>
      <c r="K73" s="73">
        <v>6</v>
      </c>
      <c r="L73" s="73">
        <v>4</v>
      </c>
      <c r="M73" s="73">
        <v>3</v>
      </c>
      <c r="N73" s="74">
        <v>8</v>
      </c>
      <c r="O73" s="73">
        <v>0</v>
      </c>
      <c r="P73" s="73">
        <v>4</v>
      </c>
      <c r="Q73" s="73">
        <v>4</v>
      </c>
      <c r="R73" s="73">
        <v>0</v>
      </c>
      <c r="S73" s="74">
        <v>21</v>
      </c>
      <c r="T73" s="73">
        <v>0</v>
      </c>
      <c r="U73" s="73">
        <v>17</v>
      </c>
      <c r="V73" s="73">
        <v>4</v>
      </c>
      <c r="W73" s="73">
        <v>0</v>
      </c>
      <c r="X73" s="73">
        <v>0</v>
      </c>
      <c r="Y73" s="74">
        <v>3</v>
      </c>
      <c r="Z73" s="73">
        <v>1</v>
      </c>
    </row>
    <row r="74" spans="1:26" s="70" customFormat="1" ht="32.25" customHeight="1" x14ac:dyDescent="0.25">
      <c r="A74" s="67" t="s">
        <v>136</v>
      </c>
      <c r="B74" s="642" t="s">
        <v>137</v>
      </c>
      <c r="C74" s="643"/>
      <c r="D74" s="644"/>
      <c r="E74" s="75">
        <v>0</v>
      </c>
      <c r="F74" s="75">
        <v>2</v>
      </c>
      <c r="G74" s="75">
        <v>2</v>
      </c>
      <c r="H74" s="75">
        <v>0</v>
      </c>
      <c r="I74" s="75">
        <v>0</v>
      </c>
      <c r="J74" s="75">
        <v>1</v>
      </c>
      <c r="K74" s="75">
        <v>0</v>
      </c>
      <c r="L74" s="75">
        <v>0</v>
      </c>
      <c r="M74" s="75">
        <v>0</v>
      </c>
      <c r="N74" s="75">
        <v>1</v>
      </c>
      <c r="O74" s="75">
        <v>1</v>
      </c>
      <c r="P74" s="75">
        <v>0</v>
      </c>
      <c r="Q74" s="75">
        <v>0</v>
      </c>
      <c r="R74" s="75">
        <v>0</v>
      </c>
      <c r="S74" s="75">
        <v>1</v>
      </c>
      <c r="T74" s="75">
        <v>0</v>
      </c>
      <c r="U74" s="75">
        <v>1</v>
      </c>
      <c r="V74" s="75">
        <v>0</v>
      </c>
      <c r="W74" s="75">
        <v>0</v>
      </c>
      <c r="X74" s="75">
        <v>0</v>
      </c>
      <c r="Y74" s="75">
        <v>1</v>
      </c>
      <c r="Z74" s="75">
        <v>0</v>
      </c>
    </row>
    <row r="75" spans="1:26" x14ac:dyDescent="0.25">
      <c r="A75" s="55" t="s">
        <v>138</v>
      </c>
      <c r="B75" s="628" t="s">
        <v>139</v>
      </c>
      <c r="C75" s="629"/>
      <c r="D75" s="630"/>
      <c r="E75" s="73">
        <v>0</v>
      </c>
      <c r="F75" s="73">
        <v>0</v>
      </c>
      <c r="G75" s="73">
        <v>0</v>
      </c>
      <c r="H75" s="73">
        <v>0</v>
      </c>
      <c r="I75" s="73">
        <v>0</v>
      </c>
      <c r="J75" s="74">
        <v>0</v>
      </c>
      <c r="K75" s="73">
        <v>0</v>
      </c>
      <c r="L75" s="73">
        <v>0</v>
      </c>
      <c r="M75" s="73">
        <v>0</v>
      </c>
      <c r="N75" s="74">
        <v>0</v>
      </c>
      <c r="O75" s="73">
        <v>0</v>
      </c>
      <c r="P75" s="73">
        <v>0</v>
      </c>
      <c r="Q75" s="73">
        <v>0</v>
      </c>
      <c r="R75" s="73">
        <v>0</v>
      </c>
      <c r="S75" s="74">
        <v>0</v>
      </c>
      <c r="T75" s="73">
        <v>0</v>
      </c>
      <c r="U75" s="73">
        <v>0</v>
      </c>
      <c r="V75" s="73">
        <v>0</v>
      </c>
      <c r="W75" s="73">
        <v>0</v>
      </c>
      <c r="X75" s="73">
        <v>0</v>
      </c>
      <c r="Y75" s="74">
        <v>0</v>
      </c>
      <c r="Z75" s="73">
        <v>0</v>
      </c>
    </row>
    <row r="76" spans="1:26" x14ac:dyDescent="0.25">
      <c r="A76" s="55" t="s">
        <v>140</v>
      </c>
      <c r="B76" s="628" t="s">
        <v>141</v>
      </c>
      <c r="C76" s="629"/>
      <c r="D76" s="630"/>
      <c r="E76" s="73">
        <v>0</v>
      </c>
      <c r="F76" s="73">
        <v>0</v>
      </c>
      <c r="G76" s="73">
        <v>0</v>
      </c>
      <c r="H76" s="73">
        <v>0</v>
      </c>
      <c r="I76" s="73">
        <v>0</v>
      </c>
      <c r="J76" s="74">
        <v>0</v>
      </c>
      <c r="K76" s="73">
        <v>0</v>
      </c>
      <c r="L76" s="73">
        <v>0</v>
      </c>
      <c r="M76" s="73">
        <v>0</v>
      </c>
      <c r="N76" s="74">
        <v>0</v>
      </c>
      <c r="O76" s="73">
        <v>0</v>
      </c>
      <c r="P76" s="73">
        <v>0</v>
      </c>
      <c r="Q76" s="73">
        <v>0</v>
      </c>
      <c r="R76" s="73">
        <v>0</v>
      </c>
      <c r="S76" s="74">
        <v>0</v>
      </c>
      <c r="T76" s="73">
        <v>0</v>
      </c>
      <c r="U76" s="73">
        <v>0</v>
      </c>
      <c r="V76" s="73">
        <v>0</v>
      </c>
      <c r="W76" s="73">
        <v>0</v>
      </c>
      <c r="X76" s="73">
        <v>0</v>
      </c>
      <c r="Y76" s="74">
        <v>0</v>
      </c>
      <c r="Z76" s="73">
        <v>0</v>
      </c>
    </row>
    <row r="77" spans="1:26" x14ac:dyDescent="0.25">
      <c r="A77" s="55" t="s">
        <v>142</v>
      </c>
      <c r="B77" s="628" t="s">
        <v>143</v>
      </c>
      <c r="C77" s="629"/>
      <c r="D77" s="630"/>
      <c r="E77" s="73">
        <v>0</v>
      </c>
      <c r="F77" s="73">
        <v>0</v>
      </c>
      <c r="G77" s="73">
        <v>0</v>
      </c>
      <c r="H77" s="73">
        <v>0</v>
      </c>
      <c r="I77" s="73">
        <v>0</v>
      </c>
      <c r="J77" s="74">
        <v>0</v>
      </c>
      <c r="K77" s="73">
        <v>0</v>
      </c>
      <c r="L77" s="73">
        <v>0</v>
      </c>
      <c r="M77" s="73">
        <v>0</v>
      </c>
      <c r="N77" s="74">
        <v>0</v>
      </c>
      <c r="O77" s="73">
        <v>0</v>
      </c>
      <c r="P77" s="73">
        <v>0</v>
      </c>
      <c r="Q77" s="73">
        <v>0</v>
      </c>
      <c r="R77" s="73">
        <v>0</v>
      </c>
      <c r="S77" s="74">
        <v>0</v>
      </c>
      <c r="T77" s="73">
        <v>0</v>
      </c>
      <c r="U77" s="73">
        <v>0</v>
      </c>
      <c r="V77" s="73">
        <v>0</v>
      </c>
      <c r="W77" s="73">
        <v>0</v>
      </c>
      <c r="X77" s="73">
        <v>0</v>
      </c>
      <c r="Y77" s="74">
        <v>0</v>
      </c>
      <c r="Z77" s="73">
        <v>0</v>
      </c>
    </row>
    <row r="78" spans="1:26" x14ac:dyDescent="0.25">
      <c r="A78" s="55" t="s">
        <v>144</v>
      </c>
      <c r="B78" s="628" t="s">
        <v>145</v>
      </c>
      <c r="C78" s="629"/>
      <c r="D78" s="630"/>
      <c r="E78" s="73">
        <v>0</v>
      </c>
      <c r="F78" s="73">
        <v>0</v>
      </c>
      <c r="G78" s="73">
        <v>0</v>
      </c>
      <c r="H78" s="73">
        <v>0</v>
      </c>
      <c r="I78" s="73">
        <v>0</v>
      </c>
      <c r="J78" s="74">
        <v>0</v>
      </c>
      <c r="K78" s="73">
        <v>0</v>
      </c>
      <c r="L78" s="73">
        <v>0</v>
      </c>
      <c r="M78" s="73">
        <v>0</v>
      </c>
      <c r="N78" s="74">
        <v>0</v>
      </c>
      <c r="O78" s="73">
        <v>0</v>
      </c>
      <c r="P78" s="73">
        <v>0</v>
      </c>
      <c r="Q78" s="73">
        <v>0</v>
      </c>
      <c r="R78" s="73">
        <v>0</v>
      </c>
      <c r="S78" s="74">
        <v>0</v>
      </c>
      <c r="T78" s="73">
        <v>0</v>
      </c>
      <c r="U78" s="73">
        <v>0</v>
      </c>
      <c r="V78" s="73">
        <v>0</v>
      </c>
      <c r="W78" s="73">
        <v>0</v>
      </c>
      <c r="X78" s="73">
        <v>0</v>
      </c>
      <c r="Y78" s="74">
        <v>0</v>
      </c>
      <c r="Z78" s="73">
        <v>0</v>
      </c>
    </row>
    <row r="79" spans="1:26" x14ac:dyDescent="0.25">
      <c r="A79" s="55" t="s">
        <v>146</v>
      </c>
      <c r="B79" s="628" t="s">
        <v>147</v>
      </c>
      <c r="C79" s="629"/>
      <c r="D79" s="630"/>
      <c r="E79" s="73">
        <v>0</v>
      </c>
      <c r="F79" s="73">
        <v>2</v>
      </c>
      <c r="G79" s="73">
        <v>2</v>
      </c>
      <c r="H79" s="73">
        <v>0</v>
      </c>
      <c r="I79" s="73">
        <v>0</v>
      </c>
      <c r="J79" s="74">
        <v>1</v>
      </c>
      <c r="K79" s="73">
        <v>0</v>
      </c>
      <c r="L79" s="73">
        <v>0</v>
      </c>
      <c r="M79" s="73">
        <v>0</v>
      </c>
      <c r="N79" s="74">
        <v>1</v>
      </c>
      <c r="O79" s="73">
        <v>1</v>
      </c>
      <c r="P79" s="73">
        <v>0</v>
      </c>
      <c r="Q79" s="73">
        <v>0</v>
      </c>
      <c r="R79" s="73">
        <v>0</v>
      </c>
      <c r="S79" s="74">
        <v>1</v>
      </c>
      <c r="T79" s="73">
        <v>0</v>
      </c>
      <c r="U79" s="73">
        <v>1</v>
      </c>
      <c r="V79" s="73">
        <v>0</v>
      </c>
      <c r="W79" s="73">
        <v>0</v>
      </c>
      <c r="X79" s="73">
        <v>0</v>
      </c>
      <c r="Y79" s="74">
        <v>1</v>
      </c>
      <c r="Z79" s="73">
        <v>0</v>
      </c>
    </row>
    <row r="80" spans="1:26" x14ac:dyDescent="0.25">
      <c r="A80" s="55" t="s">
        <v>148</v>
      </c>
      <c r="B80" s="625" t="s">
        <v>70</v>
      </c>
      <c r="C80" s="626"/>
      <c r="D80" s="627"/>
      <c r="E80" s="73">
        <v>0</v>
      </c>
      <c r="F80" s="73">
        <v>0</v>
      </c>
      <c r="G80" s="73">
        <v>0</v>
      </c>
      <c r="H80" s="73">
        <v>0</v>
      </c>
      <c r="I80" s="73">
        <v>0</v>
      </c>
      <c r="J80" s="74">
        <v>0</v>
      </c>
      <c r="K80" s="73">
        <v>0</v>
      </c>
      <c r="L80" s="73">
        <v>0</v>
      </c>
      <c r="M80" s="73">
        <v>0</v>
      </c>
      <c r="N80" s="74">
        <v>0</v>
      </c>
      <c r="O80" s="73">
        <v>0</v>
      </c>
      <c r="P80" s="73">
        <v>0</v>
      </c>
      <c r="Q80" s="73">
        <v>0</v>
      </c>
      <c r="R80" s="73">
        <v>0</v>
      </c>
      <c r="S80" s="74">
        <v>0</v>
      </c>
      <c r="T80" s="73">
        <v>0</v>
      </c>
      <c r="U80" s="73">
        <v>0</v>
      </c>
      <c r="V80" s="73">
        <v>0</v>
      </c>
      <c r="W80" s="73">
        <v>0</v>
      </c>
      <c r="X80" s="73">
        <v>0</v>
      </c>
      <c r="Y80" s="74">
        <v>0</v>
      </c>
      <c r="Z80" s="73">
        <v>0</v>
      </c>
    </row>
    <row r="81" spans="1:26" s="70" customFormat="1" ht="31.5" customHeight="1" x14ac:dyDescent="0.25">
      <c r="A81" s="71" t="s">
        <v>149</v>
      </c>
      <c r="B81" s="642" t="s">
        <v>150</v>
      </c>
      <c r="C81" s="643"/>
      <c r="D81" s="644"/>
      <c r="E81" s="75">
        <v>1</v>
      </c>
      <c r="F81" s="75">
        <v>14</v>
      </c>
      <c r="G81" s="75">
        <v>13</v>
      </c>
      <c r="H81" s="75">
        <v>1</v>
      </c>
      <c r="I81" s="75">
        <v>0</v>
      </c>
      <c r="J81" s="75">
        <v>11</v>
      </c>
      <c r="K81" s="75">
        <v>1</v>
      </c>
      <c r="L81" s="75">
        <v>3</v>
      </c>
      <c r="M81" s="75">
        <v>5</v>
      </c>
      <c r="N81" s="75">
        <v>2</v>
      </c>
      <c r="O81" s="75">
        <v>0</v>
      </c>
      <c r="P81" s="75">
        <v>0</v>
      </c>
      <c r="Q81" s="75">
        <v>2</v>
      </c>
      <c r="R81" s="75">
        <v>0</v>
      </c>
      <c r="S81" s="75">
        <v>11</v>
      </c>
      <c r="T81" s="75">
        <v>0</v>
      </c>
      <c r="U81" s="75">
        <v>9</v>
      </c>
      <c r="V81" s="75">
        <v>2</v>
      </c>
      <c r="W81" s="75">
        <v>0</v>
      </c>
      <c r="X81" s="75">
        <v>0</v>
      </c>
      <c r="Y81" s="75">
        <v>3</v>
      </c>
      <c r="Z81" s="75">
        <v>0</v>
      </c>
    </row>
    <row r="82" spans="1:26" x14ac:dyDescent="0.25">
      <c r="A82" s="55" t="s">
        <v>151</v>
      </c>
      <c r="B82" s="628" t="s">
        <v>152</v>
      </c>
      <c r="C82" s="629"/>
      <c r="D82" s="630"/>
      <c r="E82" s="73">
        <v>0</v>
      </c>
      <c r="F82" s="73">
        <v>2</v>
      </c>
      <c r="G82" s="73">
        <v>2</v>
      </c>
      <c r="H82" s="73">
        <v>0</v>
      </c>
      <c r="I82" s="73">
        <v>0</v>
      </c>
      <c r="J82" s="74">
        <v>1</v>
      </c>
      <c r="K82" s="73">
        <v>0</v>
      </c>
      <c r="L82" s="73">
        <v>1</v>
      </c>
      <c r="M82" s="73">
        <v>0</v>
      </c>
      <c r="N82" s="74">
        <v>0</v>
      </c>
      <c r="O82" s="73">
        <v>0</v>
      </c>
      <c r="P82" s="73">
        <v>0</v>
      </c>
      <c r="Q82" s="73">
        <v>0</v>
      </c>
      <c r="R82" s="73">
        <v>0</v>
      </c>
      <c r="S82" s="74">
        <v>1</v>
      </c>
      <c r="T82" s="73">
        <v>0</v>
      </c>
      <c r="U82" s="73">
        <v>1</v>
      </c>
      <c r="V82" s="73">
        <v>0</v>
      </c>
      <c r="W82" s="73">
        <v>0</v>
      </c>
      <c r="X82" s="73">
        <v>0</v>
      </c>
      <c r="Y82" s="74">
        <v>1</v>
      </c>
      <c r="Z82" s="73">
        <v>0</v>
      </c>
    </row>
    <row r="83" spans="1:26" x14ac:dyDescent="0.25">
      <c r="A83" s="55" t="s">
        <v>153</v>
      </c>
      <c r="B83" s="628" t="s">
        <v>154</v>
      </c>
      <c r="C83" s="629"/>
      <c r="D83" s="630"/>
      <c r="E83" s="73">
        <v>0</v>
      </c>
      <c r="F83" s="73">
        <v>4</v>
      </c>
      <c r="G83" s="73">
        <v>4</v>
      </c>
      <c r="H83" s="73">
        <v>0</v>
      </c>
      <c r="I83" s="73">
        <v>0</v>
      </c>
      <c r="J83" s="74">
        <v>4</v>
      </c>
      <c r="K83" s="73">
        <v>0</v>
      </c>
      <c r="L83" s="73">
        <v>0</v>
      </c>
      <c r="M83" s="73">
        <v>3</v>
      </c>
      <c r="N83" s="74">
        <v>1</v>
      </c>
      <c r="O83" s="73">
        <v>0</v>
      </c>
      <c r="P83" s="73">
        <v>0</v>
      </c>
      <c r="Q83" s="73">
        <v>1</v>
      </c>
      <c r="R83" s="73">
        <v>0</v>
      </c>
      <c r="S83" s="74">
        <v>4</v>
      </c>
      <c r="T83" s="73">
        <v>0</v>
      </c>
      <c r="U83" s="73">
        <v>4</v>
      </c>
      <c r="V83" s="73">
        <v>0</v>
      </c>
      <c r="W83" s="73">
        <v>0</v>
      </c>
      <c r="X83" s="73">
        <v>0</v>
      </c>
      <c r="Y83" s="74">
        <v>0</v>
      </c>
      <c r="Z83" s="73">
        <v>0</v>
      </c>
    </row>
    <row r="84" spans="1:26" x14ac:dyDescent="0.25">
      <c r="A84" s="55" t="s">
        <v>155</v>
      </c>
      <c r="B84" s="628" t="s">
        <v>156</v>
      </c>
      <c r="C84" s="629"/>
      <c r="D84" s="630"/>
      <c r="E84" s="73">
        <v>0</v>
      </c>
      <c r="F84" s="73">
        <v>0</v>
      </c>
      <c r="G84" s="73">
        <v>0</v>
      </c>
      <c r="H84" s="73">
        <v>0</v>
      </c>
      <c r="I84" s="73">
        <v>0</v>
      </c>
      <c r="J84" s="74">
        <v>0</v>
      </c>
      <c r="K84" s="73">
        <v>0</v>
      </c>
      <c r="L84" s="73">
        <v>0</v>
      </c>
      <c r="M84" s="73">
        <v>0</v>
      </c>
      <c r="N84" s="74">
        <v>0</v>
      </c>
      <c r="O84" s="73">
        <v>0</v>
      </c>
      <c r="P84" s="73">
        <v>0</v>
      </c>
      <c r="Q84" s="73">
        <v>0</v>
      </c>
      <c r="R84" s="73">
        <v>0</v>
      </c>
      <c r="S84" s="74">
        <v>0</v>
      </c>
      <c r="T84" s="73">
        <v>0</v>
      </c>
      <c r="U84" s="73">
        <v>0</v>
      </c>
      <c r="V84" s="73">
        <v>0</v>
      </c>
      <c r="W84" s="73">
        <v>0</v>
      </c>
      <c r="X84" s="73">
        <v>0</v>
      </c>
      <c r="Y84" s="74">
        <v>0</v>
      </c>
      <c r="Z84" s="73">
        <v>0</v>
      </c>
    </row>
    <row r="85" spans="1:26" x14ac:dyDescent="0.25">
      <c r="A85" s="57" t="s">
        <v>157</v>
      </c>
      <c r="B85" s="647" t="s">
        <v>158</v>
      </c>
      <c r="C85" s="648"/>
      <c r="D85" s="649"/>
      <c r="E85" s="73">
        <v>0</v>
      </c>
      <c r="F85" s="73">
        <v>0</v>
      </c>
      <c r="G85" s="73">
        <v>0</v>
      </c>
      <c r="H85" s="73">
        <v>0</v>
      </c>
      <c r="I85" s="73">
        <v>0</v>
      </c>
      <c r="J85" s="74">
        <v>0</v>
      </c>
      <c r="K85" s="73">
        <v>0</v>
      </c>
      <c r="L85" s="73">
        <v>0</v>
      </c>
      <c r="M85" s="73">
        <v>0</v>
      </c>
      <c r="N85" s="74">
        <v>0</v>
      </c>
      <c r="O85" s="73">
        <v>0</v>
      </c>
      <c r="P85" s="73">
        <v>0</v>
      </c>
      <c r="Q85" s="73">
        <v>0</v>
      </c>
      <c r="R85" s="73">
        <v>0</v>
      </c>
      <c r="S85" s="74">
        <v>0</v>
      </c>
      <c r="T85" s="73">
        <v>0</v>
      </c>
      <c r="U85" s="73">
        <v>0</v>
      </c>
      <c r="V85" s="73">
        <v>0</v>
      </c>
      <c r="W85" s="73">
        <v>0</v>
      </c>
      <c r="X85" s="73">
        <v>0</v>
      </c>
      <c r="Y85" s="74">
        <v>0</v>
      </c>
      <c r="Z85" s="73">
        <v>0</v>
      </c>
    </row>
    <row r="86" spans="1:26" x14ac:dyDescent="0.25">
      <c r="A86" s="55" t="s">
        <v>159</v>
      </c>
      <c r="B86" s="647" t="s">
        <v>160</v>
      </c>
      <c r="C86" s="648"/>
      <c r="D86" s="649"/>
      <c r="E86" s="73">
        <v>1</v>
      </c>
      <c r="F86" s="73">
        <v>7</v>
      </c>
      <c r="G86" s="73">
        <v>6</v>
      </c>
      <c r="H86" s="73">
        <v>1</v>
      </c>
      <c r="I86" s="73">
        <v>0</v>
      </c>
      <c r="J86" s="74">
        <v>5</v>
      </c>
      <c r="K86" s="73">
        <v>1</v>
      </c>
      <c r="L86" s="73">
        <v>2</v>
      </c>
      <c r="M86" s="73">
        <v>1</v>
      </c>
      <c r="N86" s="74">
        <v>1</v>
      </c>
      <c r="O86" s="73">
        <v>0</v>
      </c>
      <c r="P86" s="73">
        <v>0</v>
      </c>
      <c r="Q86" s="73">
        <v>1</v>
      </c>
      <c r="R86" s="73">
        <v>0</v>
      </c>
      <c r="S86" s="74">
        <v>5</v>
      </c>
      <c r="T86" s="73">
        <v>0</v>
      </c>
      <c r="U86" s="73">
        <v>4</v>
      </c>
      <c r="V86" s="73">
        <v>1</v>
      </c>
      <c r="W86" s="73">
        <v>0</v>
      </c>
      <c r="X86" s="73">
        <v>0</v>
      </c>
      <c r="Y86" s="74">
        <v>2</v>
      </c>
      <c r="Z86" s="73">
        <v>0</v>
      </c>
    </row>
    <row r="87" spans="1:26" x14ac:dyDescent="0.25">
      <c r="A87" s="55" t="s">
        <v>161</v>
      </c>
      <c r="B87" s="625" t="s">
        <v>70</v>
      </c>
      <c r="C87" s="626"/>
      <c r="D87" s="627"/>
      <c r="E87" s="73">
        <v>0</v>
      </c>
      <c r="F87" s="73">
        <v>1</v>
      </c>
      <c r="G87" s="73">
        <v>1</v>
      </c>
      <c r="H87" s="73">
        <v>0</v>
      </c>
      <c r="I87" s="73">
        <v>0</v>
      </c>
      <c r="J87" s="74">
        <v>1</v>
      </c>
      <c r="K87" s="73">
        <v>0</v>
      </c>
      <c r="L87" s="73">
        <v>0</v>
      </c>
      <c r="M87" s="73">
        <v>1</v>
      </c>
      <c r="N87" s="74">
        <v>0</v>
      </c>
      <c r="O87" s="73">
        <v>0</v>
      </c>
      <c r="P87" s="73">
        <v>0</v>
      </c>
      <c r="Q87" s="73">
        <v>0</v>
      </c>
      <c r="R87" s="73">
        <v>0</v>
      </c>
      <c r="S87" s="74">
        <v>1</v>
      </c>
      <c r="T87" s="73">
        <v>0</v>
      </c>
      <c r="U87" s="73">
        <v>0</v>
      </c>
      <c r="V87" s="73">
        <v>1</v>
      </c>
      <c r="W87" s="73">
        <v>0</v>
      </c>
      <c r="X87" s="73">
        <v>0</v>
      </c>
      <c r="Y87" s="74">
        <v>0</v>
      </c>
      <c r="Z87" s="73">
        <v>0</v>
      </c>
    </row>
    <row r="88" spans="1:26" s="70" customFormat="1" ht="34.5" customHeight="1" x14ac:dyDescent="0.25">
      <c r="A88" s="71" t="s">
        <v>162</v>
      </c>
      <c r="B88" s="642" t="s">
        <v>163</v>
      </c>
      <c r="C88" s="645"/>
      <c r="D88" s="646"/>
      <c r="E88" s="75">
        <v>0</v>
      </c>
      <c r="F88" s="75">
        <v>0</v>
      </c>
      <c r="G88" s="75">
        <v>0</v>
      </c>
      <c r="H88" s="75">
        <v>0</v>
      </c>
      <c r="I88" s="75">
        <v>0</v>
      </c>
      <c r="J88" s="75">
        <v>0</v>
      </c>
      <c r="K88" s="75">
        <v>0</v>
      </c>
      <c r="L88" s="75">
        <v>0</v>
      </c>
      <c r="M88" s="75">
        <v>0</v>
      </c>
      <c r="N88" s="75">
        <v>0</v>
      </c>
      <c r="O88" s="75">
        <v>0</v>
      </c>
      <c r="P88" s="75">
        <v>0</v>
      </c>
      <c r="Q88" s="75">
        <v>0</v>
      </c>
      <c r="R88" s="75">
        <v>0</v>
      </c>
      <c r="S88" s="75">
        <v>0</v>
      </c>
      <c r="T88" s="75">
        <v>0</v>
      </c>
      <c r="U88" s="75">
        <v>0</v>
      </c>
      <c r="V88" s="75">
        <v>0</v>
      </c>
      <c r="W88" s="75">
        <v>0</v>
      </c>
      <c r="X88" s="75">
        <v>0</v>
      </c>
      <c r="Y88" s="75">
        <v>0</v>
      </c>
      <c r="Z88" s="75">
        <v>0</v>
      </c>
    </row>
    <row r="89" spans="1:26" ht="24" customHeight="1" x14ac:dyDescent="0.25">
      <c r="A89" s="55" t="s">
        <v>164</v>
      </c>
      <c r="B89" s="628" t="s">
        <v>165</v>
      </c>
      <c r="C89" s="629"/>
      <c r="D89" s="630"/>
      <c r="E89" s="73">
        <v>0</v>
      </c>
      <c r="F89" s="73">
        <v>0</v>
      </c>
      <c r="G89" s="73">
        <v>0</v>
      </c>
      <c r="H89" s="73">
        <v>0</v>
      </c>
      <c r="I89" s="73">
        <v>0</v>
      </c>
      <c r="J89" s="74">
        <v>0</v>
      </c>
      <c r="K89" s="73">
        <v>0</v>
      </c>
      <c r="L89" s="73">
        <v>0</v>
      </c>
      <c r="M89" s="73">
        <v>0</v>
      </c>
      <c r="N89" s="74">
        <v>0</v>
      </c>
      <c r="O89" s="73">
        <v>0</v>
      </c>
      <c r="P89" s="73">
        <v>0</v>
      </c>
      <c r="Q89" s="73">
        <v>0</v>
      </c>
      <c r="R89" s="73">
        <v>0</v>
      </c>
      <c r="S89" s="74">
        <v>0</v>
      </c>
      <c r="T89" s="73">
        <v>0</v>
      </c>
      <c r="U89" s="73">
        <v>0</v>
      </c>
      <c r="V89" s="73">
        <v>0</v>
      </c>
      <c r="W89" s="73">
        <v>0</v>
      </c>
      <c r="X89" s="73">
        <v>0</v>
      </c>
      <c r="Y89" s="74">
        <v>0</v>
      </c>
      <c r="Z89" s="73">
        <v>0</v>
      </c>
    </row>
    <row r="90" spans="1:26" ht="26.25" customHeight="1" x14ac:dyDescent="0.25">
      <c r="A90" s="55" t="s">
        <v>166</v>
      </c>
      <c r="B90" s="625" t="s">
        <v>70</v>
      </c>
      <c r="C90" s="626"/>
      <c r="D90" s="627"/>
      <c r="E90" s="73">
        <v>0</v>
      </c>
      <c r="F90" s="73">
        <v>0</v>
      </c>
      <c r="G90" s="73">
        <v>0</v>
      </c>
      <c r="H90" s="73">
        <v>0</v>
      </c>
      <c r="I90" s="73">
        <v>0</v>
      </c>
      <c r="J90" s="74">
        <v>0</v>
      </c>
      <c r="K90" s="73">
        <v>0</v>
      </c>
      <c r="L90" s="73">
        <v>0</v>
      </c>
      <c r="M90" s="73">
        <v>0</v>
      </c>
      <c r="N90" s="74">
        <v>0</v>
      </c>
      <c r="O90" s="73">
        <v>0</v>
      </c>
      <c r="P90" s="73">
        <v>0</v>
      </c>
      <c r="Q90" s="73">
        <v>0</v>
      </c>
      <c r="R90" s="73">
        <v>0</v>
      </c>
      <c r="S90" s="74">
        <v>0</v>
      </c>
      <c r="T90" s="73">
        <v>0</v>
      </c>
      <c r="U90" s="73">
        <v>0</v>
      </c>
      <c r="V90" s="73">
        <v>0</v>
      </c>
      <c r="W90" s="73">
        <v>0</v>
      </c>
      <c r="X90" s="73">
        <v>0</v>
      </c>
      <c r="Y90" s="74">
        <v>0</v>
      </c>
      <c r="Z90" s="73">
        <v>0</v>
      </c>
    </row>
    <row r="91" spans="1:26" s="70" customFormat="1" ht="43.5" customHeight="1" x14ac:dyDescent="0.25">
      <c r="A91" s="67" t="s">
        <v>167</v>
      </c>
      <c r="B91" s="642" t="s">
        <v>168</v>
      </c>
      <c r="C91" s="645"/>
      <c r="D91" s="646"/>
      <c r="E91" s="75">
        <v>80</v>
      </c>
      <c r="F91" s="75">
        <v>340</v>
      </c>
      <c r="G91" s="75">
        <v>321</v>
      </c>
      <c r="H91" s="75">
        <v>17</v>
      </c>
      <c r="I91" s="75">
        <v>2</v>
      </c>
      <c r="J91" s="75">
        <v>314</v>
      </c>
      <c r="K91" s="75">
        <v>278</v>
      </c>
      <c r="L91" s="75">
        <v>10</v>
      </c>
      <c r="M91" s="75">
        <v>10</v>
      </c>
      <c r="N91" s="75">
        <v>16</v>
      </c>
      <c r="O91" s="75">
        <v>0</v>
      </c>
      <c r="P91" s="75">
        <v>12</v>
      </c>
      <c r="Q91" s="75">
        <v>4</v>
      </c>
      <c r="R91" s="75">
        <v>0</v>
      </c>
      <c r="S91" s="75">
        <v>314</v>
      </c>
      <c r="T91" s="75">
        <v>0</v>
      </c>
      <c r="U91" s="75">
        <v>297</v>
      </c>
      <c r="V91" s="75">
        <v>3</v>
      </c>
      <c r="W91" s="75">
        <v>0</v>
      </c>
      <c r="X91" s="75">
        <v>0</v>
      </c>
      <c r="Y91" s="75">
        <v>87</v>
      </c>
      <c r="Z91" s="75">
        <v>33</v>
      </c>
    </row>
    <row r="92" spans="1:26" x14ac:dyDescent="0.25">
      <c r="A92" s="57" t="s">
        <v>169</v>
      </c>
      <c r="B92" s="628" t="s">
        <v>170</v>
      </c>
      <c r="C92" s="629"/>
      <c r="D92" s="630"/>
      <c r="E92" s="73">
        <v>0</v>
      </c>
      <c r="F92" s="73">
        <v>0</v>
      </c>
      <c r="G92" s="73">
        <v>0</v>
      </c>
      <c r="H92" s="73">
        <v>0</v>
      </c>
      <c r="I92" s="73">
        <v>0</v>
      </c>
      <c r="J92" s="74">
        <v>0</v>
      </c>
      <c r="K92" s="73">
        <v>0</v>
      </c>
      <c r="L92" s="73">
        <v>0</v>
      </c>
      <c r="M92" s="73">
        <v>0</v>
      </c>
      <c r="N92" s="74">
        <v>0</v>
      </c>
      <c r="O92" s="73">
        <v>0</v>
      </c>
      <c r="P92" s="73">
        <v>0</v>
      </c>
      <c r="Q92" s="73">
        <v>0</v>
      </c>
      <c r="R92" s="73">
        <v>0</v>
      </c>
      <c r="S92" s="74">
        <v>0</v>
      </c>
      <c r="T92" s="73">
        <v>0</v>
      </c>
      <c r="U92" s="73">
        <v>0</v>
      </c>
      <c r="V92" s="73">
        <v>0</v>
      </c>
      <c r="W92" s="73">
        <v>0</v>
      </c>
      <c r="X92" s="73">
        <v>0</v>
      </c>
      <c r="Y92" s="74">
        <v>0</v>
      </c>
      <c r="Z92" s="73">
        <v>0</v>
      </c>
    </row>
    <row r="93" spans="1:26" x14ac:dyDescent="0.25">
      <c r="A93" s="57" t="s">
        <v>171</v>
      </c>
      <c r="B93" s="628" t="s">
        <v>172</v>
      </c>
      <c r="C93" s="629"/>
      <c r="D93" s="630"/>
      <c r="E93" s="73">
        <v>30</v>
      </c>
      <c r="F93" s="73">
        <v>41</v>
      </c>
      <c r="G93" s="73">
        <v>41</v>
      </c>
      <c r="H93" s="73">
        <v>0</v>
      </c>
      <c r="I93" s="73">
        <v>0</v>
      </c>
      <c r="J93" s="74">
        <v>39</v>
      </c>
      <c r="K93" s="73">
        <v>36</v>
      </c>
      <c r="L93" s="73">
        <v>1</v>
      </c>
      <c r="M93" s="73">
        <v>0</v>
      </c>
      <c r="N93" s="74">
        <v>2</v>
      </c>
      <c r="O93" s="73">
        <v>0</v>
      </c>
      <c r="P93" s="73">
        <v>2</v>
      </c>
      <c r="Q93" s="73">
        <v>0</v>
      </c>
      <c r="R93" s="73">
        <v>0</v>
      </c>
      <c r="S93" s="74">
        <v>39</v>
      </c>
      <c r="T93" s="73">
        <v>0</v>
      </c>
      <c r="U93" s="73">
        <v>36</v>
      </c>
      <c r="V93" s="73">
        <v>0</v>
      </c>
      <c r="W93" s="73">
        <v>0</v>
      </c>
      <c r="X93" s="73">
        <v>0</v>
      </c>
      <c r="Y93" s="74">
        <v>32</v>
      </c>
      <c r="Z93" s="73">
        <v>28</v>
      </c>
    </row>
    <row r="94" spans="1:26" x14ac:dyDescent="0.25">
      <c r="A94" s="57" t="s">
        <v>173</v>
      </c>
      <c r="B94" s="628" t="s">
        <v>174</v>
      </c>
      <c r="C94" s="629"/>
      <c r="D94" s="630"/>
      <c r="E94" s="73">
        <v>0</v>
      </c>
      <c r="F94" s="73">
        <v>0</v>
      </c>
      <c r="G94" s="73">
        <v>0</v>
      </c>
      <c r="H94" s="73">
        <v>0</v>
      </c>
      <c r="I94" s="73">
        <v>0</v>
      </c>
      <c r="J94" s="74">
        <v>0</v>
      </c>
      <c r="K94" s="73">
        <v>0</v>
      </c>
      <c r="L94" s="73">
        <v>0</v>
      </c>
      <c r="M94" s="73">
        <v>0</v>
      </c>
      <c r="N94" s="74">
        <v>0</v>
      </c>
      <c r="O94" s="73">
        <v>0</v>
      </c>
      <c r="P94" s="73">
        <v>0</v>
      </c>
      <c r="Q94" s="73">
        <v>0</v>
      </c>
      <c r="R94" s="73">
        <v>0</v>
      </c>
      <c r="S94" s="74">
        <v>0</v>
      </c>
      <c r="T94" s="73">
        <v>0</v>
      </c>
      <c r="U94" s="73">
        <v>0</v>
      </c>
      <c r="V94" s="73">
        <v>0</v>
      </c>
      <c r="W94" s="73">
        <v>0</v>
      </c>
      <c r="X94" s="73">
        <v>0</v>
      </c>
      <c r="Y94" s="74">
        <v>0</v>
      </c>
      <c r="Z94" s="73">
        <v>0</v>
      </c>
    </row>
    <row r="95" spans="1:26" x14ac:dyDescent="0.25">
      <c r="A95" s="55" t="s">
        <v>175</v>
      </c>
      <c r="B95" s="628" t="s">
        <v>176</v>
      </c>
      <c r="C95" s="629"/>
      <c r="D95" s="630"/>
      <c r="E95" s="73">
        <v>10</v>
      </c>
      <c r="F95" s="73">
        <v>38</v>
      </c>
      <c r="G95" s="73">
        <v>33</v>
      </c>
      <c r="H95" s="73">
        <v>5</v>
      </c>
      <c r="I95" s="73">
        <v>0</v>
      </c>
      <c r="J95" s="74">
        <v>33</v>
      </c>
      <c r="K95" s="73">
        <v>29</v>
      </c>
      <c r="L95" s="73">
        <v>0</v>
      </c>
      <c r="M95" s="73">
        <v>4</v>
      </c>
      <c r="N95" s="74">
        <v>0</v>
      </c>
      <c r="O95" s="73">
        <v>0</v>
      </c>
      <c r="P95" s="73">
        <v>0</v>
      </c>
      <c r="Q95" s="73">
        <v>0</v>
      </c>
      <c r="R95" s="73">
        <v>0</v>
      </c>
      <c r="S95" s="74">
        <v>33</v>
      </c>
      <c r="T95" s="73">
        <v>0</v>
      </c>
      <c r="U95" s="73">
        <v>32</v>
      </c>
      <c r="V95" s="73">
        <v>1</v>
      </c>
      <c r="W95" s="73">
        <v>0</v>
      </c>
      <c r="X95" s="73">
        <v>0</v>
      </c>
      <c r="Y95" s="74">
        <v>10</v>
      </c>
      <c r="Z95" s="73">
        <v>2</v>
      </c>
    </row>
    <row r="96" spans="1:26" x14ac:dyDescent="0.25">
      <c r="A96" s="55" t="s">
        <v>177</v>
      </c>
      <c r="B96" s="628" t="s">
        <v>178</v>
      </c>
      <c r="C96" s="629"/>
      <c r="D96" s="630"/>
      <c r="E96" s="73">
        <v>2</v>
      </c>
      <c r="F96" s="73">
        <v>0</v>
      </c>
      <c r="G96" s="73">
        <v>0</v>
      </c>
      <c r="H96" s="73">
        <v>0</v>
      </c>
      <c r="I96" s="73">
        <v>0</v>
      </c>
      <c r="J96" s="74">
        <v>2</v>
      </c>
      <c r="K96" s="73">
        <v>2</v>
      </c>
      <c r="L96" s="73">
        <v>0</v>
      </c>
      <c r="M96" s="73">
        <v>0</v>
      </c>
      <c r="N96" s="74">
        <v>0</v>
      </c>
      <c r="O96" s="73">
        <v>0</v>
      </c>
      <c r="P96" s="73">
        <v>0</v>
      </c>
      <c r="Q96" s="73">
        <v>0</v>
      </c>
      <c r="R96" s="73">
        <v>0</v>
      </c>
      <c r="S96" s="74">
        <v>2</v>
      </c>
      <c r="T96" s="73">
        <v>0</v>
      </c>
      <c r="U96" s="73">
        <v>0</v>
      </c>
      <c r="V96" s="73">
        <v>0</v>
      </c>
      <c r="W96" s="73">
        <v>0</v>
      </c>
      <c r="X96" s="73">
        <v>0</v>
      </c>
      <c r="Y96" s="74">
        <v>0</v>
      </c>
      <c r="Z96" s="73">
        <v>0</v>
      </c>
    </row>
    <row r="97" spans="1:26" x14ac:dyDescent="0.25">
      <c r="A97" s="55" t="s">
        <v>179</v>
      </c>
      <c r="B97" s="628" t="s">
        <v>180</v>
      </c>
      <c r="C97" s="629"/>
      <c r="D97" s="630"/>
      <c r="E97" s="73">
        <v>1</v>
      </c>
      <c r="F97" s="73">
        <v>2</v>
      </c>
      <c r="G97" s="73">
        <v>2</v>
      </c>
      <c r="H97" s="73">
        <v>0</v>
      </c>
      <c r="I97" s="73">
        <v>0</v>
      </c>
      <c r="J97" s="74">
        <v>3</v>
      </c>
      <c r="K97" s="73">
        <v>2</v>
      </c>
      <c r="L97" s="73">
        <v>0</v>
      </c>
      <c r="M97" s="73">
        <v>0</v>
      </c>
      <c r="N97" s="74">
        <v>1</v>
      </c>
      <c r="O97" s="73">
        <v>0</v>
      </c>
      <c r="P97" s="73">
        <v>0</v>
      </c>
      <c r="Q97" s="73">
        <v>1</v>
      </c>
      <c r="R97" s="73">
        <v>0</v>
      </c>
      <c r="S97" s="74">
        <v>3</v>
      </c>
      <c r="T97" s="73">
        <v>0</v>
      </c>
      <c r="U97" s="73">
        <v>3</v>
      </c>
      <c r="V97" s="73">
        <v>0</v>
      </c>
      <c r="W97" s="73">
        <v>0</v>
      </c>
      <c r="X97" s="73">
        <v>0</v>
      </c>
      <c r="Y97" s="74">
        <v>0</v>
      </c>
      <c r="Z97" s="73">
        <v>0</v>
      </c>
    </row>
    <row r="98" spans="1:26" x14ac:dyDescent="0.25">
      <c r="A98" s="55" t="s">
        <v>181</v>
      </c>
      <c r="B98" s="625" t="s">
        <v>182</v>
      </c>
      <c r="C98" s="626"/>
      <c r="D98" s="627"/>
      <c r="E98" s="73">
        <v>0</v>
      </c>
      <c r="F98" s="73">
        <v>3</v>
      </c>
      <c r="G98" s="73">
        <v>3</v>
      </c>
      <c r="H98" s="73">
        <v>0</v>
      </c>
      <c r="I98" s="73">
        <v>0</v>
      </c>
      <c r="J98" s="74">
        <v>0</v>
      </c>
      <c r="K98" s="73">
        <v>0</v>
      </c>
      <c r="L98" s="73">
        <v>0</v>
      </c>
      <c r="M98" s="73">
        <v>0</v>
      </c>
      <c r="N98" s="74">
        <v>0</v>
      </c>
      <c r="O98" s="73">
        <v>0</v>
      </c>
      <c r="P98" s="73">
        <v>0</v>
      </c>
      <c r="Q98" s="73">
        <v>0</v>
      </c>
      <c r="R98" s="73">
        <v>0</v>
      </c>
      <c r="S98" s="74">
        <v>0</v>
      </c>
      <c r="T98" s="73">
        <v>0</v>
      </c>
      <c r="U98" s="73">
        <v>0</v>
      </c>
      <c r="V98" s="73">
        <v>0</v>
      </c>
      <c r="W98" s="73">
        <v>0</v>
      </c>
      <c r="X98" s="73">
        <v>0</v>
      </c>
      <c r="Y98" s="74">
        <v>3</v>
      </c>
      <c r="Z98" s="73">
        <v>1</v>
      </c>
    </row>
    <row r="99" spans="1:26" x14ac:dyDescent="0.25">
      <c r="A99" s="55" t="s">
        <v>183</v>
      </c>
      <c r="B99" s="625" t="s">
        <v>184</v>
      </c>
      <c r="C99" s="626"/>
      <c r="D99" s="627"/>
      <c r="E99" s="73">
        <v>0</v>
      </c>
      <c r="F99" s="73">
        <v>0</v>
      </c>
      <c r="G99" s="73">
        <v>0</v>
      </c>
      <c r="H99" s="73">
        <v>0</v>
      </c>
      <c r="I99" s="73">
        <v>0</v>
      </c>
      <c r="J99" s="74">
        <v>0</v>
      </c>
      <c r="K99" s="73">
        <v>0</v>
      </c>
      <c r="L99" s="73">
        <v>0</v>
      </c>
      <c r="M99" s="73">
        <v>0</v>
      </c>
      <c r="N99" s="74">
        <v>0</v>
      </c>
      <c r="O99" s="73">
        <v>0</v>
      </c>
      <c r="P99" s="73">
        <v>0</v>
      </c>
      <c r="Q99" s="73">
        <v>0</v>
      </c>
      <c r="R99" s="73">
        <v>0</v>
      </c>
      <c r="S99" s="74">
        <v>0</v>
      </c>
      <c r="T99" s="73">
        <v>0</v>
      </c>
      <c r="U99" s="73">
        <v>0</v>
      </c>
      <c r="V99" s="73">
        <v>0</v>
      </c>
      <c r="W99" s="73">
        <v>0</v>
      </c>
      <c r="X99" s="73">
        <v>0</v>
      </c>
      <c r="Y99" s="74">
        <v>0</v>
      </c>
      <c r="Z99" s="73">
        <v>0</v>
      </c>
    </row>
    <row r="100" spans="1:26" x14ac:dyDescent="0.25">
      <c r="A100" s="55" t="s">
        <v>185</v>
      </c>
      <c r="B100" s="628" t="s">
        <v>186</v>
      </c>
      <c r="C100" s="629"/>
      <c r="D100" s="630"/>
      <c r="E100" s="73">
        <v>7</v>
      </c>
      <c r="F100" s="73">
        <v>97</v>
      </c>
      <c r="G100" s="73">
        <v>92</v>
      </c>
      <c r="H100" s="73">
        <v>3</v>
      </c>
      <c r="I100" s="73">
        <v>2</v>
      </c>
      <c r="J100" s="74">
        <v>92</v>
      </c>
      <c r="K100" s="73">
        <v>74</v>
      </c>
      <c r="L100" s="73">
        <v>6</v>
      </c>
      <c r="M100" s="73">
        <v>4</v>
      </c>
      <c r="N100" s="74">
        <v>8</v>
      </c>
      <c r="O100" s="73">
        <v>0</v>
      </c>
      <c r="P100" s="73">
        <v>6</v>
      </c>
      <c r="Q100" s="73">
        <v>2</v>
      </c>
      <c r="R100" s="73">
        <v>0</v>
      </c>
      <c r="S100" s="74">
        <v>92</v>
      </c>
      <c r="T100" s="73">
        <v>0</v>
      </c>
      <c r="U100" s="73">
        <v>91</v>
      </c>
      <c r="V100" s="73">
        <v>1</v>
      </c>
      <c r="W100" s="73">
        <v>0</v>
      </c>
      <c r="X100" s="73">
        <v>0</v>
      </c>
      <c r="Y100" s="74">
        <v>7</v>
      </c>
      <c r="Z100" s="73">
        <v>0</v>
      </c>
    </row>
    <row r="101" spans="1:26" x14ac:dyDescent="0.25">
      <c r="A101" s="55" t="s">
        <v>187</v>
      </c>
      <c r="B101" s="625" t="s">
        <v>188</v>
      </c>
      <c r="C101" s="626"/>
      <c r="D101" s="627"/>
      <c r="E101" s="73">
        <v>14</v>
      </c>
      <c r="F101" s="73">
        <v>50</v>
      </c>
      <c r="G101" s="73">
        <v>47</v>
      </c>
      <c r="H101" s="73">
        <v>3</v>
      </c>
      <c r="I101" s="73">
        <v>0</v>
      </c>
      <c r="J101" s="74">
        <v>49</v>
      </c>
      <c r="K101" s="73">
        <v>46</v>
      </c>
      <c r="L101" s="73">
        <v>1</v>
      </c>
      <c r="M101" s="73">
        <v>1</v>
      </c>
      <c r="N101" s="74">
        <v>1</v>
      </c>
      <c r="O101" s="73">
        <v>0</v>
      </c>
      <c r="P101" s="73">
        <v>1</v>
      </c>
      <c r="Q101" s="73">
        <v>0</v>
      </c>
      <c r="R101" s="73">
        <v>0</v>
      </c>
      <c r="S101" s="74">
        <v>49</v>
      </c>
      <c r="T101" s="73">
        <v>0</v>
      </c>
      <c r="U101" s="73">
        <v>49</v>
      </c>
      <c r="V101" s="73">
        <v>0</v>
      </c>
      <c r="W101" s="73">
        <v>0</v>
      </c>
      <c r="X101" s="73">
        <v>0</v>
      </c>
      <c r="Y101" s="74">
        <v>12</v>
      </c>
      <c r="Z101" s="73">
        <v>1</v>
      </c>
    </row>
    <row r="102" spans="1:26" x14ac:dyDescent="0.25">
      <c r="A102" s="55" t="s">
        <v>189</v>
      </c>
      <c r="B102" s="625" t="s">
        <v>190</v>
      </c>
      <c r="C102" s="626"/>
      <c r="D102" s="627"/>
      <c r="E102" s="73">
        <v>0</v>
      </c>
      <c r="F102" s="73">
        <v>0</v>
      </c>
      <c r="G102" s="73">
        <v>0</v>
      </c>
      <c r="H102" s="73">
        <v>0</v>
      </c>
      <c r="I102" s="73">
        <v>0</v>
      </c>
      <c r="J102" s="74">
        <v>0</v>
      </c>
      <c r="K102" s="73">
        <v>0</v>
      </c>
      <c r="L102" s="73">
        <v>0</v>
      </c>
      <c r="M102" s="73">
        <v>0</v>
      </c>
      <c r="N102" s="74">
        <v>0</v>
      </c>
      <c r="O102" s="73">
        <v>0</v>
      </c>
      <c r="P102" s="73">
        <v>0</v>
      </c>
      <c r="Q102" s="73">
        <v>0</v>
      </c>
      <c r="R102" s="73">
        <v>0</v>
      </c>
      <c r="S102" s="74">
        <v>0</v>
      </c>
      <c r="T102" s="73">
        <v>0</v>
      </c>
      <c r="U102" s="73">
        <v>0</v>
      </c>
      <c r="V102" s="73">
        <v>0</v>
      </c>
      <c r="W102" s="73">
        <v>0</v>
      </c>
      <c r="X102" s="73">
        <v>0</v>
      </c>
      <c r="Y102" s="74">
        <v>0</v>
      </c>
      <c r="Z102" s="73">
        <v>0</v>
      </c>
    </row>
    <row r="103" spans="1:26" x14ac:dyDescent="0.25">
      <c r="A103" s="55" t="s">
        <v>191</v>
      </c>
      <c r="B103" s="625" t="s">
        <v>192</v>
      </c>
      <c r="C103" s="626"/>
      <c r="D103" s="627"/>
      <c r="E103" s="73">
        <v>2</v>
      </c>
      <c r="F103" s="73">
        <v>14</v>
      </c>
      <c r="G103" s="73">
        <v>13</v>
      </c>
      <c r="H103" s="73">
        <v>1</v>
      </c>
      <c r="I103" s="73">
        <v>0</v>
      </c>
      <c r="J103" s="74">
        <v>12</v>
      </c>
      <c r="K103" s="73">
        <v>12</v>
      </c>
      <c r="L103" s="73">
        <v>0</v>
      </c>
      <c r="M103" s="73">
        <v>0</v>
      </c>
      <c r="N103" s="74">
        <v>0</v>
      </c>
      <c r="O103" s="73">
        <v>0</v>
      </c>
      <c r="P103" s="73">
        <v>0</v>
      </c>
      <c r="Q103" s="73">
        <v>0</v>
      </c>
      <c r="R103" s="73">
        <v>0</v>
      </c>
      <c r="S103" s="74">
        <v>12</v>
      </c>
      <c r="T103" s="73">
        <v>0</v>
      </c>
      <c r="U103" s="73">
        <v>11</v>
      </c>
      <c r="V103" s="73">
        <v>0</v>
      </c>
      <c r="W103" s="73">
        <v>0</v>
      </c>
      <c r="X103" s="73">
        <v>0</v>
      </c>
      <c r="Y103" s="74">
        <v>3</v>
      </c>
      <c r="Z103" s="73">
        <v>0</v>
      </c>
    </row>
    <row r="104" spans="1:26" x14ac:dyDescent="0.25">
      <c r="A104" s="55" t="s">
        <v>193</v>
      </c>
      <c r="B104" s="625" t="s">
        <v>194</v>
      </c>
      <c r="C104" s="626"/>
      <c r="D104" s="627"/>
      <c r="E104" s="73">
        <v>1</v>
      </c>
      <c r="F104" s="73">
        <v>4</v>
      </c>
      <c r="G104" s="73">
        <v>4</v>
      </c>
      <c r="H104" s="73">
        <v>0</v>
      </c>
      <c r="I104" s="73">
        <v>0</v>
      </c>
      <c r="J104" s="74">
        <v>4</v>
      </c>
      <c r="K104" s="73">
        <v>4</v>
      </c>
      <c r="L104" s="73">
        <v>0</v>
      </c>
      <c r="M104" s="73">
        <v>0</v>
      </c>
      <c r="N104" s="74">
        <v>0</v>
      </c>
      <c r="O104" s="73">
        <v>0</v>
      </c>
      <c r="P104" s="73">
        <v>0</v>
      </c>
      <c r="Q104" s="73">
        <v>0</v>
      </c>
      <c r="R104" s="73">
        <v>0</v>
      </c>
      <c r="S104" s="74">
        <v>4</v>
      </c>
      <c r="T104" s="73">
        <v>0</v>
      </c>
      <c r="U104" s="73">
        <v>4</v>
      </c>
      <c r="V104" s="73">
        <v>0</v>
      </c>
      <c r="W104" s="73">
        <v>0</v>
      </c>
      <c r="X104" s="73">
        <v>0</v>
      </c>
      <c r="Y104" s="74">
        <v>1</v>
      </c>
      <c r="Z104" s="73">
        <v>0</v>
      </c>
    </row>
    <row r="105" spans="1:26" x14ac:dyDescent="0.25">
      <c r="A105" s="55" t="s">
        <v>195</v>
      </c>
      <c r="B105" s="625" t="s">
        <v>196</v>
      </c>
      <c r="C105" s="626"/>
      <c r="D105" s="627"/>
      <c r="E105" s="73">
        <v>0</v>
      </c>
      <c r="F105" s="73">
        <v>2</v>
      </c>
      <c r="G105" s="73">
        <v>2</v>
      </c>
      <c r="H105" s="73">
        <v>0</v>
      </c>
      <c r="I105" s="73">
        <v>0</v>
      </c>
      <c r="J105" s="74">
        <v>1</v>
      </c>
      <c r="K105" s="73">
        <v>1</v>
      </c>
      <c r="L105" s="73">
        <v>0</v>
      </c>
      <c r="M105" s="73">
        <v>0</v>
      </c>
      <c r="N105" s="74">
        <v>0</v>
      </c>
      <c r="O105" s="73">
        <v>0</v>
      </c>
      <c r="P105" s="73">
        <v>0</v>
      </c>
      <c r="Q105" s="73">
        <v>0</v>
      </c>
      <c r="R105" s="73">
        <v>0</v>
      </c>
      <c r="S105" s="74">
        <v>1</v>
      </c>
      <c r="T105" s="73">
        <v>0</v>
      </c>
      <c r="U105" s="73">
        <v>1</v>
      </c>
      <c r="V105" s="73">
        <v>0</v>
      </c>
      <c r="W105" s="73">
        <v>0</v>
      </c>
      <c r="X105" s="73">
        <v>0</v>
      </c>
      <c r="Y105" s="74">
        <v>1</v>
      </c>
      <c r="Z105" s="73">
        <v>0</v>
      </c>
    </row>
    <row r="106" spans="1:26" x14ac:dyDescent="0.25">
      <c r="A106" s="55" t="s">
        <v>197</v>
      </c>
      <c r="B106" s="625" t="s">
        <v>198</v>
      </c>
      <c r="C106" s="626"/>
      <c r="D106" s="627"/>
      <c r="E106" s="73">
        <v>0</v>
      </c>
      <c r="F106" s="73">
        <v>0</v>
      </c>
      <c r="G106" s="73">
        <v>0</v>
      </c>
      <c r="H106" s="73">
        <v>0</v>
      </c>
      <c r="I106" s="73">
        <v>0</v>
      </c>
      <c r="J106" s="74">
        <v>0</v>
      </c>
      <c r="K106" s="73">
        <v>0</v>
      </c>
      <c r="L106" s="73">
        <v>0</v>
      </c>
      <c r="M106" s="73">
        <v>0</v>
      </c>
      <c r="N106" s="74">
        <v>0</v>
      </c>
      <c r="O106" s="73">
        <v>0</v>
      </c>
      <c r="P106" s="73">
        <v>0</v>
      </c>
      <c r="Q106" s="73">
        <v>0</v>
      </c>
      <c r="R106" s="73">
        <v>0</v>
      </c>
      <c r="S106" s="74">
        <v>0</v>
      </c>
      <c r="T106" s="73">
        <v>0</v>
      </c>
      <c r="U106" s="73">
        <v>0</v>
      </c>
      <c r="V106" s="73">
        <v>0</v>
      </c>
      <c r="W106" s="73">
        <v>0</v>
      </c>
      <c r="X106" s="73">
        <v>0</v>
      </c>
      <c r="Y106" s="74">
        <v>0</v>
      </c>
      <c r="Z106" s="73">
        <v>0</v>
      </c>
    </row>
    <row r="107" spans="1:26" x14ac:dyDescent="0.25">
      <c r="A107" s="55" t="s">
        <v>199</v>
      </c>
      <c r="B107" s="625" t="s">
        <v>200</v>
      </c>
      <c r="C107" s="626"/>
      <c r="D107" s="627"/>
      <c r="E107" s="73">
        <v>8</v>
      </c>
      <c r="F107" s="73">
        <v>70</v>
      </c>
      <c r="G107" s="73">
        <v>68</v>
      </c>
      <c r="H107" s="73">
        <v>2</v>
      </c>
      <c r="I107" s="73">
        <v>0</v>
      </c>
      <c r="J107" s="74">
        <v>64</v>
      </c>
      <c r="K107" s="73">
        <v>58</v>
      </c>
      <c r="L107" s="73">
        <v>2</v>
      </c>
      <c r="M107" s="73">
        <v>0</v>
      </c>
      <c r="N107" s="74">
        <v>4</v>
      </c>
      <c r="O107" s="73">
        <v>0</v>
      </c>
      <c r="P107" s="73">
        <v>3</v>
      </c>
      <c r="Q107" s="73">
        <v>1</v>
      </c>
      <c r="R107" s="73">
        <v>0</v>
      </c>
      <c r="S107" s="74">
        <v>64</v>
      </c>
      <c r="T107" s="73">
        <v>0</v>
      </c>
      <c r="U107" s="73">
        <v>64</v>
      </c>
      <c r="V107" s="73">
        <v>0</v>
      </c>
      <c r="W107" s="73">
        <v>0</v>
      </c>
      <c r="X107" s="73">
        <v>0</v>
      </c>
      <c r="Y107" s="74">
        <v>12</v>
      </c>
      <c r="Z107" s="73">
        <v>0</v>
      </c>
    </row>
    <row r="108" spans="1:26" x14ac:dyDescent="0.25">
      <c r="A108" s="55" t="s">
        <v>201</v>
      </c>
      <c r="B108" s="625" t="s">
        <v>202</v>
      </c>
      <c r="C108" s="626"/>
      <c r="D108" s="627"/>
      <c r="E108" s="73">
        <v>1</v>
      </c>
      <c r="F108" s="73">
        <v>2</v>
      </c>
      <c r="G108" s="73">
        <v>2</v>
      </c>
      <c r="H108" s="73">
        <v>0</v>
      </c>
      <c r="I108" s="73">
        <v>0</v>
      </c>
      <c r="J108" s="74">
        <v>1</v>
      </c>
      <c r="K108" s="73">
        <v>1</v>
      </c>
      <c r="L108" s="73">
        <v>0</v>
      </c>
      <c r="M108" s="73">
        <v>0</v>
      </c>
      <c r="N108" s="74">
        <v>0</v>
      </c>
      <c r="O108" s="73">
        <v>0</v>
      </c>
      <c r="P108" s="73">
        <v>0</v>
      </c>
      <c r="Q108" s="73">
        <v>0</v>
      </c>
      <c r="R108" s="73">
        <v>0</v>
      </c>
      <c r="S108" s="74">
        <v>1</v>
      </c>
      <c r="T108" s="73">
        <v>0</v>
      </c>
      <c r="U108" s="73">
        <v>1</v>
      </c>
      <c r="V108" s="73">
        <v>0</v>
      </c>
      <c r="W108" s="73">
        <v>0</v>
      </c>
      <c r="X108" s="73">
        <v>0</v>
      </c>
      <c r="Y108" s="74">
        <v>2</v>
      </c>
      <c r="Z108" s="73">
        <v>1</v>
      </c>
    </row>
    <row r="109" spans="1:26" x14ac:dyDescent="0.25">
      <c r="A109" s="55" t="s">
        <v>203</v>
      </c>
      <c r="B109" s="625" t="s">
        <v>204</v>
      </c>
      <c r="C109" s="626"/>
      <c r="D109" s="627"/>
      <c r="E109" s="73">
        <v>0</v>
      </c>
      <c r="F109" s="73">
        <v>0</v>
      </c>
      <c r="G109" s="73">
        <v>0</v>
      </c>
      <c r="H109" s="73">
        <v>0</v>
      </c>
      <c r="I109" s="73">
        <v>0</v>
      </c>
      <c r="J109" s="74">
        <v>0</v>
      </c>
      <c r="K109" s="73">
        <v>0</v>
      </c>
      <c r="L109" s="73">
        <v>0</v>
      </c>
      <c r="M109" s="73">
        <v>0</v>
      </c>
      <c r="N109" s="74">
        <v>0</v>
      </c>
      <c r="O109" s="73">
        <v>0</v>
      </c>
      <c r="P109" s="73">
        <v>0</v>
      </c>
      <c r="Q109" s="73">
        <v>0</v>
      </c>
      <c r="R109" s="73">
        <v>0</v>
      </c>
      <c r="S109" s="74">
        <v>0</v>
      </c>
      <c r="T109" s="73">
        <v>0</v>
      </c>
      <c r="U109" s="73">
        <v>0</v>
      </c>
      <c r="V109" s="73">
        <v>0</v>
      </c>
      <c r="W109" s="73">
        <v>0</v>
      </c>
      <c r="X109" s="73">
        <v>0</v>
      </c>
      <c r="Y109" s="74">
        <v>0</v>
      </c>
      <c r="Z109" s="73">
        <v>0</v>
      </c>
    </row>
    <row r="110" spans="1:26" x14ac:dyDescent="0.25">
      <c r="A110" s="55">
        <v>0</v>
      </c>
      <c r="B110" s="61">
        <v>0</v>
      </c>
      <c r="C110" s="62">
        <v>0</v>
      </c>
      <c r="D110" s="63">
        <v>0</v>
      </c>
      <c r="E110" s="73">
        <v>0</v>
      </c>
      <c r="F110" s="73">
        <v>10</v>
      </c>
      <c r="G110" s="73">
        <v>10</v>
      </c>
      <c r="H110" s="73">
        <v>0</v>
      </c>
      <c r="I110" s="73">
        <v>0</v>
      </c>
      <c r="J110" s="74">
        <v>6</v>
      </c>
      <c r="K110" s="73">
        <v>5</v>
      </c>
      <c r="L110" s="73">
        <v>0</v>
      </c>
      <c r="M110" s="73">
        <v>1</v>
      </c>
      <c r="N110" s="74">
        <v>0</v>
      </c>
      <c r="O110" s="73">
        <v>0</v>
      </c>
      <c r="P110" s="73">
        <v>0</v>
      </c>
      <c r="Q110" s="73">
        <v>0</v>
      </c>
      <c r="R110" s="73">
        <v>0</v>
      </c>
      <c r="S110" s="74">
        <v>6</v>
      </c>
      <c r="T110" s="73">
        <v>0</v>
      </c>
      <c r="U110" s="73">
        <v>5</v>
      </c>
      <c r="V110" s="73">
        <v>1</v>
      </c>
      <c r="W110" s="73">
        <v>0</v>
      </c>
      <c r="X110" s="73">
        <v>0</v>
      </c>
      <c r="Y110" s="74">
        <v>4</v>
      </c>
      <c r="Z110" s="73">
        <v>0</v>
      </c>
    </row>
    <row r="111" spans="1:26" x14ac:dyDescent="0.25">
      <c r="A111" s="55" t="s">
        <v>208</v>
      </c>
      <c r="B111" s="628" t="s">
        <v>209</v>
      </c>
      <c r="C111" s="629"/>
      <c r="D111" s="630"/>
      <c r="E111" s="73">
        <v>0</v>
      </c>
      <c r="F111" s="73">
        <v>0</v>
      </c>
      <c r="G111" s="73">
        <v>0</v>
      </c>
      <c r="H111" s="73">
        <v>0</v>
      </c>
      <c r="I111" s="73">
        <v>0</v>
      </c>
      <c r="J111" s="74">
        <v>0</v>
      </c>
      <c r="K111" s="73">
        <v>0</v>
      </c>
      <c r="L111" s="73">
        <v>0</v>
      </c>
      <c r="M111" s="73">
        <v>0</v>
      </c>
      <c r="N111" s="74">
        <v>0</v>
      </c>
      <c r="O111" s="73">
        <v>0</v>
      </c>
      <c r="P111" s="73">
        <v>0</v>
      </c>
      <c r="Q111" s="73">
        <v>0</v>
      </c>
      <c r="R111" s="73">
        <v>0</v>
      </c>
      <c r="S111" s="74">
        <v>0</v>
      </c>
      <c r="T111" s="73">
        <v>0</v>
      </c>
      <c r="U111" s="73">
        <v>0</v>
      </c>
      <c r="V111" s="73">
        <v>0</v>
      </c>
      <c r="W111" s="73">
        <v>0</v>
      </c>
      <c r="X111" s="73">
        <v>0</v>
      </c>
      <c r="Y111" s="74">
        <v>0</v>
      </c>
      <c r="Z111" s="73">
        <v>0</v>
      </c>
    </row>
    <row r="112" spans="1:26" x14ac:dyDescent="0.25">
      <c r="A112" s="55" t="s">
        <v>210</v>
      </c>
      <c r="B112" s="628" t="s">
        <v>211</v>
      </c>
      <c r="C112" s="629"/>
      <c r="D112" s="630"/>
      <c r="E112" s="73">
        <v>0</v>
      </c>
      <c r="F112" s="73">
        <v>0</v>
      </c>
      <c r="G112" s="73">
        <v>0</v>
      </c>
      <c r="H112" s="73">
        <v>0</v>
      </c>
      <c r="I112" s="73">
        <v>0</v>
      </c>
      <c r="J112" s="74">
        <v>0</v>
      </c>
      <c r="K112" s="73">
        <v>0</v>
      </c>
      <c r="L112" s="73">
        <v>0</v>
      </c>
      <c r="M112" s="73">
        <v>0</v>
      </c>
      <c r="N112" s="74">
        <v>0</v>
      </c>
      <c r="O112" s="73">
        <v>0</v>
      </c>
      <c r="P112" s="73">
        <v>0</v>
      </c>
      <c r="Q112" s="73">
        <v>0</v>
      </c>
      <c r="R112" s="73">
        <v>0</v>
      </c>
      <c r="S112" s="74">
        <v>0</v>
      </c>
      <c r="T112" s="73">
        <v>0</v>
      </c>
      <c r="U112" s="73">
        <v>0</v>
      </c>
      <c r="V112" s="73">
        <v>0</v>
      </c>
      <c r="W112" s="73">
        <v>0</v>
      </c>
      <c r="X112" s="73">
        <v>0</v>
      </c>
      <c r="Y112" s="74">
        <v>0</v>
      </c>
      <c r="Z112" s="73">
        <v>0</v>
      </c>
    </row>
    <row r="113" spans="1:26" x14ac:dyDescent="0.25">
      <c r="A113" s="55" t="s">
        <v>212</v>
      </c>
      <c r="B113" s="625" t="s">
        <v>70</v>
      </c>
      <c r="C113" s="626"/>
      <c r="D113" s="627"/>
      <c r="E113" s="73">
        <v>4</v>
      </c>
      <c r="F113" s="73">
        <v>7</v>
      </c>
      <c r="G113" s="73">
        <v>4</v>
      </c>
      <c r="H113" s="73">
        <v>3</v>
      </c>
      <c r="I113" s="73">
        <v>0</v>
      </c>
      <c r="J113" s="74">
        <v>8</v>
      </c>
      <c r="K113" s="73">
        <v>8</v>
      </c>
      <c r="L113" s="73">
        <v>0</v>
      </c>
      <c r="M113" s="73">
        <v>0</v>
      </c>
      <c r="N113" s="74">
        <v>0</v>
      </c>
      <c r="O113" s="73">
        <v>0</v>
      </c>
      <c r="P113" s="73">
        <v>0</v>
      </c>
      <c r="Q113" s="73">
        <v>0</v>
      </c>
      <c r="R113" s="73">
        <v>0</v>
      </c>
      <c r="S113" s="74">
        <v>8</v>
      </c>
      <c r="T113" s="73">
        <v>0</v>
      </c>
      <c r="U113" s="73">
        <v>0</v>
      </c>
      <c r="V113" s="73">
        <v>0</v>
      </c>
      <c r="W113" s="73">
        <v>0</v>
      </c>
      <c r="X113" s="73">
        <v>0</v>
      </c>
      <c r="Y113" s="74">
        <v>0</v>
      </c>
      <c r="Z113" s="73">
        <v>0</v>
      </c>
    </row>
    <row r="114" spans="1:26" s="70" customFormat="1" ht="33" customHeight="1" x14ac:dyDescent="0.25">
      <c r="A114" s="67" t="s">
        <v>213</v>
      </c>
      <c r="B114" s="642" t="s">
        <v>214</v>
      </c>
      <c r="C114" s="643"/>
      <c r="D114" s="644"/>
      <c r="E114" s="75">
        <v>1</v>
      </c>
      <c r="F114" s="75">
        <v>0</v>
      </c>
      <c r="G114" s="75">
        <v>0</v>
      </c>
      <c r="H114" s="75">
        <v>0</v>
      </c>
      <c r="I114" s="75">
        <v>0</v>
      </c>
      <c r="J114" s="75">
        <v>0</v>
      </c>
      <c r="K114" s="75">
        <v>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5">
        <v>0</v>
      </c>
      <c r="V114" s="75">
        <v>0</v>
      </c>
      <c r="W114" s="75">
        <v>0</v>
      </c>
      <c r="X114" s="75">
        <v>0</v>
      </c>
      <c r="Y114" s="75">
        <v>1</v>
      </c>
      <c r="Z114" s="75">
        <v>1</v>
      </c>
    </row>
    <row r="115" spans="1:26" ht="18.75" customHeight="1" x14ac:dyDescent="0.25">
      <c r="A115" s="55" t="s">
        <v>215</v>
      </c>
      <c r="B115" s="628" t="s">
        <v>216</v>
      </c>
      <c r="C115" s="629"/>
      <c r="D115" s="630"/>
      <c r="E115" s="73">
        <v>0</v>
      </c>
      <c r="F115" s="73">
        <v>0</v>
      </c>
      <c r="G115" s="73">
        <v>0</v>
      </c>
      <c r="H115" s="73">
        <v>0</v>
      </c>
      <c r="I115" s="73">
        <v>0</v>
      </c>
      <c r="J115" s="74">
        <v>0</v>
      </c>
      <c r="K115" s="73">
        <v>0</v>
      </c>
      <c r="L115" s="73">
        <v>0</v>
      </c>
      <c r="M115" s="73">
        <v>0</v>
      </c>
      <c r="N115" s="74">
        <v>0</v>
      </c>
      <c r="O115" s="73">
        <v>0</v>
      </c>
      <c r="P115" s="73">
        <v>0</v>
      </c>
      <c r="Q115" s="73">
        <v>0</v>
      </c>
      <c r="R115" s="73">
        <v>0</v>
      </c>
      <c r="S115" s="74">
        <v>0</v>
      </c>
      <c r="T115" s="73">
        <v>0</v>
      </c>
      <c r="U115" s="73">
        <v>0</v>
      </c>
      <c r="V115" s="73">
        <v>0</v>
      </c>
      <c r="W115" s="73">
        <v>0</v>
      </c>
      <c r="X115" s="73">
        <v>0</v>
      </c>
      <c r="Y115" s="74">
        <v>0</v>
      </c>
      <c r="Z115" s="73">
        <v>0</v>
      </c>
    </row>
    <row r="116" spans="1:26" ht="17.25" customHeight="1" x14ac:dyDescent="0.25">
      <c r="A116" s="55" t="s">
        <v>217</v>
      </c>
      <c r="B116" s="628" t="s">
        <v>218</v>
      </c>
      <c r="C116" s="629"/>
      <c r="D116" s="630"/>
      <c r="E116" s="73">
        <v>0</v>
      </c>
      <c r="F116" s="73">
        <v>0</v>
      </c>
      <c r="G116" s="73">
        <v>0</v>
      </c>
      <c r="H116" s="73">
        <v>0</v>
      </c>
      <c r="I116" s="73">
        <v>0</v>
      </c>
      <c r="J116" s="74">
        <v>0</v>
      </c>
      <c r="K116" s="73">
        <v>0</v>
      </c>
      <c r="L116" s="73">
        <v>0</v>
      </c>
      <c r="M116" s="73">
        <v>0</v>
      </c>
      <c r="N116" s="74">
        <v>0</v>
      </c>
      <c r="O116" s="73">
        <v>0</v>
      </c>
      <c r="P116" s="73">
        <v>0</v>
      </c>
      <c r="Q116" s="73">
        <v>0</v>
      </c>
      <c r="R116" s="73">
        <v>0</v>
      </c>
      <c r="S116" s="74">
        <v>0</v>
      </c>
      <c r="T116" s="73">
        <v>0</v>
      </c>
      <c r="U116" s="73">
        <v>0</v>
      </c>
      <c r="V116" s="73">
        <v>0</v>
      </c>
      <c r="W116" s="73">
        <v>0</v>
      </c>
      <c r="X116" s="73">
        <v>0</v>
      </c>
      <c r="Y116" s="74">
        <v>0</v>
      </c>
      <c r="Z116" s="73">
        <v>0</v>
      </c>
    </row>
    <row r="117" spans="1:26" ht="18" customHeight="1" x14ac:dyDescent="0.25">
      <c r="A117" s="55" t="s">
        <v>219</v>
      </c>
      <c r="B117" s="625" t="s">
        <v>70</v>
      </c>
      <c r="C117" s="626"/>
      <c r="D117" s="627"/>
      <c r="E117" s="73">
        <v>1</v>
      </c>
      <c r="F117" s="73">
        <v>0</v>
      </c>
      <c r="G117" s="73">
        <v>0</v>
      </c>
      <c r="H117" s="73">
        <v>0</v>
      </c>
      <c r="I117" s="73">
        <v>0</v>
      </c>
      <c r="J117" s="74">
        <v>0</v>
      </c>
      <c r="K117" s="73">
        <v>0</v>
      </c>
      <c r="L117" s="73">
        <v>0</v>
      </c>
      <c r="M117" s="73">
        <v>0</v>
      </c>
      <c r="N117" s="74">
        <v>0</v>
      </c>
      <c r="O117" s="73">
        <v>0</v>
      </c>
      <c r="P117" s="73">
        <v>0</v>
      </c>
      <c r="Q117" s="73">
        <v>0</v>
      </c>
      <c r="R117" s="73">
        <v>0</v>
      </c>
      <c r="S117" s="74">
        <v>0</v>
      </c>
      <c r="T117" s="73">
        <v>0</v>
      </c>
      <c r="U117" s="73">
        <v>0</v>
      </c>
      <c r="V117" s="73">
        <v>0</v>
      </c>
      <c r="W117" s="73">
        <v>0</v>
      </c>
      <c r="X117" s="73">
        <v>0</v>
      </c>
      <c r="Y117" s="74">
        <v>1</v>
      </c>
      <c r="Z117" s="73">
        <v>1</v>
      </c>
    </row>
    <row r="118" spans="1:26" s="70" customFormat="1" ht="31.5" customHeight="1" x14ac:dyDescent="0.25">
      <c r="A118" s="67" t="s">
        <v>220</v>
      </c>
      <c r="B118" s="642" t="s">
        <v>221</v>
      </c>
      <c r="C118" s="643"/>
      <c r="D118" s="644"/>
      <c r="E118" s="75">
        <v>2</v>
      </c>
      <c r="F118" s="75">
        <v>0</v>
      </c>
      <c r="G118" s="75">
        <v>0</v>
      </c>
      <c r="H118" s="75">
        <v>0</v>
      </c>
      <c r="I118" s="75">
        <v>0</v>
      </c>
      <c r="J118" s="75">
        <v>0</v>
      </c>
      <c r="K118" s="75">
        <v>0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5">
        <v>0</v>
      </c>
      <c r="V118" s="75">
        <v>0</v>
      </c>
      <c r="W118" s="75">
        <v>0</v>
      </c>
      <c r="X118" s="75">
        <v>0</v>
      </c>
      <c r="Y118" s="75">
        <v>2</v>
      </c>
      <c r="Z118" s="75">
        <v>2</v>
      </c>
    </row>
    <row r="119" spans="1:26" x14ac:dyDescent="0.25">
      <c r="A119" s="55" t="s">
        <v>222</v>
      </c>
      <c r="B119" s="628" t="s">
        <v>223</v>
      </c>
      <c r="C119" s="629"/>
      <c r="D119" s="630"/>
      <c r="E119" s="73">
        <v>0</v>
      </c>
      <c r="F119" s="73">
        <v>0</v>
      </c>
      <c r="G119" s="73">
        <v>0</v>
      </c>
      <c r="H119" s="73">
        <v>0</v>
      </c>
      <c r="I119" s="73">
        <v>0</v>
      </c>
      <c r="J119" s="74">
        <v>0</v>
      </c>
      <c r="K119" s="73">
        <v>0</v>
      </c>
      <c r="L119" s="73">
        <v>0</v>
      </c>
      <c r="M119" s="73">
        <v>0</v>
      </c>
      <c r="N119" s="74">
        <v>0</v>
      </c>
      <c r="O119" s="73">
        <v>0</v>
      </c>
      <c r="P119" s="73">
        <v>0</v>
      </c>
      <c r="Q119" s="73">
        <v>0</v>
      </c>
      <c r="R119" s="73">
        <v>0</v>
      </c>
      <c r="S119" s="74">
        <v>0</v>
      </c>
      <c r="T119" s="73">
        <v>0</v>
      </c>
      <c r="U119" s="73">
        <v>0</v>
      </c>
      <c r="V119" s="73">
        <v>0</v>
      </c>
      <c r="W119" s="73">
        <v>0</v>
      </c>
      <c r="X119" s="73">
        <v>0</v>
      </c>
      <c r="Y119" s="74">
        <v>0</v>
      </c>
      <c r="Z119" s="73">
        <v>0</v>
      </c>
    </row>
    <row r="120" spans="1:26" x14ac:dyDescent="0.25">
      <c r="A120" s="55" t="s">
        <v>224</v>
      </c>
      <c r="B120" s="628" t="s">
        <v>225</v>
      </c>
      <c r="C120" s="629"/>
      <c r="D120" s="630"/>
      <c r="E120" s="73">
        <v>0</v>
      </c>
      <c r="F120" s="73">
        <v>0</v>
      </c>
      <c r="G120" s="73">
        <v>0</v>
      </c>
      <c r="H120" s="73">
        <v>0</v>
      </c>
      <c r="I120" s="73">
        <v>0</v>
      </c>
      <c r="J120" s="74">
        <v>0</v>
      </c>
      <c r="K120" s="73">
        <v>0</v>
      </c>
      <c r="L120" s="73">
        <v>0</v>
      </c>
      <c r="M120" s="73">
        <v>0</v>
      </c>
      <c r="N120" s="74">
        <v>0</v>
      </c>
      <c r="O120" s="73">
        <v>0</v>
      </c>
      <c r="P120" s="73">
        <v>0</v>
      </c>
      <c r="Q120" s="73">
        <v>0</v>
      </c>
      <c r="R120" s="73">
        <v>0</v>
      </c>
      <c r="S120" s="74">
        <v>0</v>
      </c>
      <c r="T120" s="73">
        <v>0</v>
      </c>
      <c r="U120" s="73">
        <v>0</v>
      </c>
      <c r="V120" s="73">
        <v>0</v>
      </c>
      <c r="W120" s="73">
        <v>0</v>
      </c>
      <c r="X120" s="73">
        <v>0</v>
      </c>
      <c r="Y120" s="74">
        <v>0</v>
      </c>
      <c r="Z120" s="73">
        <v>0</v>
      </c>
    </row>
    <row r="121" spans="1:26" x14ac:dyDescent="0.25">
      <c r="A121" s="55" t="s">
        <v>226</v>
      </c>
      <c r="B121" s="628" t="s">
        <v>227</v>
      </c>
      <c r="C121" s="629"/>
      <c r="D121" s="630"/>
      <c r="E121" s="73">
        <v>0</v>
      </c>
      <c r="F121" s="73">
        <v>0</v>
      </c>
      <c r="G121" s="73">
        <v>0</v>
      </c>
      <c r="H121" s="73">
        <v>0</v>
      </c>
      <c r="I121" s="73">
        <v>0</v>
      </c>
      <c r="J121" s="74">
        <v>0</v>
      </c>
      <c r="K121" s="73">
        <v>0</v>
      </c>
      <c r="L121" s="73">
        <v>0</v>
      </c>
      <c r="M121" s="73">
        <v>0</v>
      </c>
      <c r="N121" s="74">
        <v>0</v>
      </c>
      <c r="O121" s="73">
        <v>0</v>
      </c>
      <c r="P121" s="73">
        <v>0</v>
      </c>
      <c r="Q121" s="73">
        <v>0</v>
      </c>
      <c r="R121" s="73">
        <v>0</v>
      </c>
      <c r="S121" s="74">
        <v>0</v>
      </c>
      <c r="T121" s="73">
        <v>0</v>
      </c>
      <c r="U121" s="73">
        <v>0</v>
      </c>
      <c r="V121" s="73">
        <v>0</v>
      </c>
      <c r="W121" s="73">
        <v>0</v>
      </c>
      <c r="X121" s="73">
        <v>0</v>
      </c>
      <c r="Y121" s="74">
        <v>0</v>
      </c>
      <c r="Z121" s="73">
        <v>0</v>
      </c>
    </row>
    <row r="122" spans="1:26" x14ac:dyDescent="0.25">
      <c r="A122" s="55" t="s">
        <v>228</v>
      </c>
      <c r="B122" s="628" t="s">
        <v>229</v>
      </c>
      <c r="C122" s="629"/>
      <c r="D122" s="630"/>
      <c r="E122" s="73">
        <v>0</v>
      </c>
      <c r="F122" s="73">
        <v>0</v>
      </c>
      <c r="G122" s="73">
        <v>0</v>
      </c>
      <c r="H122" s="73">
        <v>0</v>
      </c>
      <c r="I122" s="73">
        <v>0</v>
      </c>
      <c r="J122" s="74">
        <v>0</v>
      </c>
      <c r="K122" s="73">
        <v>0</v>
      </c>
      <c r="L122" s="73">
        <v>0</v>
      </c>
      <c r="M122" s="73">
        <v>0</v>
      </c>
      <c r="N122" s="74">
        <v>0</v>
      </c>
      <c r="O122" s="73">
        <v>0</v>
      </c>
      <c r="P122" s="73">
        <v>0</v>
      </c>
      <c r="Q122" s="73">
        <v>0</v>
      </c>
      <c r="R122" s="73">
        <v>0</v>
      </c>
      <c r="S122" s="74">
        <v>0</v>
      </c>
      <c r="T122" s="73">
        <v>0</v>
      </c>
      <c r="U122" s="73">
        <v>0</v>
      </c>
      <c r="V122" s="73">
        <v>0</v>
      </c>
      <c r="W122" s="73">
        <v>0</v>
      </c>
      <c r="X122" s="73">
        <v>0</v>
      </c>
      <c r="Y122" s="74">
        <v>0</v>
      </c>
      <c r="Z122" s="73">
        <v>0</v>
      </c>
    </row>
    <row r="123" spans="1:26" x14ac:dyDescent="0.25">
      <c r="A123" s="55" t="s">
        <v>230</v>
      </c>
      <c r="B123" s="628" t="s">
        <v>231</v>
      </c>
      <c r="C123" s="629"/>
      <c r="D123" s="630"/>
      <c r="E123" s="73">
        <v>0</v>
      </c>
      <c r="F123" s="73">
        <v>0</v>
      </c>
      <c r="G123" s="73">
        <v>0</v>
      </c>
      <c r="H123" s="73">
        <v>0</v>
      </c>
      <c r="I123" s="73">
        <v>0</v>
      </c>
      <c r="J123" s="74">
        <v>0</v>
      </c>
      <c r="K123" s="73">
        <v>0</v>
      </c>
      <c r="L123" s="73">
        <v>0</v>
      </c>
      <c r="M123" s="73">
        <v>0</v>
      </c>
      <c r="N123" s="74">
        <v>0</v>
      </c>
      <c r="O123" s="73">
        <v>0</v>
      </c>
      <c r="P123" s="73">
        <v>0</v>
      </c>
      <c r="Q123" s="73">
        <v>0</v>
      </c>
      <c r="R123" s="73">
        <v>0</v>
      </c>
      <c r="S123" s="74">
        <v>0</v>
      </c>
      <c r="T123" s="73">
        <v>0</v>
      </c>
      <c r="U123" s="73">
        <v>0</v>
      </c>
      <c r="V123" s="73">
        <v>0</v>
      </c>
      <c r="W123" s="73">
        <v>0</v>
      </c>
      <c r="X123" s="73">
        <v>0</v>
      </c>
      <c r="Y123" s="74">
        <v>0</v>
      </c>
      <c r="Z123" s="73">
        <v>0</v>
      </c>
    </row>
    <row r="124" spans="1:26" x14ac:dyDescent="0.25">
      <c r="A124" s="55" t="s">
        <v>232</v>
      </c>
      <c r="B124" s="625" t="s">
        <v>70</v>
      </c>
      <c r="C124" s="626"/>
      <c r="D124" s="627"/>
      <c r="E124" s="73">
        <v>2</v>
      </c>
      <c r="F124" s="73">
        <v>0</v>
      </c>
      <c r="G124" s="73">
        <v>0</v>
      </c>
      <c r="H124" s="73">
        <v>0</v>
      </c>
      <c r="I124" s="73">
        <v>0</v>
      </c>
      <c r="J124" s="74">
        <v>0</v>
      </c>
      <c r="K124" s="73">
        <v>0</v>
      </c>
      <c r="L124" s="73">
        <v>0</v>
      </c>
      <c r="M124" s="73">
        <v>0</v>
      </c>
      <c r="N124" s="74">
        <v>0</v>
      </c>
      <c r="O124" s="73">
        <v>0</v>
      </c>
      <c r="P124" s="73">
        <v>0</v>
      </c>
      <c r="Q124" s="73">
        <v>0</v>
      </c>
      <c r="R124" s="73">
        <v>0</v>
      </c>
      <c r="S124" s="74">
        <v>0</v>
      </c>
      <c r="T124" s="73">
        <v>0</v>
      </c>
      <c r="U124" s="73">
        <v>0</v>
      </c>
      <c r="V124" s="73">
        <v>0</v>
      </c>
      <c r="W124" s="73">
        <v>0</v>
      </c>
      <c r="X124" s="73">
        <v>0</v>
      </c>
      <c r="Y124" s="74">
        <v>2</v>
      </c>
      <c r="Z124" s="73">
        <v>2</v>
      </c>
    </row>
    <row r="125" spans="1:26" s="70" customFormat="1" ht="33" customHeight="1" x14ac:dyDescent="0.25">
      <c r="A125" s="67" t="s">
        <v>233</v>
      </c>
      <c r="B125" s="642" t="s">
        <v>234</v>
      </c>
      <c r="C125" s="643"/>
      <c r="D125" s="644"/>
      <c r="E125" s="75">
        <v>446</v>
      </c>
      <c r="F125" s="75">
        <v>1114</v>
      </c>
      <c r="G125" s="75">
        <v>1095</v>
      </c>
      <c r="H125" s="75">
        <v>19</v>
      </c>
      <c r="I125" s="75">
        <v>0</v>
      </c>
      <c r="J125" s="75">
        <v>1193</v>
      </c>
      <c r="K125" s="75">
        <v>840</v>
      </c>
      <c r="L125" s="75">
        <v>92</v>
      </c>
      <c r="M125" s="75">
        <v>83</v>
      </c>
      <c r="N125" s="75">
        <v>178</v>
      </c>
      <c r="O125" s="75">
        <v>16</v>
      </c>
      <c r="P125" s="75">
        <v>75</v>
      </c>
      <c r="Q125" s="75">
        <v>87</v>
      </c>
      <c r="R125" s="75">
        <v>0</v>
      </c>
      <c r="S125" s="75">
        <v>1193</v>
      </c>
      <c r="T125" s="75">
        <v>8</v>
      </c>
      <c r="U125" s="75">
        <v>1016</v>
      </c>
      <c r="V125" s="75">
        <v>90</v>
      </c>
      <c r="W125" s="75">
        <v>0</v>
      </c>
      <c r="X125" s="75">
        <v>0</v>
      </c>
      <c r="Y125" s="75">
        <v>340</v>
      </c>
      <c r="Z125" s="75">
        <v>122</v>
      </c>
    </row>
    <row r="126" spans="1:26" x14ac:dyDescent="0.25">
      <c r="A126" s="57" t="s">
        <v>235</v>
      </c>
      <c r="B126" s="658" t="s">
        <v>236</v>
      </c>
      <c r="C126" s="659"/>
      <c r="D126" s="660"/>
      <c r="E126" s="73">
        <v>439</v>
      </c>
      <c r="F126" s="73">
        <v>1085</v>
      </c>
      <c r="G126" s="73">
        <v>1067</v>
      </c>
      <c r="H126" s="73">
        <v>18</v>
      </c>
      <c r="I126" s="73">
        <v>0</v>
      </c>
      <c r="J126" s="74">
        <v>1174</v>
      </c>
      <c r="K126" s="73">
        <v>832</v>
      </c>
      <c r="L126" s="73">
        <v>89</v>
      </c>
      <c r="M126" s="73">
        <v>78</v>
      </c>
      <c r="N126" s="74">
        <v>175</v>
      </c>
      <c r="O126" s="73">
        <v>16</v>
      </c>
      <c r="P126" s="73">
        <v>74</v>
      </c>
      <c r="Q126" s="73">
        <v>85</v>
      </c>
      <c r="R126" s="73">
        <v>0</v>
      </c>
      <c r="S126" s="74">
        <v>1174</v>
      </c>
      <c r="T126" s="73">
        <v>8</v>
      </c>
      <c r="U126" s="73">
        <v>998</v>
      </c>
      <c r="V126" s="73">
        <v>88</v>
      </c>
      <c r="W126" s="73">
        <v>0</v>
      </c>
      <c r="X126" s="73">
        <v>0</v>
      </c>
      <c r="Y126" s="74">
        <v>324</v>
      </c>
      <c r="Z126" s="73">
        <v>119</v>
      </c>
    </row>
    <row r="127" spans="1:26" x14ac:dyDescent="0.25">
      <c r="A127" s="57" t="s">
        <v>237</v>
      </c>
      <c r="B127" s="658" t="s">
        <v>238</v>
      </c>
      <c r="C127" s="659"/>
      <c r="D127" s="660"/>
      <c r="E127" s="73">
        <v>0</v>
      </c>
      <c r="F127" s="73">
        <v>1</v>
      </c>
      <c r="G127" s="73">
        <v>1</v>
      </c>
      <c r="H127" s="73">
        <v>0</v>
      </c>
      <c r="I127" s="73">
        <v>0</v>
      </c>
      <c r="J127" s="74">
        <v>0</v>
      </c>
      <c r="K127" s="73">
        <v>0</v>
      </c>
      <c r="L127" s="73">
        <v>0</v>
      </c>
      <c r="M127" s="73">
        <v>0</v>
      </c>
      <c r="N127" s="74">
        <v>0</v>
      </c>
      <c r="O127" s="73">
        <v>0</v>
      </c>
      <c r="P127" s="73">
        <v>0</v>
      </c>
      <c r="Q127" s="73">
        <v>0</v>
      </c>
      <c r="R127" s="73">
        <v>0</v>
      </c>
      <c r="S127" s="74">
        <v>0</v>
      </c>
      <c r="T127" s="73">
        <v>0</v>
      </c>
      <c r="U127" s="73">
        <v>0</v>
      </c>
      <c r="V127" s="73">
        <v>0</v>
      </c>
      <c r="W127" s="73">
        <v>0</v>
      </c>
      <c r="X127" s="73">
        <v>0</v>
      </c>
      <c r="Y127" s="74">
        <v>1</v>
      </c>
      <c r="Z127" s="73">
        <v>0</v>
      </c>
    </row>
    <row r="128" spans="1:26" x14ac:dyDescent="0.25">
      <c r="A128" s="57" t="s">
        <v>239</v>
      </c>
      <c r="B128" s="658" t="s">
        <v>240</v>
      </c>
      <c r="C128" s="661"/>
      <c r="D128" s="662"/>
      <c r="E128" s="73">
        <v>3</v>
      </c>
      <c r="F128" s="73">
        <v>16</v>
      </c>
      <c r="G128" s="73">
        <v>16</v>
      </c>
      <c r="H128" s="73">
        <v>0</v>
      </c>
      <c r="I128" s="73">
        <v>0</v>
      </c>
      <c r="J128" s="74">
        <v>13</v>
      </c>
      <c r="K128" s="73">
        <v>4</v>
      </c>
      <c r="L128" s="73">
        <v>1</v>
      </c>
      <c r="M128" s="73">
        <v>5</v>
      </c>
      <c r="N128" s="74">
        <v>3</v>
      </c>
      <c r="O128" s="73">
        <v>0</v>
      </c>
      <c r="P128" s="73">
        <v>1</v>
      </c>
      <c r="Q128" s="73">
        <v>2</v>
      </c>
      <c r="R128" s="73">
        <v>0</v>
      </c>
      <c r="S128" s="74">
        <v>13</v>
      </c>
      <c r="T128" s="73">
        <v>0</v>
      </c>
      <c r="U128" s="73">
        <v>12</v>
      </c>
      <c r="V128" s="73">
        <v>2</v>
      </c>
      <c r="W128" s="73">
        <v>0</v>
      </c>
      <c r="X128" s="73">
        <v>0</v>
      </c>
      <c r="Y128" s="74">
        <v>6</v>
      </c>
      <c r="Z128" s="73">
        <v>1</v>
      </c>
    </row>
    <row r="129" spans="1:26" x14ac:dyDescent="0.25">
      <c r="A129" s="57" t="s">
        <v>241</v>
      </c>
      <c r="B129" s="658" t="s">
        <v>242</v>
      </c>
      <c r="C129" s="661"/>
      <c r="D129" s="662"/>
      <c r="E129" s="73">
        <v>0</v>
      </c>
      <c r="F129" s="73">
        <v>3</v>
      </c>
      <c r="G129" s="73">
        <v>3</v>
      </c>
      <c r="H129" s="73">
        <v>0</v>
      </c>
      <c r="I129" s="73">
        <v>0</v>
      </c>
      <c r="J129" s="74">
        <v>0</v>
      </c>
      <c r="K129" s="73">
        <v>0</v>
      </c>
      <c r="L129" s="73">
        <v>0</v>
      </c>
      <c r="M129" s="73">
        <v>0</v>
      </c>
      <c r="N129" s="74">
        <v>0</v>
      </c>
      <c r="O129" s="73">
        <v>0</v>
      </c>
      <c r="P129" s="73">
        <v>0</v>
      </c>
      <c r="Q129" s="73">
        <v>0</v>
      </c>
      <c r="R129" s="73">
        <v>0</v>
      </c>
      <c r="S129" s="74">
        <v>0</v>
      </c>
      <c r="T129" s="73">
        <v>0</v>
      </c>
      <c r="U129" s="73">
        <v>0</v>
      </c>
      <c r="V129" s="73">
        <v>0</v>
      </c>
      <c r="W129" s="73">
        <v>0</v>
      </c>
      <c r="X129" s="73">
        <v>0</v>
      </c>
      <c r="Y129" s="74">
        <v>3</v>
      </c>
      <c r="Z129" s="73">
        <v>0</v>
      </c>
    </row>
    <row r="130" spans="1:26" x14ac:dyDescent="0.25">
      <c r="A130" s="57" t="s">
        <v>243</v>
      </c>
      <c r="B130" s="658" t="s">
        <v>244</v>
      </c>
      <c r="C130" s="659"/>
      <c r="D130" s="660"/>
      <c r="E130" s="73">
        <v>0</v>
      </c>
      <c r="F130" s="73">
        <v>0</v>
      </c>
      <c r="G130" s="73">
        <v>0</v>
      </c>
      <c r="H130" s="73">
        <v>0</v>
      </c>
      <c r="I130" s="73">
        <v>0</v>
      </c>
      <c r="J130" s="74">
        <v>0</v>
      </c>
      <c r="K130" s="73">
        <v>0</v>
      </c>
      <c r="L130" s="73">
        <v>0</v>
      </c>
      <c r="M130" s="73">
        <v>0</v>
      </c>
      <c r="N130" s="74">
        <v>0</v>
      </c>
      <c r="O130" s="73">
        <v>0</v>
      </c>
      <c r="P130" s="73">
        <v>0</v>
      </c>
      <c r="Q130" s="73">
        <v>0</v>
      </c>
      <c r="R130" s="73">
        <v>0</v>
      </c>
      <c r="S130" s="74">
        <v>0</v>
      </c>
      <c r="T130" s="73">
        <v>0</v>
      </c>
      <c r="U130" s="73">
        <v>0</v>
      </c>
      <c r="V130" s="73">
        <v>0</v>
      </c>
      <c r="W130" s="73">
        <v>0</v>
      </c>
      <c r="X130" s="73">
        <v>0</v>
      </c>
      <c r="Y130" s="74">
        <v>0</v>
      </c>
      <c r="Z130" s="73">
        <v>0</v>
      </c>
    </row>
    <row r="131" spans="1:26" x14ac:dyDescent="0.25">
      <c r="A131" s="57" t="s">
        <v>245</v>
      </c>
      <c r="B131" s="658" t="s">
        <v>246</v>
      </c>
      <c r="C131" s="659"/>
      <c r="D131" s="660"/>
      <c r="E131" s="73">
        <v>1</v>
      </c>
      <c r="F131" s="73">
        <v>1</v>
      </c>
      <c r="G131" s="73">
        <v>1</v>
      </c>
      <c r="H131" s="73">
        <v>0</v>
      </c>
      <c r="I131" s="73">
        <v>0</v>
      </c>
      <c r="J131" s="74">
        <v>2</v>
      </c>
      <c r="K131" s="73">
        <v>1</v>
      </c>
      <c r="L131" s="73">
        <v>1</v>
      </c>
      <c r="M131" s="73">
        <v>0</v>
      </c>
      <c r="N131" s="74">
        <v>0</v>
      </c>
      <c r="O131" s="73">
        <v>0</v>
      </c>
      <c r="P131" s="73">
        <v>0</v>
      </c>
      <c r="Q131" s="73">
        <v>0</v>
      </c>
      <c r="R131" s="73">
        <v>0</v>
      </c>
      <c r="S131" s="74">
        <v>2</v>
      </c>
      <c r="T131" s="73">
        <v>0</v>
      </c>
      <c r="U131" s="73">
        <v>2</v>
      </c>
      <c r="V131" s="73">
        <v>0</v>
      </c>
      <c r="W131" s="73">
        <v>0</v>
      </c>
      <c r="X131" s="73">
        <v>0</v>
      </c>
      <c r="Y131" s="74">
        <v>0</v>
      </c>
      <c r="Z131" s="73">
        <v>0</v>
      </c>
    </row>
    <row r="132" spans="1:26" x14ac:dyDescent="0.25">
      <c r="A132" s="57" t="s">
        <v>247</v>
      </c>
      <c r="B132" s="658" t="s">
        <v>248</v>
      </c>
      <c r="C132" s="659"/>
      <c r="D132" s="660"/>
      <c r="E132" s="73">
        <v>0</v>
      </c>
      <c r="F132" s="73">
        <v>0</v>
      </c>
      <c r="G132" s="73">
        <v>0</v>
      </c>
      <c r="H132" s="73">
        <v>0</v>
      </c>
      <c r="I132" s="73">
        <v>0</v>
      </c>
      <c r="J132" s="74">
        <v>0</v>
      </c>
      <c r="K132" s="73">
        <v>0</v>
      </c>
      <c r="L132" s="73">
        <v>0</v>
      </c>
      <c r="M132" s="73">
        <v>0</v>
      </c>
      <c r="N132" s="74">
        <v>0</v>
      </c>
      <c r="O132" s="73">
        <v>0</v>
      </c>
      <c r="P132" s="73">
        <v>0</v>
      </c>
      <c r="Q132" s="73">
        <v>0</v>
      </c>
      <c r="R132" s="73">
        <v>0</v>
      </c>
      <c r="S132" s="74">
        <v>0</v>
      </c>
      <c r="T132" s="73">
        <v>0</v>
      </c>
      <c r="U132" s="73">
        <v>0</v>
      </c>
      <c r="V132" s="73">
        <v>0</v>
      </c>
      <c r="W132" s="73">
        <v>0</v>
      </c>
      <c r="X132" s="73">
        <v>0</v>
      </c>
      <c r="Y132" s="74">
        <v>0</v>
      </c>
      <c r="Z132" s="73">
        <v>0</v>
      </c>
    </row>
    <row r="133" spans="1:26" x14ac:dyDescent="0.25">
      <c r="A133" s="57" t="s">
        <v>249</v>
      </c>
      <c r="B133" s="663" t="s">
        <v>70</v>
      </c>
      <c r="C133" s="664"/>
      <c r="D133" s="665"/>
      <c r="E133" s="73">
        <v>3</v>
      </c>
      <c r="F133" s="73">
        <v>8</v>
      </c>
      <c r="G133" s="73">
        <v>7</v>
      </c>
      <c r="H133" s="73">
        <v>1</v>
      </c>
      <c r="I133" s="73">
        <v>0</v>
      </c>
      <c r="J133" s="74">
        <v>4</v>
      </c>
      <c r="K133" s="73">
        <v>3</v>
      </c>
      <c r="L133" s="73">
        <v>1</v>
      </c>
      <c r="M133" s="73">
        <v>0</v>
      </c>
      <c r="N133" s="74">
        <v>0</v>
      </c>
      <c r="O133" s="73">
        <v>0</v>
      </c>
      <c r="P133" s="73">
        <v>0</v>
      </c>
      <c r="Q133" s="73">
        <v>0</v>
      </c>
      <c r="R133" s="73">
        <v>0</v>
      </c>
      <c r="S133" s="74">
        <v>4</v>
      </c>
      <c r="T133" s="73">
        <v>0</v>
      </c>
      <c r="U133" s="73">
        <v>4</v>
      </c>
      <c r="V133" s="73">
        <v>0</v>
      </c>
      <c r="W133" s="73">
        <v>0</v>
      </c>
      <c r="X133" s="73">
        <v>0</v>
      </c>
      <c r="Y133" s="74">
        <v>6</v>
      </c>
      <c r="Z133" s="73">
        <v>2</v>
      </c>
    </row>
    <row r="134" spans="1:26" s="70" customFormat="1" ht="28.5" customHeight="1" x14ac:dyDescent="0.25">
      <c r="A134" s="72" t="s">
        <v>250</v>
      </c>
      <c r="B134" s="642" t="s">
        <v>251</v>
      </c>
      <c r="C134" s="669"/>
      <c r="D134" s="670"/>
      <c r="E134" s="75">
        <v>0</v>
      </c>
      <c r="F134" s="75">
        <v>1</v>
      </c>
      <c r="G134" s="75">
        <v>1</v>
      </c>
      <c r="H134" s="75">
        <v>0</v>
      </c>
      <c r="I134" s="75">
        <v>0</v>
      </c>
      <c r="J134" s="75">
        <v>1</v>
      </c>
      <c r="K134" s="75">
        <v>0</v>
      </c>
      <c r="L134" s="75">
        <v>1</v>
      </c>
      <c r="M134" s="75">
        <v>0</v>
      </c>
      <c r="N134" s="75">
        <v>0</v>
      </c>
      <c r="O134" s="75">
        <v>0</v>
      </c>
      <c r="P134" s="75">
        <v>0</v>
      </c>
      <c r="Q134" s="75">
        <v>0</v>
      </c>
      <c r="R134" s="75">
        <v>0</v>
      </c>
      <c r="S134" s="75">
        <v>1</v>
      </c>
      <c r="T134" s="75">
        <v>0</v>
      </c>
      <c r="U134" s="75">
        <v>0</v>
      </c>
      <c r="V134" s="75">
        <v>1</v>
      </c>
      <c r="W134" s="75">
        <v>0</v>
      </c>
      <c r="X134" s="75">
        <v>0</v>
      </c>
      <c r="Y134" s="75">
        <v>0</v>
      </c>
      <c r="Z134" s="75">
        <v>0</v>
      </c>
    </row>
    <row r="135" spans="1:26" x14ac:dyDescent="0.25">
      <c r="A135" s="57" t="s">
        <v>252</v>
      </c>
      <c r="B135" s="647" t="s">
        <v>253</v>
      </c>
      <c r="C135" s="810"/>
      <c r="D135" s="811"/>
      <c r="E135" s="73">
        <v>0</v>
      </c>
      <c r="F135" s="73">
        <v>1</v>
      </c>
      <c r="G135" s="73">
        <v>1</v>
      </c>
      <c r="H135" s="73">
        <v>0</v>
      </c>
      <c r="I135" s="73">
        <v>0</v>
      </c>
      <c r="J135" s="74">
        <v>1</v>
      </c>
      <c r="K135" s="73">
        <v>0</v>
      </c>
      <c r="L135" s="73">
        <v>1</v>
      </c>
      <c r="M135" s="73">
        <v>0</v>
      </c>
      <c r="N135" s="74">
        <v>0</v>
      </c>
      <c r="O135" s="73">
        <v>0</v>
      </c>
      <c r="P135" s="73">
        <v>0</v>
      </c>
      <c r="Q135" s="73">
        <v>0</v>
      </c>
      <c r="R135" s="73">
        <v>0</v>
      </c>
      <c r="S135" s="74">
        <v>1</v>
      </c>
      <c r="T135" s="73">
        <v>0</v>
      </c>
      <c r="U135" s="73">
        <v>0</v>
      </c>
      <c r="V135" s="73">
        <v>1</v>
      </c>
      <c r="W135" s="73">
        <v>0</v>
      </c>
      <c r="X135" s="73">
        <v>0</v>
      </c>
      <c r="Y135" s="74">
        <v>0</v>
      </c>
      <c r="Z135" s="73">
        <v>0</v>
      </c>
    </row>
    <row r="136" spans="1:26" x14ac:dyDescent="0.25">
      <c r="A136" s="57" t="s">
        <v>254</v>
      </c>
      <c r="B136" s="647" t="s">
        <v>255</v>
      </c>
      <c r="C136" s="648"/>
      <c r="D136" s="649"/>
      <c r="E136" s="73">
        <v>0</v>
      </c>
      <c r="F136" s="73">
        <v>0</v>
      </c>
      <c r="G136" s="73">
        <v>0</v>
      </c>
      <c r="H136" s="73">
        <v>0</v>
      </c>
      <c r="I136" s="73">
        <v>0</v>
      </c>
      <c r="J136" s="74">
        <v>0</v>
      </c>
      <c r="K136" s="73">
        <v>0</v>
      </c>
      <c r="L136" s="73">
        <v>0</v>
      </c>
      <c r="M136" s="73">
        <v>0</v>
      </c>
      <c r="N136" s="74">
        <v>0</v>
      </c>
      <c r="O136" s="73">
        <v>0</v>
      </c>
      <c r="P136" s="73">
        <v>0</v>
      </c>
      <c r="Q136" s="73">
        <v>0</v>
      </c>
      <c r="R136" s="73">
        <v>0</v>
      </c>
      <c r="S136" s="74">
        <v>0</v>
      </c>
      <c r="T136" s="73">
        <v>0</v>
      </c>
      <c r="U136" s="73">
        <v>0</v>
      </c>
      <c r="V136" s="73">
        <v>0</v>
      </c>
      <c r="W136" s="73">
        <v>0</v>
      </c>
      <c r="X136" s="73">
        <v>0</v>
      </c>
      <c r="Y136" s="74">
        <v>0</v>
      </c>
      <c r="Z136" s="73">
        <v>0</v>
      </c>
    </row>
    <row r="137" spans="1:26" x14ac:dyDescent="0.25">
      <c r="A137" s="57" t="s">
        <v>256</v>
      </c>
      <c r="B137" s="908" t="s">
        <v>70</v>
      </c>
      <c r="C137" s="909"/>
      <c r="D137" s="910"/>
      <c r="E137" s="73">
        <v>0</v>
      </c>
      <c r="F137" s="73">
        <v>0</v>
      </c>
      <c r="G137" s="73">
        <v>0</v>
      </c>
      <c r="H137" s="73">
        <v>0</v>
      </c>
      <c r="I137" s="73">
        <v>0</v>
      </c>
      <c r="J137" s="74">
        <v>0</v>
      </c>
      <c r="K137" s="73">
        <v>0</v>
      </c>
      <c r="L137" s="73">
        <v>0</v>
      </c>
      <c r="M137" s="73">
        <v>0</v>
      </c>
      <c r="N137" s="74">
        <v>0</v>
      </c>
      <c r="O137" s="73">
        <v>0</v>
      </c>
      <c r="P137" s="73">
        <v>0</v>
      </c>
      <c r="Q137" s="73">
        <v>0</v>
      </c>
      <c r="R137" s="73">
        <v>0</v>
      </c>
      <c r="S137" s="74">
        <v>0</v>
      </c>
      <c r="T137" s="73">
        <v>0</v>
      </c>
      <c r="U137" s="73">
        <v>0</v>
      </c>
      <c r="V137" s="73">
        <v>0</v>
      </c>
      <c r="W137" s="73">
        <v>0</v>
      </c>
      <c r="X137" s="73">
        <v>0</v>
      </c>
      <c r="Y137" s="74">
        <v>0</v>
      </c>
      <c r="Z137" s="73">
        <v>0</v>
      </c>
    </row>
    <row r="138" spans="1:26" ht="42.75" customHeight="1" x14ac:dyDescent="0.25">
      <c r="A138" s="64" t="s">
        <v>257</v>
      </c>
      <c r="B138" s="666" t="s">
        <v>70</v>
      </c>
      <c r="C138" s="667"/>
      <c r="D138" s="668"/>
      <c r="E138" s="76">
        <v>6</v>
      </c>
      <c r="F138" s="76">
        <v>101</v>
      </c>
      <c r="G138" s="76">
        <v>91</v>
      </c>
      <c r="H138" s="76">
        <v>7</v>
      </c>
      <c r="I138" s="76">
        <v>3</v>
      </c>
      <c r="J138" s="74">
        <v>89</v>
      </c>
      <c r="K138" s="76">
        <v>71</v>
      </c>
      <c r="L138" s="76">
        <v>8</v>
      </c>
      <c r="M138" s="76">
        <v>5</v>
      </c>
      <c r="N138" s="74">
        <v>5</v>
      </c>
      <c r="O138" s="76">
        <v>0</v>
      </c>
      <c r="P138" s="76">
        <v>1</v>
      </c>
      <c r="Q138" s="76">
        <v>4</v>
      </c>
      <c r="R138" s="76">
        <v>0</v>
      </c>
      <c r="S138" s="74">
        <v>89</v>
      </c>
      <c r="T138" s="76">
        <v>0</v>
      </c>
      <c r="U138" s="76">
        <v>75</v>
      </c>
      <c r="V138" s="76">
        <v>10</v>
      </c>
      <c r="W138" s="76">
        <v>0</v>
      </c>
      <c r="X138" s="76">
        <v>0</v>
      </c>
      <c r="Y138" s="74">
        <v>8</v>
      </c>
      <c r="Z138" s="76">
        <v>3</v>
      </c>
    </row>
    <row r="139" spans="1:26" ht="44.25" customHeight="1" x14ac:dyDescent="0.25">
      <c r="A139" s="64" t="s">
        <v>258</v>
      </c>
      <c r="B139" s="666" t="s">
        <v>12</v>
      </c>
      <c r="C139" s="667"/>
      <c r="D139" s="668"/>
      <c r="E139" s="53">
        <f t="shared" ref="E139:O139" si="0">SUM(E20+E40+E52+E60+E74+E81+E88+E91+E114+E118+E125+E134+E138)</f>
        <v>840</v>
      </c>
      <c r="F139" s="53">
        <f t="shared" si="0"/>
        <v>2306</v>
      </c>
      <c r="G139" s="53">
        <f t="shared" si="0"/>
        <v>2223</v>
      </c>
      <c r="H139" s="53">
        <f t="shared" si="0"/>
        <v>75</v>
      </c>
      <c r="I139" s="53">
        <f t="shared" si="0"/>
        <v>8</v>
      </c>
      <c r="J139" s="66">
        <f t="shared" si="0"/>
        <v>2213</v>
      </c>
      <c r="K139" s="53">
        <f t="shared" si="0"/>
        <v>1529</v>
      </c>
      <c r="L139" s="53">
        <f t="shared" si="0"/>
        <v>197</v>
      </c>
      <c r="M139" s="53">
        <f t="shared" si="0"/>
        <v>162</v>
      </c>
      <c r="N139" s="66">
        <f t="shared" si="0"/>
        <v>325</v>
      </c>
      <c r="O139" s="53">
        <f t="shared" si="0"/>
        <v>29</v>
      </c>
      <c r="P139" s="53">
        <f>SUM(P20+P40+P52++P60+P74+P81+P88+P91+P114+P118+P125+P134+P138)</f>
        <v>132</v>
      </c>
      <c r="Q139" s="53">
        <f t="shared" ref="Q139:Z139" si="1">SUM(Q20+Q40+Q52+Q60+Q74+Q81+Q88+Q91+Q114+Q118+Q125+Q134+Q138)</f>
        <v>164</v>
      </c>
      <c r="R139" s="53">
        <f t="shared" si="1"/>
        <v>0</v>
      </c>
      <c r="S139" s="66">
        <f t="shared" si="1"/>
        <v>2213</v>
      </c>
      <c r="T139" s="53">
        <f t="shared" si="1"/>
        <v>10</v>
      </c>
      <c r="U139" s="53">
        <f t="shared" si="1"/>
        <v>1917</v>
      </c>
      <c r="V139" s="53">
        <f t="shared" si="1"/>
        <v>185</v>
      </c>
      <c r="W139" s="53">
        <f t="shared" si="1"/>
        <v>0</v>
      </c>
      <c r="X139" s="53">
        <f t="shared" si="1"/>
        <v>0</v>
      </c>
      <c r="Y139" s="66">
        <f t="shared" si="1"/>
        <v>840</v>
      </c>
      <c r="Z139" s="53">
        <f t="shared" si="1"/>
        <v>340</v>
      </c>
    </row>
  </sheetData>
  <mergeCells count="149">
    <mergeCell ref="A1:Z1"/>
    <mergeCell ref="A2:Z2"/>
    <mergeCell ref="A3:Z4"/>
    <mergeCell ref="A5:D18"/>
    <mergeCell ref="E5:E18"/>
    <mergeCell ref="F5:I7"/>
    <mergeCell ref="J5:S7"/>
    <mergeCell ref="T5:T18"/>
    <mergeCell ref="U5:U18"/>
    <mergeCell ref="V5:X7"/>
    <mergeCell ref="Y5:Y18"/>
    <mergeCell ref="Z5:Z18"/>
    <mergeCell ref="F8:F18"/>
    <mergeCell ref="G8:G18"/>
    <mergeCell ref="H8:H18"/>
    <mergeCell ref="I8:I18"/>
    <mergeCell ref="J8:J18"/>
    <mergeCell ref="K8:K18"/>
    <mergeCell ref="L8:L18"/>
    <mergeCell ref="M8:M18"/>
    <mergeCell ref="N8:Q10"/>
    <mergeCell ref="R8:R18"/>
    <mergeCell ref="S8:S18"/>
    <mergeCell ref="V8:V18"/>
    <mergeCell ref="W8:W18"/>
    <mergeCell ref="X8:X18"/>
    <mergeCell ref="N11:N18"/>
    <mergeCell ref="O11:O18"/>
    <mergeCell ref="P11:P18"/>
    <mergeCell ref="Q11:Q18"/>
    <mergeCell ref="B25:D25"/>
    <mergeCell ref="B26:D26"/>
    <mergeCell ref="B27:D27"/>
    <mergeCell ref="B28:D28"/>
    <mergeCell ref="B29:D29"/>
    <mergeCell ref="B30:D30"/>
    <mergeCell ref="A19:D19"/>
    <mergeCell ref="B20:D20"/>
    <mergeCell ref="B21:D21"/>
    <mergeCell ref="B22:D22"/>
    <mergeCell ref="B23:D23"/>
    <mergeCell ref="B24:D24"/>
    <mergeCell ref="B38:D38"/>
    <mergeCell ref="B39:D39"/>
    <mergeCell ref="B40:D40"/>
    <mergeCell ref="B41:D41"/>
    <mergeCell ref="B42:D42"/>
    <mergeCell ref="B43:D43"/>
    <mergeCell ref="B31:D31"/>
    <mergeCell ref="B32:D32"/>
    <mergeCell ref="B33:D33"/>
    <mergeCell ref="B35:D35"/>
    <mergeCell ref="B36:D36"/>
    <mergeCell ref="B37:D37"/>
    <mergeCell ref="B50:D50"/>
    <mergeCell ref="B51:D51"/>
    <mergeCell ref="B52:D52"/>
    <mergeCell ref="B53:D53"/>
    <mergeCell ref="B54:D54"/>
    <mergeCell ref="B55:D55"/>
    <mergeCell ref="B44:D44"/>
    <mergeCell ref="B45:D45"/>
    <mergeCell ref="B46:D46"/>
    <mergeCell ref="B47:D47"/>
    <mergeCell ref="B48:D48"/>
    <mergeCell ref="B49:D49"/>
    <mergeCell ref="B62:D62"/>
    <mergeCell ref="B63:D63"/>
    <mergeCell ref="B64:D64"/>
    <mergeCell ref="B65:D65"/>
    <mergeCell ref="B66:D66"/>
    <mergeCell ref="B67:D67"/>
    <mergeCell ref="B56:D56"/>
    <mergeCell ref="B57:D57"/>
    <mergeCell ref="B58:D58"/>
    <mergeCell ref="B59:D59"/>
    <mergeCell ref="B60:D60"/>
    <mergeCell ref="B61:D61"/>
    <mergeCell ref="B74:D74"/>
    <mergeCell ref="B75:D75"/>
    <mergeCell ref="B76:D76"/>
    <mergeCell ref="B77:D77"/>
    <mergeCell ref="B78:D78"/>
    <mergeCell ref="B79:D79"/>
    <mergeCell ref="B68:D68"/>
    <mergeCell ref="B69:D69"/>
    <mergeCell ref="B70:D70"/>
    <mergeCell ref="B71:D71"/>
    <mergeCell ref="B72:D72"/>
    <mergeCell ref="B73:D73"/>
    <mergeCell ref="B86:D86"/>
    <mergeCell ref="B87:D87"/>
    <mergeCell ref="B88:D88"/>
    <mergeCell ref="B89:D89"/>
    <mergeCell ref="B90:D90"/>
    <mergeCell ref="B91:D91"/>
    <mergeCell ref="B80:D80"/>
    <mergeCell ref="B81:D81"/>
    <mergeCell ref="B82:D82"/>
    <mergeCell ref="B83:D83"/>
    <mergeCell ref="B84:D84"/>
    <mergeCell ref="B85:D85"/>
    <mergeCell ref="B98:D98"/>
    <mergeCell ref="B99:D99"/>
    <mergeCell ref="B100:D100"/>
    <mergeCell ref="B101:D101"/>
    <mergeCell ref="B102:D102"/>
    <mergeCell ref="B103:D103"/>
    <mergeCell ref="B92:D92"/>
    <mergeCell ref="B93:D93"/>
    <mergeCell ref="B94:D94"/>
    <mergeCell ref="B95:D95"/>
    <mergeCell ref="B96:D96"/>
    <mergeCell ref="B97:D97"/>
    <mergeCell ref="B111:D111"/>
    <mergeCell ref="B112:D112"/>
    <mergeCell ref="B113:D113"/>
    <mergeCell ref="B114:D114"/>
    <mergeCell ref="B115:D115"/>
    <mergeCell ref="B116:D116"/>
    <mergeCell ref="B104:D104"/>
    <mergeCell ref="B105:D105"/>
    <mergeCell ref="B106:D106"/>
    <mergeCell ref="B107:D107"/>
    <mergeCell ref="B108:D108"/>
    <mergeCell ref="B109:D109"/>
    <mergeCell ref="B123:D123"/>
    <mergeCell ref="B124:D124"/>
    <mergeCell ref="B125:D125"/>
    <mergeCell ref="B126:D126"/>
    <mergeCell ref="B127:D127"/>
    <mergeCell ref="B128:D128"/>
    <mergeCell ref="B117:D117"/>
    <mergeCell ref="B118:D118"/>
    <mergeCell ref="B119:D119"/>
    <mergeCell ref="B120:D120"/>
    <mergeCell ref="B121:D121"/>
    <mergeCell ref="B122:D122"/>
    <mergeCell ref="B135:D135"/>
    <mergeCell ref="B136:D136"/>
    <mergeCell ref="B137:D137"/>
    <mergeCell ref="B138:D138"/>
    <mergeCell ref="B139:D139"/>
    <mergeCell ref="B129:D129"/>
    <mergeCell ref="B130:D130"/>
    <mergeCell ref="B131:D131"/>
    <mergeCell ref="B132:D132"/>
    <mergeCell ref="B133:D133"/>
    <mergeCell ref="B134:D13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B211"/>
  <sheetViews>
    <sheetView topLeftCell="E116" zoomScale="80" zoomScaleNormal="80" workbookViewId="0">
      <selection activeCell="Z139" sqref="Z139"/>
    </sheetView>
  </sheetViews>
  <sheetFormatPr defaultRowHeight="15" x14ac:dyDescent="0.25"/>
  <cols>
    <col min="11" max="11" width="9.140625" style="450"/>
    <col min="15" max="15" width="9.140625" style="450"/>
    <col min="20" max="20" width="9.140625" style="450"/>
    <col min="26" max="26" width="9.140625" style="450"/>
  </cols>
  <sheetData>
    <row r="1" spans="1:27" ht="18" x14ac:dyDescent="0.25">
      <c r="A1" s="829" t="s">
        <v>0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  <c r="P1" s="829"/>
      <c r="Q1" s="829"/>
      <c r="R1" s="829"/>
      <c r="S1" s="829"/>
      <c r="T1" s="829"/>
      <c r="U1" s="829"/>
      <c r="V1" s="829"/>
      <c r="W1" s="829"/>
      <c r="X1" s="829"/>
      <c r="Y1" s="829"/>
      <c r="Z1" s="829"/>
      <c r="AA1" s="829"/>
    </row>
    <row r="2" spans="1:27" ht="15.75" x14ac:dyDescent="0.25">
      <c r="A2" s="830" t="s">
        <v>1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0"/>
      <c r="O2" s="830"/>
      <c r="P2" s="830"/>
      <c r="Q2" s="830"/>
      <c r="R2" s="830"/>
      <c r="S2" s="830"/>
      <c r="T2" s="830"/>
      <c r="U2" s="830"/>
      <c r="V2" s="830"/>
      <c r="W2" s="830"/>
      <c r="X2" s="830"/>
      <c r="Y2" s="830"/>
      <c r="Z2" s="830"/>
      <c r="AA2" s="830"/>
    </row>
    <row r="3" spans="1:27" x14ac:dyDescent="0.25">
      <c r="A3" s="952" t="s">
        <v>306</v>
      </c>
      <c r="B3" s="952"/>
      <c r="C3" s="952"/>
      <c r="D3" s="952"/>
      <c r="E3" s="952"/>
      <c r="F3" s="952"/>
      <c r="G3" s="952"/>
      <c r="H3" s="952"/>
      <c r="I3" s="952"/>
      <c r="J3" s="952"/>
      <c r="K3" s="952"/>
      <c r="L3" s="952"/>
      <c r="M3" s="952"/>
      <c r="N3" s="952"/>
      <c r="O3" s="952"/>
      <c r="P3" s="952"/>
      <c r="Q3" s="952"/>
      <c r="R3" s="952"/>
      <c r="S3" s="952"/>
      <c r="T3" s="952"/>
      <c r="U3" s="952"/>
      <c r="V3" s="952"/>
      <c r="W3" s="952"/>
      <c r="X3" s="952"/>
      <c r="Y3" s="952"/>
      <c r="Z3" s="952"/>
      <c r="AA3" s="952"/>
    </row>
    <row r="4" spans="1:27" x14ac:dyDescent="0.25">
      <c r="A4" s="953"/>
      <c r="B4" s="953"/>
      <c r="C4" s="953"/>
      <c r="D4" s="953"/>
      <c r="E4" s="953"/>
      <c r="F4" s="953"/>
      <c r="G4" s="953"/>
      <c r="H4" s="953"/>
      <c r="I4" s="953"/>
      <c r="J4" s="953"/>
      <c r="K4" s="953"/>
      <c r="L4" s="953"/>
      <c r="M4" s="953"/>
      <c r="N4" s="953"/>
      <c r="O4" s="953"/>
      <c r="P4" s="953"/>
      <c r="Q4" s="953"/>
      <c r="R4" s="953"/>
      <c r="S4" s="953"/>
      <c r="T4" s="953"/>
      <c r="U4" s="953"/>
      <c r="V4" s="953"/>
      <c r="W4" s="953"/>
      <c r="X4" s="953"/>
      <c r="Y4" s="953"/>
      <c r="Z4" s="953"/>
      <c r="AA4" s="953"/>
    </row>
    <row r="5" spans="1:27" x14ac:dyDescent="0.25">
      <c r="A5" s="596" t="s">
        <v>3</v>
      </c>
      <c r="B5" s="596"/>
      <c r="C5" s="596"/>
      <c r="D5" s="596"/>
      <c r="E5" s="596"/>
      <c r="F5" s="833" t="s">
        <v>4</v>
      </c>
      <c r="G5" s="835" t="s">
        <v>5</v>
      </c>
      <c r="H5" s="836"/>
      <c r="I5" s="836"/>
      <c r="J5" s="836"/>
      <c r="K5" s="835" t="s">
        <v>6</v>
      </c>
      <c r="L5" s="836"/>
      <c r="M5" s="836"/>
      <c r="N5" s="836"/>
      <c r="O5" s="836"/>
      <c r="P5" s="836"/>
      <c r="Q5" s="836"/>
      <c r="R5" s="836"/>
      <c r="S5" s="836"/>
      <c r="T5" s="836"/>
      <c r="U5" s="820" t="s">
        <v>7</v>
      </c>
      <c r="V5" s="841" t="s">
        <v>8</v>
      </c>
      <c r="W5" s="619" t="s">
        <v>9</v>
      </c>
      <c r="X5" s="619"/>
      <c r="Y5" s="619"/>
      <c r="Z5" s="954" t="s">
        <v>10</v>
      </c>
      <c r="AA5" s="834" t="s">
        <v>11</v>
      </c>
    </row>
    <row r="6" spans="1:27" x14ac:dyDescent="0.25">
      <c r="A6" s="596"/>
      <c r="B6" s="596"/>
      <c r="C6" s="596"/>
      <c r="D6" s="596"/>
      <c r="E6" s="596"/>
      <c r="F6" s="834"/>
      <c r="G6" s="837"/>
      <c r="H6" s="838"/>
      <c r="I6" s="838"/>
      <c r="J6" s="838"/>
      <c r="K6" s="837"/>
      <c r="L6" s="838"/>
      <c r="M6" s="838"/>
      <c r="N6" s="838"/>
      <c r="O6" s="838"/>
      <c r="P6" s="838"/>
      <c r="Q6" s="838"/>
      <c r="R6" s="838"/>
      <c r="S6" s="838"/>
      <c r="T6" s="838"/>
      <c r="U6" s="821"/>
      <c r="V6" s="842"/>
      <c r="W6" s="619"/>
      <c r="X6" s="619"/>
      <c r="Y6" s="619"/>
      <c r="Z6" s="954"/>
      <c r="AA6" s="834"/>
    </row>
    <row r="7" spans="1:27" x14ac:dyDescent="0.25">
      <c r="A7" s="596"/>
      <c r="B7" s="596"/>
      <c r="C7" s="596"/>
      <c r="D7" s="596"/>
      <c r="E7" s="596"/>
      <c r="F7" s="834"/>
      <c r="G7" s="839"/>
      <c r="H7" s="840"/>
      <c r="I7" s="840"/>
      <c r="J7" s="840"/>
      <c r="K7" s="839"/>
      <c r="L7" s="840"/>
      <c r="M7" s="840"/>
      <c r="N7" s="840"/>
      <c r="O7" s="840"/>
      <c r="P7" s="840"/>
      <c r="Q7" s="840"/>
      <c r="R7" s="840"/>
      <c r="S7" s="840"/>
      <c r="T7" s="840"/>
      <c r="U7" s="821"/>
      <c r="V7" s="842"/>
      <c r="W7" s="619"/>
      <c r="X7" s="619"/>
      <c r="Y7" s="619"/>
      <c r="Z7" s="954"/>
      <c r="AA7" s="834"/>
    </row>
    <row r="8" spans="1:27" x14ac:dyDescent="0.25">
      <c r="A8" s="596"/>
      <c r="B8" s="596"/>
      <c r="C8" s="596"/>
      <c r="D8" s="596"/>
      <c r="E8" s="596"/>
      <c r="F8" s="834"/>
      <c r="G8" s="820" t="s">
        <v>12</v>
      </c>
      <c r="H8" s="820" t="s">
        <v>13</v>
      </c>
      <c r="I8" s="820" t="s">
        <v>14</v>
      </c>
      <c r="J8" s="820" t="s">
        <v>15</v>
      </c>
      <c r="K8" s="949" t="s">
        <v>16</v>
      </c>
      <c r="L8" s="820" t="s">
        <v>17</v>
      </c>
      <c r="M8" s="820" t="s">
        <v>18</v>
      </c>
      <c r="N8" s="820" t="s">
        <v>19</v>
      </c>
      <c r="O8" s="619" t="s">
        <v>20</v>
      </c>
      <c r="P8" s="619"/>
      <c r="Q8" s="619"/>
      <c r="R8" s="619"/>
      <c r="S8" s="820" t="s">
        <v>21</v>
      </c>
      <c r="T8" s="946" t="s">
        <v>22</v>
      </c>
      <c r="U8" s="821"/>
      <c r="V8" s="842"/>
      <c r="W8" s="821" t="s">
        <v>23</v>
      </c>
      <c r="X8" s="821" t="s">
        <v>24</v>
      </c>
      <c r="Y8" s="821" t="s">
        <v>25</v>
      </c>
      <c r="Z8" s="954"/>
      <c r="AA8" s="834"/>
    </row>
    <row r="9" spans="1:27" x14ac:dyDescent="0.25">
      <c r="A9" s="596"/>
      <c r="B9" s="596"/>
      <c r="C9" s="596"/>
      <c r="D9" s="596"/>
      <c r="E9" s="596"/>
      <c r="F9" s="834"/>
      <c r="G9" s="821"/>
      <c r="H9" s="821"/>
      <c r="I9" s="821"/>
      <c r="J9" s="821"/>
      <c r="K9" s="950"/>
      <c r="L9" s="821"/>
      <c r="M9" s="821"/>
      <c r="N9" s="821"/>
      <c r="O9" s="619"/>
      <c r="P9" s="619"/>
      <c r="Q9" s="619"/>
      <c r="R9" s="619"/>
      <c r="S9" s="821"/>
      <c r="T9" s="947"/>
      <c r="U9" s="821"/>
      <c r="V9" s="842"/>
      <c r="W9" s="821"/>
      <c r="X9" s="821"/>
      <c r="Y9" s="821"/>
      <c r="Z9" s="954"/>
      <c r="AA9" s="834"/>
    </row>
    <row r="10" spans="1:27" x14ac:dyDescent="0.25">
      <c r="A10" s="596"/>
      <c r="B10" s="596"/>
      <c r="C10" s="596"/>
      <c r="D10" s="596"/>
      <c r="E10" s="596"/>
      <c r="F10" s="834"/>
      <c r="G10" s="821"/>
      <c r="H10" s="821"/>
      <c r="I10" s="821"/>
      <c r="J10" s="821"/>
      <c r="K10" s="950"/>
      <c r="L10" s="821"/>
      <c r="M10" s="821"/>
      <c r="N10" s="821"/>
      <c r="O10" s="619"/>
      <c r="P10" s="619"/>
      <c r="Q10" s="619"/>
      <c r="R10" s="619"/>
      <c r="S10" s="821"/>
      <c r="T10" s="947"/>
      <c r="U10" s="821"/>
      <c r="V10" s="842"/>
      <c r="W10" s="821"/>
      <c r="X10" s="821"/>
      <c r="Y10" s="821"/>
      <c r="Z10" s="954"/>
      <c r="AA10" s="834"/>
    </row>
    <row r="11" spans="1:27" x14ac:dyDescent="0.25">
      <c r="A11" s="596"/>
      <c r="B11" s="596"/>
      <c r="C11" s="596"/>
      <c r="D11" s="596"/>
      <c r="E11" s="596"/>
      <c r="F11" s="619"/>
      <c r="G11" s="821"/>
      <c r="H11" s="821"/>
      <c r="I11" s="821"/>
      <c r="J11" s="821"/>
      <c r="K11" s="950"/>
      <c r="L11" s="821"/>
      <c r="M11" s="821"/>
      <c r="N11" s="821"/>
      <c r="O11" s="949" t="s">
        <v>26</v>
      </c>
      <c r="P11" s="820" t="s">
        <v>27</v>
      </c>
      <c r="Q11" s="820" t="s">
        <v>28</v>
      </c>
      <c r="R11" s="820" t="s">
        <v>29</v>
      </c>
      <c r="S11" s="821"/>
      <c r="T11" s="947"/>
      <c r="U11" s="821"/>
      <c r="V11" s="842"/>
      <c r="W11" s="821"/>
      <c r="X11" s="821"/>
      <c r="Y11" s="821"/>
      <c r="Z11" s="954"/>
      <c r="AA11" s="834"/>
    </row>
    <row r="12" spans="1:27" x14ac:dyDescent="0.25">
      <c r="A12" s="596"/>
      <c r="B12" s="596"/>
      <c r="C12" s="596"/>
      <c r="D12" s="596"/>
      <c r="E12" s="596"/>
      <c r="F12" s="619"/>
      <c r="G12" s="821"/>
      <c r="H12" s="821"/>
      <c r="I12" s="821"/>
      <c r="J12" s="821"/>
      <c r="K12" s="950"/>
      <c r="L12" s="821"/>
      <c r="M12" s="821"/>
      <c r="N12" s="821"/>
      <c r="O12" s="950"/>
      <c r="P12" s="821"/>
      <c r="Q12" s="821"/>
      <c r="R12" s="821"/>
      <c r="S12" s="821"/>
      <c r="T12" s="947"/>
      <c r="U12" s="821"/>
      <c r="V12" s="842"/>
      <c r="W12" s="821"/>
      <c r="X12" s="821"/>
      <c r="Y12" s="821"/>
      <c r="Z12" s="954"/>
      <c r="AA12" s="834"/>
    </row>
    <row r="13" spans="1:27" x14ac:dyDescent="0.25">
      <c r="A13" s="596"/>
      <c r="B13" s="596"/>
      <c r="C13" s="596"/>
      <c r="D13" s="596"/>
      <c r="E13" s="596"/>
      <c r="F13" s="619"/>
      <c r="G13" s="821"/>
      <c r="H13" s="821"/>
      <c r="I13" s="821"/>
      <c r="J13" s="821"/>
      <c r="K13" s="950"/>
      <c r="L13" s="821"/>
      <c r="M13" s="821"/>
      <c r="N13" s="821"/>
      <c r="O13" s="950"/>
      <c r="P13" s="821"/>
      <c r="Q13" s="821"/>
      <c r="R13" s="821"/>
      <c r="S13" s="821"/>
      <c r="T13" s="947"/>
      <c r="U13" s="821"/>
      <c r="V13" s="842"/>
      <c r="W13" s="821"/>
      <c r="X13" s="821"/>
      <c r="Y13" s="821"/>
      <c r="Z13" s="954"/>
      <c r="AA13" s="834"/>
    </row>
    <row r="14" spans="1:27" x14ac:dyDescent="0.25">
      <c r="A14" s="596"/>
      <c r="B14" s="596"/>
      <c r="C14" s="596"/>
      <c r="D14" s="596"/>
      <c r="E14" s="596"/>
      <c r="F14" s="619"/>
      <c r="G14" s="821"/>
      <c r="H14" s="821"/>
      <c r="I14" s="821"/>
      <c r="J14" s="821"/>
      <c r="K14" s="950"/>
      <c r="L14" s="821"/>
      <c r="M14" s="821"/>
      <c r="N14" s="821"/>
      <c r="O14" s="950"/>
      <c r="P14" s="821"/>
      <c r="Q14" s="821"/>
      <c r="R14" s="821"/>
      <c r="S14" s="821"/>
      <c r="T14" s="947"/>
      <c r="U14" s="821"/>
      <c r="V14" s="842"/>
      <c r="W14" s="821"/>
      <c r="X14" s="821"/>
      <c r="Y14" s="821"/>
      <c r="Z14" s="954"/>
      <c r="AA14" s="834"/>
    </row>
    <row r="15" spans="1:27" x14ac:dyDescent="0.25">
      <c r="A15" s="596"/>
      <c r="B15" s="596"/>
      <c r="C15" s="596"/>
      <c r="D15" s="596"/>
      <c r="E15" s="596"/>
      <c r="F15" s="619"/>
      <c r="G15" s="821"/>
      <c r="H15" s="821"/>
      <c r="I15" s="821"/>
      <c r="J15" s="821"/>
      <c r="K15" s="950"/>
      <c r="L15" s="821"/>
      <c r="M15" s="821"/>
      <c r="N15" s="821"/>
      <c r="O15" s="950"/>
      <c r="P15" s="821"/>
      <c r="Q15" s="821"/>
      <c r="R15" s="821"/>
      <c r="S15" s="821"/>
      <c r="T15" s="947"/>
      <c r="U15" s="821"/>
      <c r="V15" s="842"/>
      <c r="W15" s="821"/>
      <c r="X15" s="821"/>
      <c r="Y15" s="821"/>
      <c r="Z15" s="954"/>
      <c r="AA15" s="834"/>
    </row>
    <row r="16" spans="1:27" x14ac:dyDescent="0.25">
      <c r="A16" s="596"/>
      <c r="B16" s="596"/>
      <c r="C16" s="596"/>
      <c r="D16" s="596"/>
      <c r="E16" s="596"/>
      <c r="F16" s="619"/>
      <c r="G16" s="821"/>
      <c r="H16" s="821"/>
      <c r="I16" s="821"/>
      <c r="J16" s="821"/>
      <c r="K16" s="950"/>
      <c r="L16" s="821"/>
      <c r="M16" s="821"/>
      <c r="N16" s="821"/>
      <c r="O16" s="950"/>
      <c r="P16" s="821"/>
      <c r="Q16" s="821"/>
      <c r="R16" s="821"/>
      <c r="S16" s="821"/>
      <c r="T16" s="947"/>
      <c r="U16" s="821"/>
      <c r="V16" s="842"/>
      <c r="W16" s="821"/>
      <c r="X16" s="821"/>
      <c r="Y16" s="821"/>
      <c r="Z16" s="954"/>
      <c r="AA16" s="834"/>
    </row>
    <row r="17" spans="1:27" x14ac:dyDescent="0.25">
      <c r="A17" s="596"/>
      <c r="B17" s="596"/>
      <c r="C17" s="596"/>
      <c r="D17" s="596"/>
      <c r="E17" s="596"/>
      <c r="F17" s="619"/>
      <c r="G17" s="821"/>
      <c r="H17" s="821"/>
      <c r="I17" s="821"/>
      <c r="J17" s="821"/>
      <c r="K17" s="950"/>
      <c r="L17" s="821"/>
      <c r="M17" s="821"/>
      <c r="N17" s="821"/>
      <c r="O17" s="950"/>
      <c r="P17" s="821"/>
      <c r="Q17" s="821"/>
      <c r="R17" s="821"/>
      <c r="S17" s="821"/>
      <c r="T17" s="947"/>
      <c r="U17" s="821"/>
      <c r="V17" s="842"/>
      <c r="W17" s="821"/>
      <c r="X17" s="821"/>
      <c r="Y17" s="821"/>
      <c r="Z17" s="954"/>
      <c r="AA17" s="834"/>
    </row>
    <row r="18" spans="1:27" x14ac:dyDescent="0.25">
      <c r="A18" s="596"/>
      <c r="B18" s="596"/>
      <c r="C18" s="596"/>
      <c r="D18" s="596"/>
      <c r="E18" s="596"/>
      <c r="F18" s="619"/>
      <c r="G18" s="822"/>
      <c r="H18" s="822"/>
      <c r="I18" s="822"/>
      <c r="J18" s="822"/>
      <c r="K18" s="951"/>
      <c r="L18" s="822"/>
      <c r="M18" s="822"/>
      <c r="N18" s="822"/>
      <c r="O18" s="951"/>
      <c r="P18" s="822"/>
      <c r="Q18" s="822"/>
      <c r="R18" s="822"/>
      <c r="S18" s="822"/>
      <c r="T18" s="948"/>
      <c r="U18" s="822"/>
      <c r="V18" s="843"/>
      <c r="W18" s="822"/>
      <c r="X18" s="822"/>
      <c r="Y18" s="822"/>
      <c r="Z18" s="954"/>
      <c r="AA18" s="834"/>
    </row>
    <row r="19" spans="1:27" x14ac:dyDescent="0.25">
      <c r="A19" s="616" t="s">
        <v>30</v>
      </c>
      <c r="B19" s="616"/>
      <c r="C19" s="617"/>
      <c r="D19" s="617"/>
      <c r="E19" s="617"/>
      <c r="F19" s="442">
        <v>1</v>
      </c>
      <c r="G19" s="442">
        <v>2</v>
      </c>
      <c r="H19" s="442">
        <v>3</v>
      </c>
      <c r="I19" s="442">
        <v>4</v>
      </c>
      <c r="J19" s="442">
        <v>5</v>
      </c>
      <c r="K19" s="448">
        <v>6</v>
      </c>
      <c r="L19" s="442">
        <v>7</v>
      </c>
      <c r="M19" s="442">
        <v>8</v>
      </c>
      <c r="N19" s="442">
        <v>9</v>
      </c>
      <c r="O19" s="448">
        <v>10</v>
      </c>
      <c r="P19" s="442">
        <v>11</v>
      </c>
      <c r="Q19" s="442">
        <v>12</v>
      </c>
      <c r="R19" s="442">
        <v>13</v>
      </c>
      <c r="S19" s="442">
        <v>14</v>
      </c>
      <c r="T19" s="448">
        <v>15</v>
      </c>
      <c r="U19" s="442">
        <v>16</v>
      </c>
      <c r="V19" s="442">
        <v>17</v>
      </c>
      <c r="W19" s="442">
        <v>18</v>
      </c>
      <c r="X19" s="442">
        <v>19</v>
      </c>
      <c r="Y19" s="442">
        <v>20</v>
      </c>
      <c r="Z19" s="448">
        <v>21</v>
      </c>
      <c r="AA19" s="442">
        <v>22</v>
      </c>
    </row>
    <row r="20" spans="1:27" s="238" customFormat="1" ht="43.5" customHeight="1" x14ac:dyDescent="0.25">
      <c r="A20" s="270" t="s">
        <v>31</v>
      </c>
      <c r="B20" s="271"/>
      <c r="C20" s="941" t="s">
        <v>32</v>
      </c>
      <c r="D20" s="941"/>
      <c r="E20" s="941"/>
      <c r="F20" s="272">
        <v>80</v>
      </c>
      <c r="G20" s="272">
        <v>197</v>
      </c>
      <c r="H20" s="272">
        <v>183</v>
      </c>
      <c r="I20" s="272">
        <v>14</v>
      </c>
      <c r="J20" s="272">
        <v>0</v>
      </c>
      <c r="K20" s="273">
        <v>151</v>
      </c>
      <c r="L20" s="273">
        <v>89</v>
      </c>
      <c r="M20" s="273">
        <v>11</v>
      </c>
      <c r="N20" s="273">
        <v>24</v>
      </c>
      <c r="O20" s="273">
        <v>27</v>
      </c>
      <c r="P20" s="273">
        <v>2</v>
      </c>
      <c r="Q20" s="273">
        <v>23</v>
      </c>
      <c r="R20" s="273">
        <v>2</v>
      </c>
      <c r="S20" s="273">
        <v>0</v>
      </c>
      <c r="T20" s="273">
        <v>151</v>
      </c>
      <c r="U20" s="273">
        <v>1</v>
      </c>
      <c r="V20" s="273">
        <v>114</v>
      </c>
      <c r="W20" s="273">
        <v>26</v>
      </c>
      <c r="X20" s="273">
        <v>0</v>
      </c>
      <c r="Y20" s="273">
        <v>0</v>
      </c>
      <c r="Z20" s="465">
        <v>106</v>
      </c>
      <c r="AA20" s="273">
        <v>36</v>
      </c>
    </row>
    <row r="21" spans="1:27" x14ac:dyDescent="0.25">
      <c r="A21" s="149">
        <v>1.1000000000000001</v>
      </c>
      <c r="B21" s="150"/>
      <c r="C21" s="619" t="s">
        <v>33</v>
      </c>
      <c r="D21" s="619"/>
      <c r="E21" s="619"/>
      <c r="F21" s="441">
        <v>20</v>
      </c>
      <c r="G21" s="441">
        <v>56</v>
      </c>
      <c r="H21" s="441">
        <v>51</v>
      </c>
      <c r="I21" s="441">
        <v>5</v>
      </c>
      <c r="J21" s="441">
        <v>0</v>
      </c>
      <c r="K21" s="455">
        <v>52</v>
      </c>
      <c r="L21" s="107">
        <v>34</v>
      </c>
      <c r="M21" s="107">
        <v>4</v>
      </c>
      <c r="N21" s="107">
        <v>6</v>
      </c>
      <c r="O21" s="455">
        <v>8</v>
      </c>
      <c r="P21" s="107">
        <v>0</v>
      </c>
      <c r="Q21" s="107">
        <v>8</v>
      </c>
      <c r="R21" s="107">
        <v>0</v>
      </c>
      <c r="S21" s="107">
        <v>0</v>
      </c>
      <c r="T21" s="455">
        <v>52</v>
      </c>
      <c r="U21" s="107">
        <v>0</v>
      </c>
      <c r="V21" s="107">
        <v>41</v>
      </c>
      <c r="W21" s="107">
        <v>7</v>
      </c>
      <c r="X21" s="107">
        <v>0</v>
      </c>
      <c r="Y21" s="107">
        <v>0</v>
      </c>
      <c r="Z21" s="455">
        <v>17</v>
      </c>
      <c r="AA21" s="107">
        <v>3</v>
      </c>
    </row>
    <row r="22" spans="1:27" x14ac:dyDescent="0.25">
      <c r="A22" s="151" t="s">
        <v>34</v>
      </c>
      <c r="B22" s="152"/>
      <c r="C22" s="944" t="s">
        <v>35</v>
      </c>
      <c r="D22" s="944"/>
      <c r="E22" s="944"/>
      <c r="F22" s="108">
        <v>5</v>
      </c>
      <c r="G22" s="108">
        <v>31</v>
      </c>
      <c r="H22" s="108">
        <v>30</v>
      </c>
      <c r="I22" s="73">
        <v>1</v>
      </c>
      <c r="J22" s="73">
        <v>0</v>
      </c>
      <c r="K22" s="455">
        <v>23</v>
      </c>
      <c r="L22" s="109">
        <v>16</v>
      </c>
      <c r="M22" s="109">
        <v>2</v>
      </c>
      <c r="N22" s="109">
        <v>4</v>
      </c>
      <c r="O22" s="455">
        <v>1</v>
      </c>
      <c r="P22" s="109">
        <v>0</v>
      </c>
      <c r="Q22" s="109">
        <v>1</v>
      </c>
      <c r="R22" s="109">
        <v>0</v>
      </c>
      <c r="S22" s="109">
        <v>0</v>
      </c>
      <c r="T22" s="455">
        <v>23</v>
      </c>
      <c r="U22" s="109">
        <v>0</v>
      </c>
      <c r="V22" s="109">
        <v>15</v>
      </c>
      <c r="W22" s="109">
        <v>5</v>
      </c>
      <c r="X22" s="109">
        <v>0</v>
      </c>
      <c r="Y22" s="109">
        <v>0</v>
      </c>
      <c r="Z22" s="455">
        <v>12</v>
      </c>
      <c r="AA22" s="109">
        <v>1</v>
      </c>
    </row>
    <row r="23" spans="1:27" ht="38.25" x14ac:dyDescent="0.25">
      <c r="A23" s="456" t="s">
        <v>36</v>
      </c>
      <c r="B23" s="457" t="s">
        <v>37</v>
      </c>
      <c r="C23" s="945" t="s">
        <v>38</v>
      </c>
      <c r="D23" s="945"/>
      <c r="E23" s="945"/>
      <c r="F23" s="108">
        <v>0</v>
      </c>
      <c r="G23" s="108">
        <v>0</v>
      </c>
      <c r="H23" s="108">
        <v>0</v>
      </c>
      <c r="I23" s="73">
        <v>0</v>
      </c>
      <c r="J23" s="73">
        <v>0</v>
      </c>
      <c r="K23" s="455">
        <v>0</v>
      </c>
      <c r="L23" s="109">
        <v>0</v>
      </c>
      <c r="M23" s="109">
        <v>0</v>
      </c>
      <c r="N23" s="109">
        <v>0</v>
      </c>
      <c r="O23" s="455">
        <v>0</v>
      </c>
      <c r="P23" s="109">
        <v>0</v>
      </c>
      <c r="Q23" s="109">
        <v>0</v>
      </c>
      <c r="R23" s="109">
        <v>0</v>
      </c>
      <c r="S23" s="109">
        <v>0</v>
      </c>
      <c r="T23" s="455">
        <v>0</v>
      </c>
      <c r="U23" s="109">
        <v>0</v>
      </c>
      <c r="V23" s="109">
        <v>0</v>
      </c>
      <c r="W23" s="109">
        <v>0</v>
      </c>
      <c r="X23" s="109">
        <v>0</v>
      </c>
      <c r="Y23" s="109">
        <v>0</v>
      </c>
      <c r="Z23" s="455">
        <v>0</v>
      </c>
      <c r="AA23" s="109">
        <v>0</v>
      </c>
    </row>
    <row r="24" spans="1:27" ht="38.25" x14ac:dyDescent="0.25">
      <c r="A24" s="458" t="s">
        <v>39</v>
      </c>
      <c r="B24" s="457" t="s">
        <v>37</v>
      </c>
      <c r="C24" s="945" t="s">
        <v>40</v>
      </c>
      <c r="D24" s="945"/>
      <c r="E24" s="945"/>
      <c r="F24" s="108">
        <v>0</v>
      </c>
      <c r="G24" s="108">
        <v>0</v>
      </c>
      <c r="H24" s="108">
        <v>0</v>
      </c>
      <c r="I24" s="73">
        <v>0</v>
      </c>
      <c r="J24" s="73">
        <v>0</v>
      </c>
      <c r="K24" s="455">
        <v>0</v>
      </c>
      <c r="L24" s="109">
        <v>0</v>
      </c>
      <c r="M24" s="109">
        <v>0</v>
      </c>
      <c r="N24" s="109">
        <v>0</v>
      </c>
      <c r="O24" s="455">
        <v>0</v>
      </c>
      <c r="P24" s="109">
        <v>0</v>
      </c>
      <c r="Q24" s="109">
        <v>0</v>
      </c>
      <c r="R24" s="109">
        <v>0</v>
      </c>
      <c r="S24" s="109">
        <v>0</v>
      </c>
      <c r="T24" s="455">
        <v>0</v>
      </c>
      <c r="U24" s="109">
        <v>0</v>
      </c>
      <c r="V24" s="109">
        <v>0</v>
      </c>
      <c r="W24" s="109">
        <v>0</v>
      </c>
      <c r="X24" s="109">
        <v>0</v>
      </c>
      <c r="Y24" s="109">
        <v>0</v>
      </c>
      <c r="Z24" s="455">
        <v>0</v>
      </c>
      <c r="AA24" s="109">
        <v>0</v>
      </c>
    </row>
    <row r="25" spans="1:27" x14ac:dyDescent="0.25">
      <c r="A25" s="149">
        <v>1.2</v>
      </c>
      <c r="B25" s="150"/>
      <c r="C25" s="619" t="s">
        <v>41</v>
      </c>
      <c r="D25" s="619"/>
      <c r="E25" s="619"/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455">
        <v>0</v>
      </c>
      <c r="L25" s="109">
        <v>0</v>
      </c>
      <c r="M25" s="109">
        <v>0</v>
      </c>
      <c r="N25" s="109">
        <v>0</v>
      </c>
      <c r="O25" s="455">
        <v>0</v>
      </c>
      <c r="P25" s="109">
        <v>0</v>
      </c>
      <c r="Q25" s="109">
        <v>0</v>
      </c>
      <c r="R25" s="109">
        <v>0</v>
      </c>
      <c r="S25" s="109">
        <v>0</v>
      </c>
      <c r="T25" s="455">
        <v>0</v>
      </c>
      <c r="U25" s="109">
        <v>0</v>
      </c>
      <c r="V25" s="109">
        <v>0</v>
      </c>
      <c r="W25" s="109">
        <v>0</v>
      </c>
      <c r="X25" s="109">
        <v>0</v>
      </c>
      <c r="Y25" s="109">
        <v>0</v>
      </c>
      <c r="Z25" s="455">
        <v>0</v>
      </c>
      <c r="AA25" s="109">
        <v>0</v>
      </c>
    </row>
    <row r="26" spans="1:27" x14ac:dyDescent="0.25">
      <c r="A26" s="151" t="s">
        <v>42</v>
      </c>
      <c r="B26" s="152"/>
      <c r="C26" s="619" t="s">
        <v>43</v>
      </c>
      <c r="D26" s="619"/>
      <c r="E26" s="619"/>
      <c r="F26" s="73">
        <v>1</v>
      </c>
      <c r="G26" s="73">
        <v>0</v>
      </c>
      <c r="H26" s="73">
        <v>0</v>
      </c>
      <c r="I26" s="73">
        <v>0</v>
      </c>
      <c r="J26" s="73">
        <v>0</v>
      </c>
      <c r="K26" s="455">
        <v>0</v>
      </c>
      <c r="L26" s="109">
        <v>0</v>
      </c>
      <c r="M26" s="109">
        <v>0</v>
      </c>
      <c r="N26" s="109">
        <v>0</v>
      </c>
      <c r="O26" s="455">
        <v>0</v>
      </c>
      <c r="P26" s="109">
        <v>0</v>
      </c>
      <c r="Q26" s="109">
        <v>0</v>
      </c>
      <c r="R26" s="109">
        <v>0</v>
      </c>
      <c r="S26" s="109">
        <v>0</v>
      </c>
      <c r="T26" s="455">
        <v>0</v>
      </c>
      <c r="U26" s="109">
        <v>0</v>
      </c>
      <c r="V26" s="109">
        <v>0</v>
      </c>
      <c r="W26" s="109">
        <v>0</v>
      </c>
      <c r="X26" s="109">
        <v>0</v>
      </c>
      <c r="Y26" s="109">
        <v>0</v>
      </c>
      <c r="Z26" s="455">
        <v>1</v>
      </c>
      <c r="AA26" s="109">
        <v>1</v>
      </c>
    </row>
    <row r="27" spans="1:27" x14ac:dyDescent="0.25">
      <c r="A27" s="151" t="s">
        <v>44</v>
      </c>
      <c r="B27" s="278"/>
      <c r="C27" s="628" t="s">
        <v>45</v>
      </c>
      <c r="D27" s="629"/>
      <c r="E27" s="630"/>
      <c r="F27" s="73">
        <v>0</v>
      </c>
      <c r="G27" s="73">
        <v>1</v>
      </c>
      <c r="H27" s="73">
        <v>1</v>
      </c>
      <c r="I27" s="73">
        <v>0</v>
      </c>
      <c r="J27" s="73">
        <v>0</v>
      </c>
      <c r="K27" s="455">
        <v>0</v>
      </c>
      <c r="L27" s="109">
        <v>0</v>
      </c>
      <c r="M27" s="109">
        <v>0</v>
      </c>
      <c r="N27" s="109">
        <v>0</v>
      </c>
      <c r="O27" s="455">
        <v>0</v>
      </c>
      <c r="P27" s="109">
        <v>0</v>
      </c>
      <c r="Q27" s="109">
        <v>0</v>
      </c>
      <c r="R27" s="109">
        <v>0</v>
      </c>
      <c r="S27" s="109">
        <v>0</v>
      </c>
      <c r="T27" s="455">
        <v>0</v>
      </c>
      <c r="U27" s="109">
        <v>0</v>
      </c>
      <c r="V27" s="109">
        <v>0</v>
      </c>
      <c r="W27" s="109">
        <v>0</v>
      </c>
      <c r="X27" s="109">
        <v>0</v>
      </c>
      <c r="Y27" s="109">
        <v>0</v>
      </c>
      <c r="Z27" s="455">
        <v>1</v>
      </c>
      <c r="AA27" s="109">
        <v>0</v>
      </c>
    </row>
    <row r="28" spans="1:27" x14ac:dyDescent="0.25">
      <c r="A28" s="151" t="s">
        <v>46</v>
      </c>
      <c r="B28" s="278"/>
      <c r="C28" s="628" t="s">
        <v>47</v>
      </c>
      <c r="D28" s="629"/>
      <c r="E28" s="630"/>
      <c r="F28" s="441">
        <v>0</v>
      </c>
      <c r="G28" s="441">
        <v>1</v>
      </c>
      <c r="H28" s="441">
        <v>1</v>
      </c>
      <c r="I28" s="441">
        <v>0</v>
      </c>
      <c r="J28" s="441">
        <v>0</v>
      </c>
      <c r="K28" s="455">
        <v>1</v>
      </c>
      <c r="L28" s="107">
        <v>1</v>
      </c>
      <c r="M28" s="107">
        <v>0</v>
      </c>
      <c r="N28" s="107">
        <v>0</v>
      </c>
      <c r="O28" s="455">
        <v>0</v>
      </c>
      <c r="P28" s="107">
        <v>0</v>
      </c>
      <c r="Q28" s="107">
        <v>0</v>
      </c>
      <c r="R28" s="107">
        <v>0</v>
      </c>
      <c r="S28" s="107">
        <v>0</v>
      </c>
      <c r="T28" s="455">
        <v>1</v>
      </c>
      <c r="U28" s="107">
        <v>0</v>
      </c>
      <c r="V28" s="107">
        <v>1</v>
      </c>
      <c r="W28" s="107">
        <v>0</v>
      </c>
      <c r="X28" s="107">
        <v>0</v>
      </c>
      <c r="Y28" s="107">
        <v>0</v>
      </c>
      <c r="Z28" s="455">
        <v>0</v>
      </c>
      <c r="AA28" s="107">
        <v>0</v>
      </c>
    </row>
    <row r="29" spans="1:27" x14ac:dyDescent="0.25">
      <c r="A29" s="151" t="s">
        <v>48</v>
      </c>
      <c r="B29" s="152"/>
      <c r="C29" s="619" t="s">
        <v>49</v>
      </c>
      <c r="D29" s="619"/>
      <c r="E29" s="619"/>
      <c r="F29" s="441">
        <v>0</v>
      </c>
      <c r="G29" s="441">
        <v>0</v>
      </c>
      <c r="H29" s="441">
        <v>0</v>
      </c>
      <c r="I29" s="441">
        <v>0</v>
      </c>
      <c r="J29" s="441">
        <v>0</v>
      </c>
      <c r="K29" s="455">
        <v>0</v>
      </c>
      <c r="L29" s="107">
        <v>0</v>
      </c>
      <c r="M29" s="107">
        <v>0</v>
      </c>
      <c r="N29" s="107">
        <v>0</v>
      </c>
      <c r="O29" s="455">
        <v>0</v>
      </c>
      <c r="P29" s="107">
        <v>0</v>
      </c>
      <c r="Q29" s="107">
        <v>0</v>
      </c>
      <c r="R29" s="107">
        <v>0</v>
      </c>
      <c r="S29" s="107">
        <v>0</v>
      </c>
      <c r="T29" s="455">
        <v>0</v>
      </c>
      <c r="U29" s="107">
        <v>0</v>
      </c>
      <c r="V29" s="107">
        <v>0</v>
      </c>
      <c r="W29" s="107">
        <v>0</v>
      </c>
      <c r="X29" s="107">
        <v>0</v>
      </c>
      <c r="Y29" s="107">
        <v>0</v>
      </c>
      <c r="Z29" s="455">
        <v>0</v>
      </c>
      <c r="AA29" s="107">
        <v>0</v>
      </c>
    </row>
    <row r="30" spans="1:27" x14ac:dyDescent="0.25">
      <c r="A30" s="151" t="s">
        <v>50</v>
      </c>
      <c r="B30" s="152"/>
      <c r="C30" s="619" t="s">
        <v>51</v>
      </c>
      <c r="D30" s="619"/>
      <c r="E30" s="619"/>
      <c r="F30" s="441">
        <v>0</v>
      </c>
      <c r="G30" s="441">
        <v>1</v>
      </c>
      <c r="H30" s="441">
        <v>1</v>
      </c>
      <c r="I30" s="441">
        <v>0</v>
      </c>
      <c r="J30" s="441">
        <v>0</v>
      </c>
      <c r="K30" s="455">
        <v>0</v>
      </c>
      <c r="L30" s="107">
        <v>0</v>
      </c>
      <c r="M30" s="107">
        <v>0</v>
      </c>
      <c r="N30" s="107">
        <v>0</v>
      </c>
      <c r="O30" s="455">
        <v>0</v>
      </c>
      <c r="P30" s="107">
        <v>0</v>
      </c>
      <c r="Q30" s="107">
        <v>0</v>
      </c>
      <c r="R30" s="107">
        <v>0</v>
      </c>
      <c r="S30" s="107">
        <v>0</v>
      </c>
      <c r="T30" s="455">
        <v>0</v>
      </c>
      <c r="U30" s="107">
        <v>0</v>
      </c>
      <c r="V30" s="107">
        <v>0</v>
      </c>
      <c r="W30" s="107">
        <v>0</v>
      </c>
      <c r="X30" s="107">
        <v>0</v>
      </c>
      <c r="Y30" s="107">
        <v>0</v>
      </c>
      <c r="Z30" s="455">
        <v>1</v>
      </c>
      <c r="AA30" s="107">
        <v>0</v>
      </c>
    </row>
    <row r="31" spans="1:27" x14ac:dyDescent="0.25">
      <c r="A31" s="151" t="s">
        <v>52</v>
      </c>
      <c r="B31" s="278"/>
      <c r="C31" s="628" t="s">
        <v>53</v>
      </c>
      <c r="D31" s="629"/>
      <c r="E31" s="630"/>
      <c r="F31" s="441">
        <v>0</v>
      </c>
      <c r="G31" s="441">
        <v>0</v>
      </c>
      <c r="H31" s="441">
        <v>0</v>
      </c>
      <c r="I31" s="441">
        <v>0</v>
      </c>
      <c r="J31" s="441">
        <v>0</v>
      </c>
      <c r="K31" s="455">
        <v>0</v>
      </c>
      <c r="L31" s="107">
        <v>0</v>
      </c>
      <c r="M31" s="109">
        <v>0</v>
      </c>
      <c r="N31" s="109">
        <v>0</v>
      </c>
      <c r="O31" s="455">
        <v>0</v>
      </c>
      <c r="P31" s="109">
        <v>0</v>
      </c>
      <c r="Q31" s="109">
        <v>0</v>
      </c>
      <c r="R31" s="109">
        <v>0</v>
      </c>
      <c r="S31" s="109">
        <v>0</v>
      </c>
      <c r="T31" s="455">
        <v>0</v>
      </c>
      <c r="U31" s="109">
        <v>0</v>
      </c>
      <c r="V31" s="109">
        <v>0</v>
      </c>
      <c r="W31" s="109">
        <v>0</v>
      </c>
      <c r="X31" s="109">
        <v>0</v>
      </c>
      <c r="Y31" s="109">
        <v>0</v>
      </c>
      <c r="Z31" s="455">
        <v>0</v>
      </c>
      <c r="AA31" s="109">
        <v>0</v>
      </c>
    </row>
    <row r="32" spans="1:27" x14ac:dyDescent="0.25">
      <c r="A32" s="151" t="s">
        <v>54</v>
      </c>
      <c r="B32" s="278"/>
      <c r="C32" s="628" t="s">
        <v>55</v>
      </c>
      <c r="D32" s="629"/>
      <c r="E32" s="630"/>
      <c r="F32" s="441">
        <v>4</v>
      </c>
      <c r="G32" s="441">
        <v>13</v>
      </c>
      <c r="H32" s="441">
        <v>11</v>
      </c>
      <c r="I32" s="441">
        <v>2</v>
      </c>
      <c r="J32" s="441">
        <v>0</v>
      </c>
      <c r="K32" s="455">
        <v>12</v>
      </c>
      <c r="L32" s="107">
        <v>8</v>
      </c>
      <c r="M32" s="109">
        <v>1</v>
      </c>
      <c r="N32" s="109">
        <v>3</v>
      </c>
      <c r="O32" s="455">
        <v>0</v>
      </c>
      <c r="P32" s="109">
        <v>0</v>
      </c>
      <c r="Q32" s="109">
        <v>0</v>
      </c>
      <c r="R32" s="109">
        <v>0</v>
      </c>
      <c r="S32" s="109">
        <v>0</v>
      </c>
      <c r="T32" s="455">
        <v>12</v>
      </c>
      <c r="U32" s="109">
        <v>0</v>
      </c>
      <c r="V32" s="109">
        <v>7</v>
      </c>
      <c r="W32" s="109">
        <v>4</v>
      </c>
      <c r="X32" s="109">
        <v>0</v>
      </c>
      <c r="Y32" s="109">
        <v>0</v>
      </c>
      <c r="Z32" s="455">
        <v>2</v>
      </c>
      <c r="AA32" s="109">
        <v>1</v>
      </c>
    </row>
    <row r="33" spans="1:27" x14ac:dyDescent="0.25">
      <c r="A33" s="156" t="s">
        <v>56</v>
      </c>
      <c r="B33" s="279"/>
      <c r="C33" s="628" t="s">
        <v>57</v>
      </c>
      <c r="D33" s="629"/>
      <c r="E33" s="630"/>
      <c r="F33" s="444">
        <v>7</v>
      </c>
      <c r="G33" s="444">
        <v>20</v>
      </c>
      <c r="H33" s="444">
        <v>17</v>
      </c>
      <c r="I33" s="444">
        <v>3</v>
      </c>
      <c r="J33" s="444">
        <v>0</v>
      </c>
      <c r="K33" s="448">
        <v>13</v>
      </c>
      <c r="L33" s="86">
        <v>8</v>
      </c>
      <c r="M33" s="87">
        <v>2</v>
      </c>
      <c r="N33" s="87">
        <v>0</v>
      </c>
      <c r="O33" s="448">
        <v>3</v>
      </c>
      <c r="P33" s="87">
        <v>1</v>
      </c>
      <c r="Q33" s="87">
        <v>2</v>
      </c>
      <c r="R33" s="87">
        <v>0</v>
      </c>
      <c r="S33" s="87">
        <v>0</v>
      </c>
      <c r="T33" s="448">
        <v>13</v>
      </c>
      <c r="U33" s="87">
        <v>1</v>
      </c>
      <c r="V33" s="87">
        <v>11</v>
      </c>
      <c r="W33" s="87">
        <v>2</v>
      </c>
      <c r="X33" s="87">
        <v>0</v>
      </c>
      <c r="Y33" s="87">
        <v>0</v>
      </c>
      <c r="Z33" s="448">
        <v>10</v>
      </c>
      <c r="AA33" s="87">
        <v>2</v>
      </c>
    </row>
    <row r="34" spans="1:27" x14ac:dyDescent="0.25">
      <c r="A34" s="459" t="s">
        <v>58</v>
      </c>
      <c r="B34" s="460" t="s">
        <v>59</v>
      </c>
      <c r="C34" s="937" t="s">
        <v>60</v>
      </c>
      <c r="D34" s="937"/>
      <c r="E34" s="937"/>
      <c r="F34" s="222">
        <v>0</v>
      </c>
      <c r="G34" s="222">
        <v>0</v>
      </c>
      <c r="H34" s="222">
        <v>0</v>
      </c>
      <c r="I34" s="222">
        <v>0</v>
      </c>
      <c r="J34" s="222">
        <v>0</v>
      </c>
      <c r="K34" s="454">
        <v>0</v>
      </c>
      <c r="L34" s="222">
        <v>0</v>
      </c>
      <c r="M34" s="90">
        <v>0</v>
      </c>
      <c r="N34" s="90">
        <v>0</v>
      </c>
      <c r="O34" s="451">
        <v>0</v>
      </c>
      <c r="P34" s="90">
        <v>0</v>
      </c>
      <c r="Q34" s="90">
        <v>0</v>
      </c>
      <c r="R34" s="90">
        <v>0</v>
      </c>
      <c r="S34" s="90">
        <v>0</v>
      </c>
      <c r="T34" s="451">
        <v>0</v>
      </c>
      <c r="U34" s="90">
        <v>0</v>
      </c>
      <c r="V34" s="90">
        <v>0</v>
      </c>
      <c r="W34" s="90">
        <v>0</v>
      </c>
      <c r="X34" s="90">
        <v>0</v>
      </c>
      <c r="Y34" s="90">
        <v>0</v>
      </c>
      <c r="Z34" s="451">
        <v>0</v>
      </c>
      <c r="AA34" s="90">
        <v>0</v>
      </c>
    </row>
    <row r="35" spans="1:27" x14ac:dyDescent="0.25">
      <c r="A35" s="151" t="s">
        <v>61</v>
      </c>
      <c r="B35" s="278"/>
      <c r="C35" s="628" t="s">
        <v>62</v>
      </c>
      <c r="D35" s="629"/>
      <c r="E35" s="630"/>
      <c r="F35" s="441">
        <v>0</v>
      </c>
      <c r="G35" s="441">
        <v>0</v>
      </c>
      <c r="H35" s="441">
        <v>0</v>
      </c>
      <c r="I35" s="441">
        <v>0</v>
      </c>
      <c r="J35" s="441">
        <v>0</v>
      </c>
      <c r="K35" s="455">
        <v>0</v>
      </c>
      <c r="L35" s="107">
        <v>0</v>
      </c>
      <c r="M35" s="109">
        <v>0</v>
      </c>
      <c r="N35" s="109">
        <v>0</v>
      </c>
      <c r="O35" s="455">
        <v>0</v>
      </c>
      <c r="P35" s="109">
        <v>0</v>
      </c>
      <c r="Q35" s="109">
        <v>0</v>
      </c>
      <c r="R35" s="109">
        <v>0</v>
      </c>
      <c r="S35" s="109">
        <v>0</v>
      </c>
      <c r="T35" s="455">
        <v>0</v>
      </c>
      <c r="U35" s="109">
        <v>0</v>
      </c>
      <c r="V35" s="109">
        <v>0</v>
      </c>
      <c r="W35" s="109">
        <v>0</v>
      </c>
      <c r="X35" s="109">
        <v>0</v>
      </c>
      <c r="Y35" s="109">
        <v>0</v>
      </c>
      <c r="Z35" s="455">
        <v>0</v>
      </c>
      <c r="AA35" s="109">
        <v>0</v>
      </c>
    </row>
    <row r="36" spans="1:27" x14ac:dyDescent="0.25">
      <c r="A36" s="151" t="s">
        <v>63</v>
      </c>
      <c r="B36" s="152"/>
      <c r="C36" s="619" t="s">
        <v>64</v>
      </c>
      <c r="D36" s="619"/>
      <c r="E36" s="619"/>
      <c r="F36" s="441">
        <v>32</v>
      </c>
      <c r="G36" s="441">
        <v>43</v>
      </c>
      <c r="H36" s="441">
        <v>40</v>
      </c>
      <c r="I36" s="441">
        <v>3</v>
      </c>
      <c r="J36" s="441">
        <v>0</v>
      </c>
      <c r="K36" s="455">
        <v>34</v>
      </c>
      <c r="L36" s="107">
        <v>17</v>
      </c>
      <c r="M36" s="109">
        <v>2</v>
      </c>
      <c r="N36" s="109">
        <v>7</v>
      </c>
      <c r="O36" s="455">
        <v>8</v>
      </c>
      <c r="P36" s="109">
        <v>0</v>
      </c>
      <c r="Q36" s="109">
        <v>8</v>
      </c>
      <c r="R36" s="109">
        <v>0</v>
      </c>
      <c r="S36" s="109">
        <v>0</v>
      </c>
      <c r="T36" s="455">
        <v>34</v>
      </c>
      <c r="U36" s="109">
        <v>0</v>
      </c>
      <c r="V36" s="109">
        <v>27</v>
      </c>
      <c r="W36" s="109">
        <v>6</v>
      </c>
      <c r="X36" s="109">
        <v>0</v>
      </c>
      <c r="Y36" s="109">
        <v>0</v>
      </c>
      <c r="Z36" s="455">
        <v>38</v>
      </c>
      <c r="AA36" s="109">
        <v>18</v>
      </c>
    </row>
    <row r="37" spans="1:27" x14ac:dyDescent="0.25">
      <c r="A37" s="459" t="s">
        <v>65</v>
      </c>
      <c r="B37" s="460" t="s">
        <v>59</v>
      </c>
      <c r="C37" s="937" t="s">
        <v>66</v>
      </c>
      <c r="D37" s="937"/>
      <c r="E37" s="937"/>
      <c r="F37" s="222">
        <v>4</v>
      </c>
      <c r="G37" s="226">
        <v>21</v>
      </c>
      <c r="H37" s="226">
        <v>21</v>
      </c>
      <c r="I37" s="226">
        <v>0</v>
      </c>
      <c r="J37" s="226">
        <v>0</v>
      </c>
      <c r="K37" s="461">
        <v>5</v>
      </c>
      <c r="L37" s="226">
        <v>2</v>
      </c>
      <c r="M37" s="111">
        <v>0</v>
      </c>
      <c r="N37" s="111">
        <v>1</v>
      </c>
      <c r="O37" s="462">
        <v>2</v>
      </c>
      <c r="P37" s="111">
        <v>1</v>
      </c>
      <c r="Q37" s="111">
        <v>1</v>
      </c>
      <c r="R37" s="111">
        <v>0</v>
      </c>
      <c r="S37" s="111">
        <v>0</v>
      </c>
      <c r="T37" s="462">
        <v>5</v>
      </c>
      <c r="U37" s="111">
        <v>0</v>
      </c>
      <c r="V37" s="111">
        <v>5</v>
      </c>
      <c r="W37" s="111">
        <v>0</v>
      </c>
      <c r="X37" s="111">
        <v>0</v>
      </c>
      <c r="Y37" s="111">
        <v>0</v>
      </c>
      <c r="Z37" s="462">
        <v>20</v>
      </c>
      <c r="AA37" s="111">
        <v>9</v>
      </c>
    </row>
    <row r="38" spans="1:27" x14ac:dyDescent="0.25">
      <c r="A38" s="459" t="s">
        <v>67</v>
      </c>
      <c r="B38" s="460" t="s">
        <v>59</v>
      </c>
      <c r="C38" s="936" t="s">
        <v>68</v>
      </c>
      <c r="D38" s="937"/>
      <c r="E38" s="937"/>
      <c r="F38" s="222">
        <v>3</v>
      </c>
      <c r="G38" s="222">
        <v>5</v>
      </c>
      <c r="H38" s="222">
        <v>5</v>
      </c>
      <c r="I38" s="222">
        <v>0</v>
      </c>
      <c r="J38" s="222">
        <v>0</v>
      </c>
      <c r="K38" s="454">
        <v>4</v>
      </c>
      <c r="L38" s="222">
        <v>2</v>
      </c>
      <c r="M38" s="111">
        <v>0</v>
      </c>
      <c r="N38" s="111">
        <v>1</v>
      </c>
      <c r="O38" s="462">
        <v>1</v>
      </c>
      <c r="P38" s="111">
        <v>0</v>
      </c>
      <c r="Q38" s="111">
        <v>0</v>
      </c>
      <c r="R38" s="111">
        <v>1</v>
      </c>
      <c r="S38" s="111">
        <v>0</v>
      </c>
      <c r="T38" s="462">
        <v>4</v>
      </c>
      <c r="U38" s="111">
        <v>0</v>
      </c>
      <c r="V38" s="111">
        <v>3</v>
      </c>
      <c r="W38" s="111">
        <v>1</v>
      </c>
      <c r="X38" s="111">
        <v>0</v>
      </c>
      <c r="Y38" s="111">
        <v>0</v>
      </c>
      <c r="Z38" s="462">
        <v>2</v>
      </c>
      <c r="AA38" s="111">
        <v>1</v>
      </c>
    </row>
    <row r="39" spans="1:27" x14ac:dyDescent="0.25">
      <c r="A39" s="160" t="s">
        <v>69</v>
      </c>
      <c r="B39" s="112"/>
      <c r="C39" s="940" t="s">
        <v>70</v>
      </c>
      <c r="D39" s="940"/>
      <c r="E39" s="940"/>
      <c r="F39" s="446">
        <v>4</v>
      </c>
      <c r="G39" s="446">
        <v>5</v>
      </c>
      <c r="H39" s="446">
        <v>5</v>
      </c>
      <c r="I39" s="446">
        <v>0</v>
      </c>
      <c r="J39" s="446">
        <v>0</v>
      </c>
      <c r="K39" s="462">
        <v>7</v>
      </c>
      <c r="L39" s="112">
        <v>1</v>
      </c>
      <c r="M39" s="112">
        <v>0</v>
      </c>
      <c r="N39" s="112">
        <v>2</v>
      </c>
      <c r="O39" s="462">
        <v>4</v>
      </c>
      <c r="P39" s="112">
        <v>0</v>
      </c>
      <c r="Q39" s="112">
        <v>3</v>
      </c>
      <c r="R39" s="112">
        <v>1</v>
      </c>
      <c r="S39" s="112">
        <v>0</v>
      </c>
      <c r="T39" s="462">
        <v>7</v>
      </c>
      <c r="U39" s="112">
        <v>0</v>
      </c>
      <c r="V39" s="112">
        <v>4</v>
      </c>
      <c r="W39" s="112">
        <v>1</v>
      </c>
      <c r="X39" s="112">
        <v>0</v>
      </c>
      <c r="Y39" s="112">
        <v>0</v>
      </c>
      <c r="Z39" s="462">
        <v>2</v>
      </c>
      <c r="AA39" s="112">
        <v>0</v>
      </c>
    </row>
    <row r="40" spans="1:27" s="238" customFormat="1" ht="39" customHeight="1" x14ac:dyDescent="0.25">
      <c r="A40" s="275" t="s">
        <v>71</v>
      </c>
      <c r="B40" s="282"/>
      <c r="C40" s="941" t="s">
        <v>72</v>
      </c>
      <c r="D40" s="941"/>
      <c r="E40" s="941"/>
      <c r="F40" s="277">
        <v>15</v>
      </c>
      <c r="G40" s="277">
        <v>48</v>
      </c>
      <c r="H40" s="277">
        <v>44</v>
      </c>
      <c r="I40" s="277">
        <v>4</v>
      </c>
      <c r="J40" s="277">
        <v>0</v>
      </c>
      <c r="K40" s="283">
        <v>44</v>
      </c>
      <c r="L40" s="283">
        <v>21</v>
      </c>
      <c r="M40" s="283">
        <v>3</v>
      </c>
      <c r="N40" s="283">
        <v>12</v>
      </c>
      <c r="O40" s="283">
        <v>8</v>
      </c>
      <c r="P40" s="283">
        <v>1</v>
      </c>
      <c r="Q40" s="283">
        <v>6</v>
      </c>
      <c r="R40" s="283">
        <v>1</v>
      </c>
      <c r="S40" s="283">
        <v>0</v>
      </c>
      <c r="T40" s="283">
        <v>44</v>
      </c>
      <c r="U40" s="283">
        <v>1</v>
      </c>
      <c r="V40" s="283">
        <v>21</v>
      </c>
      <c r="W40" s="283">
        <v>16</v>
      </c>
      <c r="X40" s="283">
        <v>0</v>
      </c>
      <c r="Y40" s="283">
        <v>0</v>
      </c>
      <c r="Z40" s="283">
        <v>14</v>
      </c>
      <c r="AA40" s="283">
        <v>2</v>
      </c>
    </row>
    <row r="41" spans="1:27" x14ac:dyDescent="0.25">
      <c r="A41" s="151" t="s">
        <v>73</v>
      </c>
      <c r="B41" s="152"/>
      <c r="C41" s="942" t="s">
        <v>74</v>
      </c>
      <c r="D41" s="943"/>
      <c r="E41" s="943"/>
      <c r="F41" s="222">
        <v>5</v>
      </c>
      <c r="G41" s="222">
        <v>10</v>
      </c>
      <c r="H41" s="222">
        <v>8</v>
      </c>
      <c r="I41" s="441">
        <v>2</v>
      </c>
      <c r="J41" s="441">
        <v>0</v>
      </c>
      <c r="K41" s="455">
        <v>9</v>
      </c>
      <c r="L41" s="107">
        <v>5</v>
      </c>
      <c r="M41" s="107">
        <v>0</v>
      </c>
      <c r="N41" s="107">
        <v>3</v>
      </c>
      <c r="O41" s="455">
        <v>1</v>
      </c>
      <c r="P41" s="107">
        <v>0</v>
      </c>
      <c r="Q41" s="107">
        <v>1</v>
      </c>
      <c r="R41" s="107">
        <v>0</v>
      </c>
      <c r="S41" s="107">
        <v>0</v>
      </c>
      <c r="T41" s="455">
        <v>9</v>
      </c>
      <c r="U41" s="107">
        <v>0</v>
      </c>
      <c r="V41" s="107">
        <v>3</v>
      </c>
      <c r="W41" s="107">
        <v>5</v>
      </c>
      <c r="X41" s="107">
        <v>0</v>
      </c>
      <c r="Y41" s="107">
        <v>0</v>
      </c>
      <c r="Z41" s="455">
        <v>4</v>
      </c>
      <c r="AA41" s="107">
        <v>0</v>
      </c>
    </row>
    <row r="42" spans="1:27" x14ac:dyDescent="0.25">
      <c r="A42" s="151" t="s">
        <v>75</v>
      </c>
      <c r="B42" s="152"/>
      <c r="C42" s="619" t="s">
        <v>76</v>
      </c>
      <c r="D42" s="619"/>
      <c r="E42" s="619"/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55">
        <v>0</v>
      </c>
      <c r="L42" s="107">
        <v>0</v>
      </c>
      <c r="M42" s="107">
        <v>0</v>
      </c>
      <c r="N42" s="107">
        <v>0</v>
      </c>
      <c r="O42" s="455">
        <v>0</v>
      </c>
      <c r="P42" s="107">
        <v>0</v>
      </c>
      <c r="Q42" s="107">
        <v>0</v>
      </c>
      <c r="R42" s="107">
        <v>0</v>
      </c>
      <c r="S42" s="107">
        <v>0</v>
      </c>
      <c r="T42" s="455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0</v>
      </c>
      <c r="Z42" s="455">
        <v>0</v>
      </c>
      <c r="AA42" s="107">
        <v>0</v>
      </c>
    </row>
    <row r="43" spans="1:27" x14ac:dyDescent="0.25">
      <c r="A43" s="151" t="s">
        <v>77</v>
      </c>
      <c r="B43" s="278"/>
      <c r="C43" s="628" t="s">
        <v>78</v>
      </c>
      <c r="D43" s="629"/>
      <c r="E43" s="630"/>
      <c r="F43" s="441">
        <v>0</v>
      </c>
      <c r="G43" s="441">
        <v>0</v>
      </c>
      <c r="H43" s="441">
        <v>0</v>
      </c>
      <c r="I43" s="441">
        <v>0</v>
      </c>
      <c r="J43" s="441">
        <v>0</v>
      </c>
      <c r="K43" s="455">
        <v>0</v>
      </c>
      <c r="L43" s="107">
        <v>0</v>
      </c>
      <c r="M43" s="107">
        <v>0</v>
      </c>
      <c r="N43" s="107">
        <v>0</v>
      </c>
      <c r="O43" s="455">
        <v>0</v>
      </c>
      <c r="P43" s="107">
        <v>0</v>
      </c>
      <c r="Q43" s="107">
        <v>0</v>
      </c>
      <c r="R43" s="107">
        <v>0</v>
      </c>
      <c r="S43" s="107">
        <v>0</v>
      </c>
      <c r="T43" s="455">
        <v>0</v>
      </c>
      <c r="U43" s="107">
        <v>0</v>
      </c>
      <c r="V43" s="107">
        <v>0</v>
      </c>
      <c r="W43" s="107">
        <v>0</v>
      </c>
      <c r="X43" s="107">
        <v>0</v>
      </c>
      <c r="Y43" s="107">
        <v>0</v>
      </c>
      <c r="Z43" s="455">
        <v>0</v>
      </c>
      <c r="AA43" s="107">
        <v>0</v>
      </c>
    </row>
    <row r="44" spans="1:27" x14ac:dyDescent="0.25">
      <c r="A44" s="156" t="s">
        <v>79</v>
      </c>
      <c r="B44" s="279"/>
      <c r="C44" s="628" t="s">
        <v>80</v>
      </c>
      <c r="D44" s="629"/>
      <c r="E44" s="630"/>
      <c r="F44" s="444">
        <v>1</v>
      </c>
      <c r="G44" s="444">
        <v>11</v>
      </c>
      <c r="H44" s="444">
        <v>11</v>
      </c>
      <c r="I44" s="444">
        <v>0</v>
      </c>
      <c r="J44" s="444">
        <v>0</v>
      </c>
      <c r="K44" s="448">
        <v>9</v>
      </c>
      <c r="L44" s="86">
        <v>5</v>
      </c>
      <c r="M44" s="86">
        <v>1</v>
      </c>
      <c r="N44" s="86">
        <v>1</v>
      </c>
      <c r="O44" s="448">
        <v>2</v>
      </c>
      <c r="P44" s="86">
        <v>1</v>
      </c>
      <c r="Q44" s="86">
        <v>1</v>
      </c>
      <c r="R44" s="86">
        <v>0</v>
      </c>
      <c r="S44" s="86">
        <v>0</v>
      </c>
      <c r="T44" s="448">
        <v>9</v>
      </c>
      <c r="U44" s="86">
        <v>0</v>
      </c>
      <c r="V44" s="86">
        <v>5</v>
      </c>
      <c r="W44" s="86">
        <v>2</v>
      </c>
      <c r="X44" s="86">
        <v>0</v>
      </c>
      <c r="Y44" s="86">
        <v>0</v>
      </c>
      <c r="Z44" s="448">
        <v>3</v>
      </c>
      <c r="AA44" s="86">
        <v>1</v>
      </c>
    </row>
    <row r="45" spans="1:27" x14ac:dyDescent="0.25">
      <c r="A45" s="156" t="s">
        <v>81</v>
      </c>
      <c r="B45" s="279"/>
      <c r="C45" s="628" t="s">
        <v>82</v>
      </c>
      <c r="D45" s="629"/>
      <c r="E45" s="630"/>
      <c r="F45" s="444">
        <v>0</v>
      </c>
      <c r="G45" s="444">
        <v>1</v>
      </c>
      <c r="H45" s="444">
        <v>1</v>
      </c>
      <c r="I45" s="444">
        <v>0</v>
      </c>
      <c r="J45" s="444">
        <v>0</v>
      </c>
      <c r="K45" s="448">
        <v>1</v>
      </c>
      <c r="L45" s="86">
        <v>0</v>
      </c>
      <c r="M45" s="86">
        <v>0</v>
      </c>
      <c r="N45" s="86">
        <v>0</v>
      </c>
      <c r="O45" s="448">
        <v>1</v>
      </c>
      <c r="P45" s="86">
        <v>0</v>
      </c>
      <c r="Q45" s="86">
        <v>0</v>
      </c>
      <c r="R45" s="86">
        <v>1</v>
      </c>
      <c r="S45" s="86">
        <v>0</v>
      </c>
      <c r="T45" s="448">
        <v>1</v>
      </c>
      <c r="U45" s="86">
        <v>0</v>
      </c>
      <c r="V45" s="86">
        <v>1</v>
      </c>
      <c r="W45" s="86">
        <v>0</v>
      </c>
      <c r="X45" s="86">
        <v>0</v>
      </c>
      <c r="Y45" s="86">
        <v>0</v>
      </c>
      <c r="Z45" s="448">
        <v>0</v>
      </c>
      <c r="AA45" s="86">
        <v>0</v>
      </c>
    </row>
    <row r="46" spans="1:27" x14ac:dyDescent="0.25">
      <c r="A46" s="151" t="s">
        <v>83</v>
      </c>
      <c r="B46" s="278"/>
      <c r="C46" s="628" t="s">
        <v>84</v>
      </c>
      <c r="D46" s="629"/>
      <c r="E46" s="630"/>
      <c r="F46" s="441">
        <v>7</v>
      </c>
      <c r="G46" s="441">
        <v>7</v>
      </c>
      <c r="H46" s="441">
        <v>6</v>
      </c>
      <c r="I46" s="441">
        <v>1</v>
      </c>
      <c r="J46" s="441">
        <v>0</v>
      </c>
      <c r="K46" s="455">
        <v>8</v>
      </c>
      <c r="L46" s="107">
        <v>1</v>
      </c>
      <c r="M46" s="107">
        <v>1</v>
      </c>
      <c r="N46" s="107">
        <v>4</v>
      </c>
      <c r="O46" s="455">
        <v>2</v>
      </c>
      <c r="P46" s="107">
        <v>0</v>
      </c>
      <c r="Q46" s="107">
        <v>2</v>
      </c>
      <c r="R46" s="107">
        <v>0</v>
      </c>
      <c r="S46" s="107">
        <v>0</v>
      </c>
      <c r="T46" s="455">
        <v>8</v>
      </c>
      <c r="U46" s="107">
        <v>1</v>
      </c>
      <c r="V46" s="107">
        <v>3</v>
      </c>
      <c r="W46" s="107">
        <v>4</v>
      </c>
      <c r="X46" s="107">
        <v>0</v>
      </c>
      <c r="Y46" s="107">
        <v>0</v>
      </c>
      <c r="Z46" s="455">
        <v>4</v>
      </c>
      <c r="AA46" s="107">
        <v>1</v>
      </c>
    </row>
    <row r="47" spans="1:27" x14ac:dyDescent="0.25">
      <c r="A47" s="151" t="s">
        <v>85</v>
      </c>
      <c r="B47" s="278"/>
      <c r="C47" s="628" t="s">
        <v>86</v>
      </c>
      <c r="D47" s="629"/>
      <c r="E47" s="630"/>
      <c r="F47" s="441">
        <v>1</v>
      </c>
      <c r="G47" s="441">
        <v>8</v>
      </c>
      <c r="H47" s="441">
        <v>8</v>
      </c>
      <c r="I47" s="441">
        <v>0</v>
      </c>
      <c r="J47" s="441">
        <v>0</v>
      </c>
      <c r="K47" s="455">
        <v>6</v>
      </c>
      <c r="L47" s="107">
        <v>5</v>
      </c>
      <c r="M47" s="107">
        <v>0</v>
      </c>
      <c r="N47" s="107">
        <v>1</v>
      </c>
      <c r="O47" s="455">
        <v>0</v>
      </c>
      <c r="P47" s="107">
        <v>0</v>
      </c>
      <c r="Q47" s="107">
        <v>0</v>
      </c>
      <c r="R47" s="107">
        <v>0</v>
      </c>
      <c r="S47" s="107">
        <v>0</v>
      </c>
      <c r="T47" s="455">
        <v>6</v>
      </c>
      <c r="U47" s="107">
        <v>0</v>
      </c>
      <c r="V47" s="107">
        <v>4</v>
      </c>
      <c r="W47" s="107">
        <v>0</v>
      </c>
      <c r="X47" s="107">
        <v>0</v>
      </c>
      <c r="Y47" s="107">
        <v>0</v>
      </c>
      <c r="Z47" s="455">
        <v>3</v>
      </c>
      <c r="AA47" s="107">
        <v>0</v>
      </c>
    </row>
    <row r="48" spans="1:27" ht="38.25" x14ac:dyDescent="0.25">
      <c r="A48" s="458" t="s">
        <v>87</v>
      </c>
      <c r="B48" s="463" t="s">
        <v>37</v>
      </c>
      <c r="C48" s="922" t="s">
        <v>88</v>
      </c>
      <c r="D48" s="923"/>
      <c r="E48" s="924"/>
      <c r="F48" s="441">
        <v>0</v>
      </c>
      <c r="G48" s="441">
        <v>0</v>
      </c>
      <c r="H48" s="441">
        <v>0</v>
      </c>
      <c r="I48" s="441">
        <v>0</v>
      </c>
      <c r="J48" s="441">
        <v>0</v>
      </c>
      <c r="K48" s="455">
        <v>0</v>
      </c>
      <c r="L48" s="107">
        <v>0</v>
      </c>
      <c r="M48" s="107">
        <v>0</v>
      </c>
      <c r="N48" s="107">
        <v>0</v>
      </c>
      <c r="O48" s="455">
        <v>0</v>
      </c>
      <c r="P48" s="107">
        <v>0</v>
      </c>
      <c r="Q48" s="107">
        <v>0</v>
      </c>
      <c r="R48" s="107">
        <v>0</v>
      </c>
      <c r="S48" s="107">
        <v>0</v>
      </c>
      <c r="T48" s="455">
        <v>0</v>
      </c>
      <c r="U48" s="107">
        <v>0</v>
      </c>
      <c r="V48" s="107">
        <v>0</v>
      </c>
      <c r="W48" s="107">
        <v>0</v>
      </c>
      <c r="X48" s="107">
        <v>0</v>
      </c>
      <c r="Y48" s="107">
        <v>0</v>
      </c>
      <c r="Z48" s="455">
        <v>0</v>
      </c>
      <c r="AA48" s="107">
        <v>0</v>
      </c>
    </row>
    <row r="49" spans="1:27" x14ac:dyDescent="0.25">
      <c r="A49" s="151" t="s">
        <v>89</v>
      </c>
      <c r="B49" s="278"/>
      <c r="C49" s="628" t="s">
        <v>90</v>
      </c>
      <c r="D49" s="629"/>
      <c r="E49" s="630"/>
      <c r="F49" s="441">
        <v>0</v>
      </c>
      <c r="G49" s="441">
        <v>4</v>
      </c>
      <c r="H49" s="441">
        <v>4</v>
      </c>
      <c r="I49" s="277">
        <v>0</v>
      </c>
      <c r="J49" s="441">
        <v>0</v>
      </c>
      <c r="K49" s="455">
        <v>4</v>
      </c>
      <c r="L49" s="107">
        <v>2</v>
      </c>
      <c r="M49" s="107">
        <v>0</v>
      </c>
      <c r="N49" s="107">
        <v>0</v>
      </c>
      <c r="O49" s="455">
        <v>2</v>
      </c>
      <c r="P49" s="107">
        <v>0</v>
      </c>
      <c r="Q49" s="107">
        <v>2</v>
      </c>
      <c r="R49" s="107">
        <v>0</v>
      </c>
      <c r="S49" s="107">
        <v>0</v>
      </c>
      <c r="T49" s="455">
        <v>4</v>
      </c>
      <c r="U49" s="107">
        <v>0</v>
      </c>
      <c r="V49" s="107">
        <v>2</v>
      </c>
      <c r="W49" s="107">
        <v>2</v>
      </c>
      <c r="X49" s="107">
        <v>0</v>
      </c>
      <c r="Y49" s="107">
        <v>0</v>
      </c>
      <c r="Z49" s="455">
        <v>0</v>
      </c>
      <c r="AA49" s="107">
        <v>0</v>
      </c>
    </row>
    <row r="50" spans="1:27" x14ac:dyDescent="0.25">
      <c r="A50" s="151" t="s">
        <v>91</v>
      </c>
      <c r="B50" s="278"/>
      <c r="C50" s="628" t="s">
        <v>92</v>
      </c>
      <c r="D50" s="629"/>
      <c r="E50" s="630"/>
      <c r="F50" s="441">
        <v>0</v>
      </c>
      <c r="G50" s="441">
        <v>6</v>
      </c>
      <c r="H50" s="441">
        <v>5</v>
      </c>
      <c r="I50" s="441">
        <v>1</v>
      </c>
      <c r="J50" s="441">
        <v>0</v>
      </c>
      <c r="K50" s="455">
        <v>5</v>
      </c>
      <c r="L50" s="107">
        <v>3</v>
      </c>
      <c r="M50" s="107">
        <v>0</v>
      </c>
      <c r="N50" s="107">
        <v>2</v>
      </c>
      <c r="O50" s="455">
        <v>0</v>
      </c>
      <c r="P50" s="107">
        <v>0</v>
      </c>
      <c r="Q50" s="107">
        <v>0</v>
      </c>
      <c r="R50" s="107">
        <v>0</v>
      </c>
      <c r="S50" s="107">
        <v>0</v>
      </c>
      <c r="T50" s="455">
        <v>5</v>
      </c>
      <c r="U50" s="107">
        <v>0</v>
      </c>
      <c r="V50" s="107">
        <v>2</v>
      </c>
      <c r="W50" s="107">
        <v>2</v>
      </c>
      <c r="X50" s="107">
        <v>0</v>
      </c>
      <c r="Y50" s="107">
        <v>0</v>
      </c>
      <c r="Z50" s="455">
        <v>0</v>
      </c>
      <c r="AA50" s="107">
        <v>0</v>
      </c>
    </row>
    <row r="51" spans="1:27" x14ac:dyDescent="0.25">
      <c r="A51" s="151" t="s">
        <v>93</v>
      </c>
      <c r="B51" s="278"/>
      <c r="C51" s="628" t="s">
        <v>70</v>
      </c>
      <c r="D51" s="629"/>
      <c r="E51" s="630"/>
      <c r="F51" s="441">
        <v>1</v>
      </c>
      <c r="G51" s="441">
        <v>1</v>
      </c>
      <c r="H51" s="441">
        <v>1</v>
      </c>
      <c r="I51" s="441">
        <v>0</v>
      </c>
      <c r="J51" s="441">
        <v>0</v>
      </c>
      <c r="K51" s="455">
        <v>2</v>
      </c>
      <c r="L51" s="107">
        <v>0</v>
      </c>
      <c r="M51" s="107">
        <v>1</v>
      </c>
      <c r="N51" s="107">
        <v>1</v>
      </c>
      <c r="O51" s="455">
        <v>0</v>
      </c>
      <c r="P51" s="107">
        <v>0</v>
      </c>
      <c r="Q51" s="107">
        <v>0</v>
      </c>
      <c r="R51" s="107">
        <v>0</v>
      </c>
      <c r="S51" s="107">
        <v>0</v>
      </c>
      <c r="T51" s="455">
        <v>2</v>
      </c>
      <c r="U51" s="107">
        <v>0</v>
      </c>
      <c r="V51" s="107">
        <v>1</v>
      </c>
      <c r="W51" s="107">
        <v>1</v>
      </c>
      <c r="X51" s="107">
        <v>0</v>
      </c>
      <c r="Y51" s="107">
        <v>0</v>
      </c>
      <c r="Z51" s="455">
        <v>0</v>
      </c>
      <c r="AA51" s="107">
        <v>0</v>
      </c>
    </row>
    <row r="52" spans="1:27" s="238" customFormat="1" ht="39.75" customHeight="1" x14ac:dyDescent="0.25">
      <c r="A52" s="270" t="s">
        <v>94</v>
      </c>
      <c r="B52" s="274"/>
      <c r="C52" s="928" t="s">
        <v>95</v>
      </c>
      <c r="D52" s="929"/>
      <c r="E52" s="930"/>
      <c r="F52" s="272">
        <v>10</v>
      </c>
      <c r="G52" s="272">
        <v>30</v>
      </c>
      <c r="H52" s="272">
        <v>29</v>
      </c>
      <c r="I52" s="272">
        <v>1</v>
      </c>
      <c r="J52" s="272">
        <v>0</v>
      </c>
      <c r="K52" s="273">
        <v>30</v>
      </c>
      <c r="L52" s="273">
        <v>16</v>
      </c>
      <c r="M52" s="273">
        <v>0</v>
      </c>
      <c r="N52" s="273">
        <v>8</v>
      </c>
      <c r="O52" s="273">
        <v>6</v>
      </c>
      <c r="P52" s="273">
        <v>1</v>
      </c>
      <c r="Q52" s="273">
        <v>5</v>
      </c>
      <c r="R52" s="273">
        <v>0</v>
      </c>
      <c r="S52" s="273">
        <v>0</v>
      </c>
      <c r="T52" s="273">
        <v>30</v>
      </c>
      <c r="U52" s="273">
        <v>0</v>
      </c>
      <c r="V52" s="273">
        <v>21</v>
      </c>
      <c r="W52" s="273">
        <v>7</v>
      </c>
      <c r="X52" s="273">
        <v>0</v>
      </c>
      <c r="Y52" s="273">
        <v>1</v>
      </c>
      <c r="Z52" s="465">
        <v>8</v>
      </c>
      <c r="AA52" s="273">
        <v>2</v>
      </c>
    </row>
    <row r="53" spans="1:27" x14ac:dyDescent="0.25">
      <c r="A53" s="151" t="s">
        <v>96</v>
      </c>
      <c r="B53" s="278"/>
      <c r="C53" s="628" t="s">
        <v>97</v>
      </c>
      <c r="D53" s="629"/>
      <c r="E53" s="630"/>
      <c r="F53" s="441">
        <v>1</v>
      </c>
      <c r="G53" s="441">
        <v>2</v>
      </c>
      <c r="H53" s="441">
        <v>2</v>
      </c>
      <c r="I53" s="441">
        <v>0</v>
      </c>
      <c r="J53" s="441">
        <v>0</v>
      </c>
      <c r="K53" s="455">
        <v>3</v>
      </c>
      <c r="L53" s="107">
        <v>0</v>
      </c>
      <c r="M53" s="107">
        <v>0</v>
      </c>
      <c r="N53" s="107">
        <v>2</v>
      </c>
      <c r="O53" s="455">
        <v>1</v>
      </c>
      <c r="P53" s="107">
        <v>0</v>
      </c>
      <c r="Q53" s="107">
        <v>1</v>
      </c>
      <c r="R53" s="107">
        <v>0</v>
      </c>
      <c r="S53" s="107">
        <v>0</v>
      </c>
      <c r="T53" s="455">
        <v>3</v>
      </c>
      <c r="U53" s="107">
        <v>0</v>
      </c>
      <c r="V53" s="107">
        <v>1</v>
      </c>
      <c r="W53" s="107">
        <v>2</v>
      </c>
      <c r="X53" s="107">
        <v>0</v>
      </c>
      <c r="Y53" s="107">
        <v>0</v>
      </c>
      <c r="Z53" s="455">
        <v>0</v>
      </c>
      <c r="AA53" s="107">
        <v>0</v>
      </c>
    </row>
    <row r="54" spans="1:27" x14ac:dyDescent="0.25">
      <c r="A54" s="151" t="s">
        <v>98</v>
      </c>
      <c r="B54" s="278"/>
      <c r="C54" s="628" t="s">
        <v>99</v>
      </c>
      <c r="D54" s="629"/>
      <c r="E54" s="630"/>
      <c r="F54" s="441">
        <v>0</v>
      </c>
      <c r="G54" s="441">
        <v>0</v>
      </c>
      <c r="H54" s="441">
        <v>0</v>
      </c>
      <c r="I54" s="441">
        <v>0</v>
      </c>
      <c r="J54" s="441">
        <v>0</v>
      </c>
      <c r="K54" s="455">
        <v>0</v>
      </c>
      <c r="L54" s="107">
        <v>0</v>
      </c>
      <c r="M54" s="107">
        <v>0</v>
      </c>
      <c r="N54" s="107">
        <v>0</v>
      </c>
      <c r="O54" s="455">
        <v>0</v>
      </c>
      <c r="P54" s="107">
        <v>0</v>
      </c>
      <c r="Q54" s="107">
        <v>0</v>
      </c>
      <c r="R54" s="107">
        <v>0</v>
      </c>
      <c r="S54" s="107">
        <v>0</v>
      </c>
      <c r="T54" s="455">
        <v>0</v>
      </c>
      <c r="U54" s="107">
        <v>0</v>
      </c>
      <c r="V54" s="107">
        <v>0</v>
      </c>
      <c r="W54" s="107">
        <v>0</v>
      </c>
      <c r="X54" s="107">
        <v>0</v>
      </c>
      <c r="Y54" s="107">
        <v>0</v>
      </c>
      <c r="Z54" s="455">
        <v>0</v>
      </c>
      <c r="AA54" s="107">
        <v>0</v>
      </c>
    </row>
    <row r="55" spans="1:27" x14ac:dyDescent="0.25">
      <c r="A55" s="151" t="s">
        <v>100</v>
      </c>
      <c r="B55" s="278"/>
      <c r="C55" s="628" t="s">
        <v>101</v>
      </c>
      <c r="D55" s="629"/>
      <c r="E55" s="630"/>
      <c r="F55" s="441">
        <v>3</v>
      </c>
      <c r="G55" s="441">
        <v>1</v>
      </c>
      <c r="H55" s="441">
        <v>1</v>
      </c>
      <c r="I55" s="441">
        <v>0</v>
      </c>
      <c r="J55" s="441">
        <v>0</v>
      </c>
      <c r="K55" s="455">
        <v>2</v>
      </c>
      <c r="L55" s="107">
        <v>0</v>
      </c>
      <c r="M55" s="107">
        <v>0</v>
      </c>
      <c r="N55" s="107">
        <v>1</v>
      </c>
      <c r="O55" s="455">
        <v>1</v>
      </c>
      <c r="P55" s="107">
        <v>1</v>
      </c>
      <c r="Q55" s="107">
        <v>0</v>
      </c>
      <c r="R55" s="107">
        <v>0</v>
      </c>
      <c r="S55" s="107">
        <v>0</v>
      </c>
      <c r="T55" s="455">
        <v>2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455">
        <v>1</v>
      </c>
      <c r="AA55" s="107">
        <v>1</v>
      </c>
    </row>
    <row r="56" spans="1:27" x14ac:dyDescent="0.25">
      <c r="A56" s="156" t="s">
        <v>102</v>
      </c>
      <c r="B56" s="279"/>
      <c r="C56" s="628" t="s">
        <v>103</v>
      </c>
      <c r="D56" s="629"/>
      <c r="E56" s="630"/>
      <c r="F56" s="444">
        <v>0</v>
      </c>
      <c r="G56" s="443">
        <v>0</v>
      </c>
      <c r="H56" s="443">
        <v>0</v>
      </c>
      <c r="I56" s="443">
        <v>0</v>
      </c>
      <c r="J56" s="443">
        <v>0</v>
      </c>
      <c r="K56" s="455">
        <v>0</v>
      </c>
      <c r="L56" s="114">
        <v>0</v>
      </c>
      <c r="M56" s="114">
        <v>0</v>
      </c>
      <c r="N56" s="114">
        <v>0</v>
      </c>
      <c r="O56" s="455">
        <v>0</v>
      </c>
      <c r="P56" s="114">
        <v>0</v>
      </c>
      <c r="Q56" s="114">
        <v>0</v>
      </c>
      <c r="R56" s="114">
        <v>0</v>
      </c>
      <c r="S56" s="114">
        <v>0</v>
      </c>
      <c r="T56" s="455">
        <v>0</v>
      </c>
      <c r="U56" s="114">
        <v>0</v>
      </c>
      <c r="V56" s="114">
        <v>0</v>
      </c>
      <c r="W56" s="114">
        <v>0</v>
      </c>
      <c r="X56" s="114">
        <v>0</v>
      </c>
      <c r="Y56" s="114">
        <v>0</v>
      </c>
      <c r="Z56" s="455">
        <v>0</v>
      </c>
      <c r="AA56" s="114">
        <v>0</v>
      </c>
    </row>
    <row r="57" spans="1:27" ht="38.25" x14ac:dyDescent="0.25">
      <c r="A57" s="458" t="s">
        <v>104</v>
      </c>
      <c r="B57" s="463" t="s">
        <v>37</v>
      </c>
      <c r="C57" s="922" t="s">
        <v>105</v>
      </c>
      <c r="D57" s="923"/>
      <c r="E57" s="924"/>
      <c r="F57" s="443">
        <v>0</v>
      </c>
      <c r="G57" s="443">
        <v>0</v>
      </c>
      <c r="H57" s="443">
        <v>0</v>
      </c>
      <c r="I57" s="443">
        <v>0</v>
      </c>
      <c r="J57" s="443">
        <v>0</v>
      </c>
      <c r="K57" s="455">
        <v>0</v>
      </c>
      <c r="L57" s="114">
        <v>0</v>
      </c>
      <c r="M57" s="114">
        <v>0</v>
      </c>
      <c r="N57" s="114">
        <v>0</v>
      </c>
      <c r="O57" s="455">
        <v>0</v>
      </c>
      <c r="P57" s="114">
        <v>0</v>
      </c>
      <c r="Q57" s="114">
        <v>0</v>
      </c>
      <c r="R57" s="114">
        <v>0</v>
      </c>
      <c r="S57" s="114">
        <v>0</v>
      </c>
      <c r="T57" s="455">
        <v>0</v>
      </c>
      <c r="U57" s="114">
        <v>0</v>
      </c>
      <c r="V57" s="114">
        <v>0</v>
      </c>
      <c r="W57" s="114">
        <v>0</v>
      </c>
      <c r="X57" s="114">
        <v>0</v>
      </c>
      <c r="Y57" s="114">
        <v>0</v>
      </c>
      <c r="Z57" s="455">
        <v>0</v>
      </c>
      <c r="AA57" s="114">
        <v>0</v>
      </c>
    </row>
    <row r="58" spans="1:27" x14ac:dyDescent="0.25">
      <c r="A58" s="151" t="s">
        <v>106</v>
      </c>
      <c r="B58" s="278"/>
      <c r="C58" s="628" t="s">
        <v>107</v>
      </c>
      <c r="D58" s="629"/>
      <c r="E58" s="630"/>
      <c r="F58" s="441">
        <v>3</v>
      </c>
      <c r="G58" s="441">
        <v>17</v>
      </c>
      <c r="H58" s="441">
        <v>17</v>
      </c>
      <c r="I58" s="441">
        <v>0</v>
      </c>
      <c r="J58" s="441">
        <v>0</v>
      </c>
      <c r="K58" s="455">
        <v>18</v>
      </c>
      <c r="L58" s="107">
        <v>11</v>
      </c>
      <c r="M58" s="107">
        <v>0</v>
      </c>
      <c r="N58" s="107">
        <v>5</v>
      </c>
      <c r="O58" s="455">
        <v>2</v>
      </c>
      <c r="P58" s="107">
        <v>0</v>
      </c>
      <c r="Q58" s="107">
        <v>2</v>
      </c>
      <c r="R58" s="107">
        <v>0</v>
      </c>
      <c r="S58" s="107">
        <v>0</v>
      </c>
      <c r="T58" s="455">
        <v>18</v>
      </c>
      <c r="U58" s="107">
        <v>0</v>
      </c>
      <c r="V58" s="107">
        <v>15</v>
      </c>
      <c r="W58" s="107">
        <v>3</v>
      </c>
      <c r="X58" s="107">
        <v>0</v>
      </c>
      <c r="Y58" s="107">
        <v>0</v>
      </c>
      <c r="Z58" s="455">
        <v>2</v>
      </c>
      <c r="AA58" s="107">
        <v>0</v>
      </c>
    </row>
    <row r="59" spans="1:27" x14ac:dyDescent="0.25">
      <c r="A59" s="151" t="s">
        <v>108</v>
      </c>
      <c r="B59" s="278"/>
      <c r="C59" s="628" t="s">
        <v>70</v>
      </c>
      <c r="D59" s="629"/>
      <c r="E59" s="630"/>
      <c r="F59" s="441">
        <v>3</v>
      </c>
      <c r="G59" s="441">
        <v>10</v>
      </c>
      <c r="H59" s="441">
        <v>9</v>
      </c>
      <c r="I59" s="441">
        <v>1</v>
      </c>
      <c r="J59" s="441">
        <v>0</v>
      </c>
      <c r="K59" s="455">
        <v>7</v>
      </c>
      <c r="L59" s="107">
        <v>5</v>
      </c>
      <c r="M59" s="107">
        <v>0</v>
      </c>
      <c r="N59" s="107">
        <v>0</v>
      </c>
      <c r="O59" s="455">
        <v>2</v>
      </c>
      <c r="P59" s="107">
        <v>0</v>
      </c>
      <c r="Q59" s="107">
        <v>2</v>
      </c>
      <c r="R59" s="107">
        <v>0</v>
      </c>
      <c r="S59" s="107">
        <v>0</v>
      </c>
      <c r="T59" s="455">
        <v>7</v>
      </c>
      <c r="U59" s="107">
        <v>0</v>
      </c>
      <c r="V59" s="107">
        <v>5</v>
      </c>
      <c r="W59" s="107">
        <v>2</v>
      </c>
      <c r="X59" s="107">
        <v>0</v>
      </c>
      <c r="Y59" s="107">
        <v>1</v>
      </c>
      <c r="Z59" s="455">
        <v>5</v>
      </c>
      <c r="AA59" s="107">
        <v>1</v>
      </c>
    </row>
    <row r="60" spans="1:27" s="238" customFormat="1" ht="35.25" customHeight="1" x14ac:dyDescent="0.25">
      <c r="A60" s="270" t="s">
        <v>109</v>
      </c>
      <c r="B60" s="274"/>
      <c r="C60" s="928" t="s">
        <v>110</v>
      </c>
      <c r="D60" s="929"/>
      <c r="E60" s="930"/>
      <c r="F60" s="277">
        <v>38</v>
      </c>
      <c r="G60" s="277">
        <v>88</v>
      </c>
      <c r="H60" s="277">
        <v>86</v>
      </c>
      <c r="I60" s="277">
        <v>2</v>
      </c>
      <c r="J60" s="277">
        <v>0</v>
      </c>
      <c r="K60" s="283">
        <v>100</v>
      </c>
      <c r="L60" s="283">
        <v>68</v>
      </c>
      <c r="M60" s="283">
        <v>14</v>
      </c>
      <c r="N60" s="283">
        <v>5</v>
      </c>
      <c r="O60" s="283">
        <v>13</v>
      </c>
      <c r="P60" s="283">
        <v>4</v>
      </c>
      <c r="Q60" s="283">
        <v>8</v>
      </c>
      <c r="R60" s="283">
        <v>1</v>
      </c>
      <c r="S60" s="283">
        <v>0</v>
      </c>
      <c r="T60" s="283">
        <v>100</v>
      </c>
      <c r="U60" s="283">
        <v>0</v>
      </c>
      <c r="V60" s="283">
        <v>83</v>
      </c>
      <c r="W60" s="283">
        <v>12</v>
      </c>
      <c r="X60" s="283">
        <v>0</v>
      </c>
      <c r="Y60" s="283">
        <v>0</v>
      </c>
      <c r="Z60" s="466">
        <v>22</v>
      </c>
      <c r="AA60" s="283">
        <v>0</v>
      </c>
    </row>
    <row r="61" spans="1:27" x14ac:dyDescent="0.25">
      <c r="A61" s="151" t="s">
        <v>111</v>
      </c>
      <c r="B61" s="278"/>
      <c r="C61" s="628" t="s">
        <v>112</v>
      </c>
      <c r="D61" s="629"/>
      <c r="E61" s="630"/>
      <c r="F61" s="441">
        <v>17</v>
      </c>
      <c r="G61" s="441">
        <v>43</v>
      </c>
      <c r="H61" s="441">
        <v>42</v>
      </c>
      <c r="I61" s="441">
        <v>1</v>
      </c>
      <c r="J61" s="441">
        <v>0</v>
      </c>
      <c r="K61" s="455">
        <v>46</v>
      </c>
      <c r="L61" s="107">
        <v>41</v>
      </c>
      <c r="M61" s="107">
        <v>0</v>
      </c>
      <c r="N61" s="107">
        <v>0</v>
      </c>
      <c r="O61" s="455">
        <v>5</v>
      </c>
      <c r="P61" s="107">
        <v>1</v>
      </c>
      <c r="Q61" s="107">
        <v>4</v>
      </c>
      <c r="R61" s="107">
        <v>0</v>
      </c>
      <c r="S61" s="107">
        <v>0</v>
      </c>
      <c r="T61" s="455">
        <v>46</v>
      </c>
      <c r="U61" s="107">
        <v>0</v>
      </c>
      <c r="V61" s="107">
        <v>42</v>
      </c>
      <c r="W61" s="107">
        <v>3</v>
      </c>
      <c r="X61" s="107">
        <v>0</v>
      </c>
      <c r="Y61" s="107">
        <v>0</v>
      </c>
      <c r="Z61" s="455">
        <v>12</v>
      </c>
      <c r="AA61" s="107">
        <v>0</v>
      </c>
    </row>
    <row r="62" spans="1:27" x14ac:dyDescent="0.25">
      <c r="A62" s="151" t="s">
        <v>113</v>
      </c>
      <c r="B62" s="278"/>
      <c r="C62" s="628" t="s">
        <v>114</v>
      </c>
      <c r="D62" s="629"/>
      <c r="E62" s="630"/>
      <c r="F62" s="441">
        <v>9</v>
      </c>
      <c r="G62" s="441">
        <v>17</v>
      </c>
      <c r="H62" s="441">
        <v>17</v>
      </c>
      <c r="I62" s="441">
        <v>0</v>
      </c>
      <c r="J62" s="441">
        <v>0</v>
      </c>
      <c r="K62" s="455">
        <v>24</v>
      </c>
      <c r="L62" s="107">
        <v>9</v>
      </c>
      <c r="M62" s="107">
        <v>10</v>
      </c>
      <c r="N62" s="107">
        <v>1</v>
      </c>
      <c r="O62" s="455">
        <v>4</v>
      </c>
      <c r="P62" s="107">
        <v>1</v>
      </c>
      <c r="Q62" s="107">
        <v>2</v>
      </c>
      <c r="R62" s="107">
        <v>1</v>
      </c>
      <c r="S62" s="107">
        <v>0</v>
      </c>
      <c r="T62" s="455">
        <v>24</v>
      </c>
      <c r="U62" s="107">
        <v>0</v>
      </c>
      <c r="V62" s="107">
        <v>18</v>
      </c>
      <c r="W62" s="107">
        <v>4</v>
      </c>
      <c r="X62" s="107">
        <v>0</v>
      </c>
      <c r="Y62" s="107">
        <v>0</v>
      </c>
      <c r="Z62" s="455">
        <v>1</v>
      </c>
      <c r="AA62" s="107">
        <v>0</v>
      </c>
    </row>
    <row r="63" spans="1:27" x14ac:dyDescent="0.25">
      <c r="A63" s="151" t="s">
        <v>115</v>
      </c>
      <c r="B63" s="278"/>
      <c r="C63" s="628" t="s">
        <v>116</v>
      </c>
      <c r="D63" s="629"/>
      <c r="E63" s="630"/>
      <c r="F63" s="441">
        <v>2</v>
      </c>
      <c r="G63" s="441">
        <v>5</v>
      </c>
      <c r="H63" s="441">
        <v>5</v>
      </c>
      <c r="I63" s="441">
        <v>0</v>
      </c>
      <c r="J63" s="441">
        <v>0</v>
      </c>
      <c r="K63" s="455">
        <v>5</v>
      </c>
      <c r="L63" s="107">
        <v>2</v>
      </c>
      <c r="M63" s="107">
        <v>1</v>
      </c>
      <c r="N63" s="107">
        <v>2</v>
      </c>
      <c r="O63" s="455">
        <v>0</v>
      </c>
      <c r="P63" s="107">
        <v>0</v>
      </c>
      <c r="Q63" s="107">
        <v>0</v>
      </c>
      <c r="R63" s="107">
        <v>0</v>
      </c>
      <c r="S63" s="107">
        <v>0</v>
      </c>
      <c r="T63" s="455">
        <v>5</v>
      </c>
      <c r="U63" s="107">
        <v>0</v>
      </c>
      <c r="V63" s="107">
        <v>4</v>
      </c>
      <c r="W63" s="107">
        <v>1</v>
      </c>
      <c r="X63" s="107">
        <v>0</v>
      </c>
      <c r="Y63" s="107">
        <v>0</v>
      </c>
      <c r="Z63" s="455">
        <v>2</v>
      </c>
      <c r="AA63" s="107">
        <v>0</v>
      </c>
    </row>
    <row r="64" spans="1:27" x14ac:dyDescent="0.25">
      <c r="A64" s="151" t="s">
        <v>117</v>
      </c>
      <c r="B64" s="278"/>
      <c r="C64" s="628" t="s">
        <v>118</v>
      </c>
      <c r="D64" s="629"/>
      <c r="E64" s="630"/>
      <c r="F64" s="441">
        <v>0</v>
      </c>
      <c r="G64" s="441">
        <v>0</v>
      </c>
      <c r="H64" s="441">
        <v>0</v>
      </c>
      <c r="I64" s="441">
        <v>0</v>
      </c>
      <c r="J64" s="441">
        <v>0</v>
      </c>
      <c r="K64" s="455">
        <v>0</v>
      </c>
      <c r="L64" s="107">
        <v>0</v>
      </c>
      <c r="M64" s="107">
        <v>0</v>
      </c>
      <c r="N64" s="107">
        <v>0</v>
      </c>
      <c r="O64" s="455">
        <v>0</v>
      </c>
      <c r="P64" s="107">
        <v>0</v>
      </c>
      <c r="Q64" s="107">
        <v>0</v>
      </c>
      <c r="R64" s="107">
        <v>0</v>
      </c>
      <c r="S64" s="107">
        <v>0</v>
      </c>
      <c r="T64" s="455">
        <v>0</v>
      </c>
      <c r="U64" s="107">
        <v>0</v>
      </c>
      <c r="V64" s="107">
        <v>0</v>
      </c>
      <c r="W64" s="107">
        <v>0</v>
      </c>
      <c r="X64" s="107">
        <v>0</v>
      </c>
      <c r="Y64" s="107">
        <v>0</v>
      </c>
      <c r="Z64" s="455">
        <v>0</v>
      </c>
      <c r="AA64" s="107">
        <v>0</v>
      </c>
    </row>
    <row r="65" spans="1:27" x14ac:dyDescent="0.25">
      <c r="A65" s="151" t="s">
        <v>119</v>
      </c>
      <c r="B65" s="278"/>
      <c r="C65" s="628" t="s">
        <v>120</v>
      </c>
      <c r="D65" s="629"/>
      <c r="E65" s="630"/>
      <c r="F65" s="441">
        <v>0</v>
      </c>
      <c r="G65" s="441">
        <v>0</v>
      </c>
      <c r="H65" s="441">
        <v>0</v>
      </c>
      <c r="I65" s="441">
        <v>0</v>
      </c>
      <c r="J65" s="441">
        <v>0</v>
      </c>
      <c r="K65" s="455">
        <v>0</v>
      </c>
      <c r="L65" s="107">
        <v>0</v>
      </c>
      <c r="M65" s="107">
        <v>0</v>
      </c>
      <c r="N65" s="107">
        <v>0</v>
      </c>
      <c r="O65" s="455">
        <v>0</v>
      </c>
      <c r="P65" s="107">
        <v>0</v>
      </c>
      <c r="Q65" s="107">
        <v>0</v>
      </c>
      <c r="R65" s="107">
        <v>0</v>
      </c>
      <c r="S65" s="107">
        <v>0</v>
      </c>
      <c r="T65" s="455">
        <v>0</v>
      </c>
      <c r="U65" s="107">
        <v>0</v>
      </c>
      <c r="V65" s="107">
        <v>0</v>
      </c>
      <c r="W65" s="107">
        <v>0</v>
      </c>
      <c r="X65" s="107">
        <v>0</v>
      </c>
      <c r="Y65" s="107">
        <v>0</v>
      </c>
      <c r="Z65" s="455">
        <v>0</v>
      </c>
      <c r="AA65" s="107">
        <v>0</v>
      </c>
    </row>
    <row r="66" spans="1:27" ht="32.25" customHeight="1" x14ac:dyDescent="0.25">
      <c r="A66" s="151" t="s">
        <v>121</v>
      </c>
      <c r="B66" s="278"/>
      <c r="C66" s="628" t="s">
        <v>122</v>
      </c>
      <c r="D66" s="629"/>
      <c r="E66" s="630"/>
      <c r="F66" s="441">
        <v>1</v>
      </c>
      <c r="G66" s="441">
        <v>2</v>
      </c>
      <c r="H66" s="441">
        <v>2</v>
      </c>
      <c r="I66" s="441">
        <v>0</v>
      </c>
      <c r="J66" s="441">
        <v>0</v>
      </c>
      <c r="K66" s="455">
        <v>3</v>
      </c>
      <c r="L66" s="107">
        <v>3</v>
      </c>
      <c r="M66" s="107">
        <v>0</v>
      </c>
      <c r="N66" s="107">
        <v>0</v>
      </c>
      <c r="O66" s="455">
        <v>0</v>
      </c>
      <c r="P66" s="107">
        <v>0</v>
      </c>
      <c r="Q66" s="107">
        <v>0</v>
      </c>
      <c r="R66" s="107">
        <v>0</v>
      </c>
      <c r="S66" s="107">
        <v>0</v>
      </c>
      <c r="T66" s="455">
        <v>3</v>
      </c>
      <c r="U66" s="107">
        <v>0</v>
      </c>
      <c r="V66" s="107">
        <v>3</v>
      </c>
      <c r="W66" s="107">
        <v>0</v>
      </c>
      <c r="X66" s="107">
        <v>0</v>
      </c>
      <c r="Y66" s="107">
        <v>0</v>
      </c>
      <c r="Z66" s="455">
        <v>0</v>
      </c>
      <c r="AA66" s="107">
        <v>0</v>
      </c>
    </row>
    <row r="67" spans="1:27" x14ac:dyDescent="0.25">
      <c r="A67" s="151" t="s">
        <v>123</v>
      </c>
      <c r="B67" s="278"/>
      <c r="C67" s="628" t="s">
        <v>124</v>
      </c>
      <c r="D67" s="629"/>
      <c r="E67" s="630"/>
      <c r="F67" s="441">
        <v>0</v>
      </c>
      <c r="G67" s="441">
        <v>0</v>
      </c>
      <c r="H67" s="441">
        <v>0</v>
      </c>
      <c r="I67" s="441">
        <v>0</v>
      </c>
      <c r="J67" s="441">
        <v>0</v>
      </c>
      <c r="K67" s="455">
        <v>0</v>
      </c>
      <c r="L67" s="107">
        <v>0</v>
      </c>
      <c r="M67" s="107">
        <v>0</v>
      </c>
      <c r="N67" s="107">
        <v>0</v>
      </c>
      <c r="O67" s="455">
        <v>0</v>
      </c>
      <c r="P67" s="107">
        <v>0</v>
      </c>
      <c r="Q67" s="107">
        <v>0</v>
      </c>
      <c r="R67" s="107">
        <v>0</v>
      </c>
      <c r="S67" s="107">
        <v>0</v>
      </c>
      <c r="T67" s="455">
        <v>0</v>
      </c>
      <c r="U67" s="107">
        <v>0</v>
      </c>
      <c r="V67" s="107">
        <v>0</v>
      </c>
      <c r="W67" s="107">
        <v>0</v>
      </c>
      <c r="X67" s="107">
        <v>0</v>
      </c>
      <c r="Y67" s="107">
        <v>0</v>
      </c>
      <c r="Z67" s="455">
        <v>0</v>
      </c>
      <c r="AA67" s="107">
        <v>0</v>
      </c>
    </row>
    <row r="68" spans="1:27" x14ac:dyDescent="0.25">
      <c r="A68" s="151" t="s">
        <v>125</v>
      </c>
      <c r="B68" s="278"/>
      <c r="C68" s="628" t="s">
        <v>126</v>
      </c>
      <c r="D68" s="629"/>
      <c r="E68" s="630"/>
      <c r="F68" s="441">
        <v>4</v>
      </c>
      <c r="G68" s="441">
        <v>8</v>
      </c>
      <c r="H68" s="441">
        <v>7</v>
      </c>
      <c r="I68" s="441">
        <v>1</v>
      </c>
      <c r="J68" s="441">
        <v>0</v>
      </c>
      <c r="K68" s="455">
        <v>9</v>
      </c>
      <c r="L68" s="107">
        <v>9</v>
      </c>
      <c r="M68" s="107">
        <v>0</v>
      </c>
      <c r="N68" s="107">
        <v>0</v>
      </c>
      <c r="O68" s="455">
        <v>0</v>
      </c>
      <c r="P68" s="107">
        <v>0</v>
      </c>
      <c r="Q68" s="107">
        <v>0</v>
      </c>
      <c r="R68" s="107">
        <v>0</v>
      </c>
      <c r="S68" s="107">
        <v>0</v>
      </c>
      <c r="T68" s="455">
        <v>9</v>
      </c>
      <c r="U68" s="107">
        <v>0</v>
      </c>
      <c r="V68" s="107">
        <v>9</v>
      </c>
      <c r="W68" s="107">
        <v>0</v>
      </c>
      <c r="X68" s="107">
        <v>0</v>
      </c>
      <c r="Y68" s="107">
        <v>0</v>
      </c>
      <c r="Z68" s="455">
        <v>2</v>
      </c>
      <c r="AA68" s="107">
        <v>0</v>
      </c>
    </row>
    <row r="69" spans="1:27" x14ac:dyDescent="0.25">
      <c r="A69" s="151" t="s">
        <v>127</v>
      </c>
      <c r="B69" s="278"/>
      <c r="C69" s="628" t="s">
        <v>128</v>
      </c>
      <c r="D69" s="629"/>
      <c r="E69" s="630"/>
      <c r="F69" s="441">
        <v>3</v>
      </c>
      <c r="G69" s="441">
        <v>4</v>
      </c>
      <c r="H69" s="441">
        <v>4</v>
      </c>
      <c r="I69" s="441">
        <v>0</v>
      </c>
      <c r="J69" s="441">
        <v>0</v>
      </c>
      <c r="K69" s="455">
        <v>4</v>
      </c>
      <c r="L69" s="107">
        <v>2</v>
      </c>
      <c r="M69" s="107">
        <v>0</v>
      </c>
      <c r="N69" s="107">
        <v>1</v>
      </c>
      <c r="O69" s="455">
        <v>1</v>
      </c>
      <c r="P69" s="107">
        <v>1</v>
      </c>
      <c r="Q69" s="107">
        <v>0</v>
      </c>
      <c r="R69" s="107">
        <v>0</v>
      </c>
      <c r="S69" s="107">
        <v>0</v>
      </c>
      <c r="T69" s="455">
        <v>4</v>
      </c>
      <c r="U69" s="107">
        <v>0</v>
      </c>
      <c r="V69" s="107">
        <v>1</v>
      </c>
      <c r="W69" s="107">
        <v>4</v>
      </c>
      <c r="X69" s="107">
        <v>0</v>
      </c>
      <c r="Y69" s="107">
        <v>0</v>
      </c>
      <c r="Z69" s="455">
        <v>3</v>
      </c>
      <c r="AA69" s="107">
        <v>0</v>
      </c>
    </row>
    <row r="70" spans="1:27" x14ac:dyDescent="0.25">
      <c r="A70" s="151" t="s">
        <v>129</v>
      </c>
      <c r="B70" s="278"/>
      <c r="C70" s="628" t="s">
        <v>130</v>
      </c>
      <c r="D70" s="629"/>
      <c r="E70" s="630"/>
      <c r="F70" s="441">
        <v>1</v>
      </c>
      <c r="G70" s="441">
        <v>3</v>
      </c>
      <c r="H70" s="441">
        <v>3</v>
      </c>
      <c r="I70" s="441">
        <v>0</v>
      </c>
      <c r="J70" s="441">
        <v>0</v>
      </c>
      <c r="K70" s="455">
        <v>3</v>
      </c>
      <c r="L70" s="107">
        <v>1</v>
      </c>
      <c r="M70" s="107">
        <v>0</v>
      </c>
      <c r="N70" s="107">
        <v>0</v>
      </c>
      <c r="O70" s="455">
        <v>2</v>
      </c>
      <c r="P70" s="107">
        <v>0</v>
      </c>
      <c r="Q70" s="107">
        <v>2</v>
      </c>
      <c r="R70" s="107">
        <v>0</v>
      </c>
      <c r="S70" s="107">
        <v>0</v>
      </c>
      <c r="T70" s="455">
        <v>3</v>
      </c>
      <c r="U70" s="107">
        <v>0</v>
      </c>
      <c r="V70" s="107">
        <v>2</v>
      </c>
      <c r="W70" s="107">
        <v>0</v>
      </c>
      <c r="X70" s="107">
        <v>0</v>
      </c>
      <c r="Y70" s="107">
        <v>0</v>
      </c>
      <c r="Z70" s="455">
        <v>1</v>
      </c>
      <c r="AA70" s="107">
        <v>0</v>
      </c>
    </row>
    <row r="71" spans="1:27" x14ac:dyDescent="0.25">
      <c r="A71" s="151" t="s">
        <v>131</v>
      </c>
      <c r="B71" s="278"/>
      <c r="C71" s="628" t="s">
        <v>132</v>
      </c>
      <c r="D71" s="629"/>
      <c r="E71" s="630"/>
      <c r="F71" s="441">
        <v>1</v>
      </c>
      <c r="G71" s="441">
        <v>6</v>
      </c>
      <c r="H71" s="441">
        <v>6</v>
      </c>
      <c r="I71" s="441">
        <v>0</v>
      </c>
      <c r="J71" s="441">
        <v>0</v>
      </c>
      <c r="K71" s="455">
        <v>6</v>
      </c>
      <c r="L71" s="107">
        <v>1</v>
      </c>
      <c r="M71" s="107">
        <v>3</v>
      </c>
      <c r="N71" s="107">
        <v>1</v>
      </c>
      <c r="O71" s="455">
        <v>1</v>
      </c>
      <c r="P71" s="107">
        <v>1</v>
      </c>
      <c r="Q71" s="107">
        <v>0</v>
      </c>
      <c r="R71" s="107">
        <v>0</v>
      </c>
      <c r="S71" s="107">
        <v>0</v>
      </c>
      <c r="T71" s="455">
        <v>6</v>
      </c>
      <c r="U71" s="107">
        <v>0</v>
      </c>
      <c r="V71" s="107">
        <v>4</v>
      </c>
      <c r="W71" s="107">
        <v>0</v>
      </c>
      <c r="X71" s="107">
        <v>0</v>
      </c>
      <c r="Y71" s="107">
        <v>0</v>
      </c>
      <c r="Z71" s="455">
        <v>1</v>
      </c>
      <c r="AA71" s="107">
        <v>0</v>
      </c>
    </row>
    <row r="72" spans="1:27" x14ac:dyDescent="0.25">
      <c r="A72" s="151" t="s">
        <v>133</v>
      </c>
      <c r="B72" s="278"/>
      <c r="C72" s="628" t="s">
        <v>134</v>
      </c>
      <c r="D72" s="629"/>
      <c r="E72" s="630"/>
      <c r="F72" s="441">
        <v>0</v>
      </c>
      <c r="G72" s="441">
        <v>0</v>
      </c>
      <c r="H72" s="441">
        <v>0</v>
      </c>
      <c r="I72" s="441">
        <v>0</v>
      </c>
      <c r="J72" s="441">
        <v>0</v>
      </c>
      <c r="K72" s="455">
        <v>0</v>
      </c>
      <c r="L72" s="107">
        <v>0</v>
      </c>
      <c r="M72" s="107">
        <v>0</v>
      </c>
      <c r="N72" s="107">
        <v>0</v>
      </c>
      <c r="O72" s="455">
        <v>0</v>
      </c>
      <c r="P72" s="107">
        <v>0</v>
      </c>
      <c r="Q72" s="107">
        <v>0</v>
      </c>
      <c r="R72" s="107">
        <v>0</v>
      </c>
      <c r="S72" s="107">
        <v>0</v>
      </c>
      <c r="T72" s="455">
        <v>0</v>
      </c>
      <c r="U72" s="107">
        <v>0</v>
      </c>
      <c r="V72" s="107">
        <v>0</v>
      </c>
      <c r="W72" s="107">
        <v>0</v>
      </c>
      <c r="X72" s="107">
        <v>0</v>
      </c>
      <c r="Y72" s="107">
        <v>0</v>
      </c>
      <c r="Z72" s="455">
        <v>0</v>
      </c>
      <c r="AA72" s="107">
        <v>0</v>
      </c>
    </row>
    <row r="73" spans="1:27" x14ac:dyDescent="0.25">
      <c r="A73" s="151" t="s">
        <v>135</v>
      </c>
      <c r="B73" s="278"/>
      <c r="C73" s="628" t="s">
        <v>70</v>
      </c>
      <c r="D73" s="629"/>
      <c r="E73" s="630"/>
      <c r="F73" s="441">
        <v>0</v>
      </c>
      <c r="G73" s="441">
        <v>0</v>
      </c>
      <c r="H73" s="441">
        <v>0</v>
      </c>
      <c r="I73" s="441">
        <v>0</v>
      </c>
      <c r="J73" s="441">
        <v>0</v>
      </c>
      <c r="K73" s="455">
        <v>0</v>
      </c>
      <c r="L73" s="107">
        <v>0</v>
      </c>
      <c r="M73" s="107">
        <v>0</v>
      </c>
      <c r="N73" s="107">
        <v>0</v>
      </c>
      <c r="O73" s="455">
        <v>0</v>
      </c>
      <c r="P73" s="107">
        <v>0</v>
      </c>
      <c r="Q73" s="107">
        <v>0</v>
      </c>
      <c r="R73" s="107">
        <v>0</v>
      </c>
      <c r="S73" s="107">
        <v>0</v>
      </c>
      <c r="T73" s="455">
        <v>0</v>
      </c>
      <c r="U73" s="107">
        <v>0</v>
      </c>
      <c r="V73" s="107">
        <v>0</v>
      </c>
      <c r="W73" s="107">
        <v>0</v>
      </c>
      <c r="X73" s="107">
        <v>0</v>
      </c>
      <c r="Y73" s="107">
        <v>0</v>
      </c>
      <c r="Z73" s="455">
        <v>0</v>
      </c>
      <c r="AA73" s="107">
        <v>0</v>
      </c>
    </row>
    <row r="74" spans="1:27" s="238" customFormat="1" ht="34.5" customHeight="1" x14ac:dyDescent="0.25">
      <c r="A74" s="270" t="s">
        <v>136</v>
      </c>
      <c r="B74" s="274"/>
      <c r="C74" s="928" t="s">
        <v>137</v>
      </c>
      <c r="D74" s="929"/>
      <c r="E74" s="930"/>
      <c r="F74" s="277">
        <v>0</v>
      </c>
      <c r="G74" s="277">
        <v>0</v>
      </c>
      <c r="H74" s="277">
        <v>0</v>
      </c>
      <c r="I74" s="277">
        <v>0</v>
      </c>
      <c r="J74" s="277">
        <v>0</v>
      </c>
      <c r="K74" s="283">
        <v>0</v>
      </c>
      <c r="L74" s="283">
        <v>0</v>
      </c>
      <c r="M74" s="283">
        <v>0</v>
      </c>
      <c r="N74" s="283">
        <v>0</v>
      </c>
      <c r="O74" s="283">
        <v>0</v>
      </c>
      <c r="P74" s="283">
        <v>0</v>
      </c>
      <c r="Q74" s="283">
        <v>0</v>
      </c>
      <c r="R74" s="283">
        <v>0</v>
      </c>
      <c r="S74" s="283">
        <v>0</v>
      </c>
      <c r="T74" s="283">
        <v>0</v>
      </c>
      <c r="U74" s="283">
        <v>0</v>
      </c>
      <c r="V74" s="283">
        <v>0</v>
      </c>
      <c r="W74" s="283">
        <v>0</v>
      </c>
      <c r="X74" s="283">
        <v>0</v>
      </c>
      <c r="Y74" s="283">
        <v>0</v>
      </c>
      <c r="Z74" s="283">
        <v>0</v>
      </c>
      <c r="AA74" s="283">
        <v>0</v>
      </c>
    </row>
    <row r="75" spans="1:27" x14ac:dyDescent="0.25">
      <c r="A75" s="151" t="s">
        <v>138</v>
      </c>
      <c r="B75" s="278"/>
      <c r="C75" s="628" t="s">
        <v>139</v>
      </c>
      <c r="D75" s="629"/>
      <c r="E75" s="630"/>
      <c r="F75" s="441">
        <v>0</v>
      </c>
      <c r="G75" s="441">
        <v>0</v>
      </c>
      <c r="H75" s="441">
        <v>0</v>
      </c>
      <c r="I75" s="441">
        <v>0</v>
      </c>
      <c r="J75" s="441">
        <v>0</v>
      </c>
      <c r="K75" s="455">
        <v>0</v>
      </c>
      <c r="L75" s="107">
        <v>0</v>
      </c>
      <c r="M75" s="107">
        <v>0</v>
      </c>
      <c r="N75" s="107">
        <v>0</v>
      </c>
      <c r="O75" s="455">
        <v>0</v>
      </c>
      <c r="P75" s="107">
        <v>0</v>
      </c>
      <c r="Q75" s="107">
        <v>0</v>
      </c>
      <c r="R75" s="107">
        <v>0</v>
      </c>
      <c r="S75" s="107">
        <v>0</v>
      </c>
      <c r="T75" s="455">
        <v>0</v>
      </c>
      <c r="U75" s="107">
        <v>0</v>
      </c>
      <c r="V75" s="107">
        <v>0</v>
      </c>
      <c r="W75" s="107">
        <v>0</v>
      </c>
      <c r="X75" s="107">
        <v>0</v>
      </c>
      <c r="Y75" s="107">
        <v>0</v>
      </c>
      <c r="Z75" s="455">
        <v>0</v>
      </c>
      <c r="AA75" s="107">
        <v>0</v>
      </c>
    </row>
    <row r="76" spans="1:27" x14ac:dyDescent="0.25">
      <c r="A76" s="151" t="s">
        <v>140</v>
      </c>
      <c r="B76" s="278"/>
      <c r="C76" s="628" t="s">
        <v>141</v>
      </c>
      <c r="D76" s="629"/>
      <c r="E76" s="630"/>
      <c r="F76" s="441">
        <v>0</v>
      </c>
      <c r="G76" s="441">
        <v>0</v>
      </c>
      <c r="H76" s="441">
        <v>0</v>
      </c>
      <c r="I76" s="441">
        <v>0</v>
      </c>
      <c r="J76" s="441">
        <v>0</v>
      </c>
      <c r="K76" s="455">
        <v>0</v>
      </c>
      <c r="L76" s="107">
        <v>0</v>
      </c>
      <c r="M76" s="107">
        <v>0</v>
      </c>
      <c r="N76" s="107">
        <v>0</v>
      </c>
      <c r="O76" s="455">
        <v>0</v>
      </c>
      <c r="P76" s="107">
        <v>0</v>
      </c>
      <c r="Q76" s="107">
        <v>0</v>
      </c>
      <c r="R76" s="107">
        <v>0</v>
      </c>
      <c r="S76" s="107">
        <v>0</v>
      </c>
      <c r="T76" s="455">
        <v>0</v>
      </c>
      <c r="U76" s="107">
        <v>0</v>
      </c>
      <c r="V76" s="107">
        <v>0</v>
      </c>
      <c r="W76" s="107">
        <v>0</v>
      </c>
      <c r="X76" s="107">
        <v>0</v>
      </c>
      <c r="Y76" s="107">
        <v>0</v>
      </c>
      <c r="Z76" s="455">
        <v>0</v>
      </c>
      <c r="AA76" s="107">
        <v>0</v>
      </c>
    </row>
    <row r="77" spans="1:27" x14ac:dyDescent="0.25">
      <c r="A77" s="151" t="s">
        <v>142</v>
      </c>
      <c r="B77" s="278"/>
      <c r="C77" s="628" t="s">
        <v>143</v>
      </c>
      <c r="D77" s="629"/>
      <c r="E77" s="630"/>
      <c r="F77" s="441">
        <v>0</v>
      </c>
      <c r="G77" s="441">
        <v>0</v>
      </c>
      <c r="H77" s="441">
        <v>0</v>
      </c>
      <c r="I77" s="441">
        <v>0</v>
      </c>
      <c r="J77" s="441">
        <v>0</v>
      </c>
      <c r="K77" s="455">
        <v>0</v>
      </c>
      <c r="L77" s="107">
        <v>0</v>
      </c>
      <c r="M77" s="107">
        <v>0</v>
      </c>
      <c r="N77" s="107">
        <v>0</v>
      </c>
      <c r="O77" s="455">
        <v>0</v>
      </c>
      <c r="P77" s="107">
        <v>0</v>
      </c>
      <c r="Q77" s="107">
        <v>0</v>
      </c>
      <c r="R77" s="107">
        <v>0</v>
      </c>
      <c r="S77" s="107">
        <v>0</v>
      </c>
      <c r="T77" s="455">
        <v>0</v>
      </c>
      <c r="U77" s="107">
        <v>0</v>
      </c>
      <c r="V77" s="107">
        <v>0</v>
      </c>
      <c r="W77" s="107">
        <v>0</v>
      </c>
      <c r="X77" s="107">
        <v>0</v>
      </c>
      <c r="Y77" s="107">
        <v>0</v>
      </c>
      <c r="Z77" s="455">
        <v>0</v>
      </c>
      <c r="AA77" s="107">
        <v>0</v>
      </c>
    </row>
    <row r="78" spans="1:27" x14ac:dyDescent="0.25">
      <c r="A78" s="151" t="s">
        <v>144</v>
      </c>
      <c r="B78" s="278"/>
      <c r="C78" s="628" t="s">
        <v>145</v>
      </c>
      <c r="D78" s="629"/>
      <c r="E78" s="630"/>
      <c r="F78" s="441">
        <v>0</v>
      </c>
      <c r="G78" s="441">
        <v>0</v>
      </c>
      <c r="H78" s="441">
        <v>0</v>
      </c>
      <c r="I78" s="441">
        <v>0</v>
      </c>
      <c r="J78" s="441">
        <v>0</v>
      </c>
      <c r="K78" s="455">
        <v>0</v>
      </c>
      <c r="L78" s="107">
        <v>0</v>
      </c>
      <c r="M78" s="107">
        <v>0</v>
      </c>
      <c r="N78" s="107">
        <v>0</v>
      </c>
      <c r="O78" s="455">
        <v>0</v>
      </c>
      <c r="P78" s="107">
        <v>0</v>
      </c>
      <c r="Q78" s="107">
        <v>0</v>
      </c>
      <c r="R78" s="107">
        <v>0</v>
      </c>
      <c r="S78" s="107">
        <v>0</v>
      </c>
      <c r="T78" s="455">
        <v>0</v>
      </c>
      <c r="U78" s="107">
        <v>0</v>
      </c>
      <c r="V78" s="107">
        <v>0</v>
      </c>
      <c r="W78" s="107">
        <v>0</v>
      </c>
      <c r="X78" s="107">
        <v>0</v>
      </c>
      <c r="Y78" s="107">
        <v>0</v>
      </c>
      <c r="Z78" s="455">
        <v>0</v>
      </c>
      <c r="AA78" s="107">
        <v>0</v>
      </c>
    </row>
    <row r="79" spans="1:27" x14ac:dyDescent="0.25">
      <c r="A79" s="151" t="s">
        <v>146</v>
      </c>
      <c r="B79" s="278"/>
      <c r="C79" s="628" t="s">
        <v>147</v>
      </c>
      <c r="D79" s="629"/>
      <c r="E79" s="630"/>
      <c r="F79" s="441">
        <v>0</v>
      </c>
      <c r="G79" s="441">
        <v>0</v>
      </c>
      <c r="H79" s="441">
        <v>0</v>
      </c>
      <c r="I79" s="441">
        <v>0</v>
      </c>
      <c r="J79" s="441">
        <v>0</v>
      </c>
      <c r="K79" s="455">
        <v>0</v>
      </c>
      <c r="L79" s="107">
        <v>0</v>
      </c>
      <c r="M79" s="107">
        <v>0</v>
      </c>
      <c r="N79" s="107">
        <v>0</v>
      </c>
      <c r="O79" s="455">
        <v>0</v>
      </c>
      <c r="P79" s="107">
        <v>0</v>
      </c>
      <c r="Q79" s="107">
        <v>0</v>
      </c>
      <c r="R79" s="107">
        <v>0</v>
      </c>
      <c r="S79" s="107">
        <v>0</v>
      </c>
      <c r="T79" s="455">
        <v>0</v>
      </c>
      <c r="U79" s="107">
        <v>0</v>
      </c>
      <c r="V79" s="107">
        <v>0</v>
      </c>
      <c r="W79" s="107">
        <v>0</v>
      </c>
      <c r="X79" s="107">
        <v>0</v>
      </c>
      <c r="Y79" s="107">
        <v>0</v>
      </c>
      <c r="Z79" s="455">
        <v>0</v>
      </c>
      <c r="AA79" s="107">
        <v>0</v>
      </c>
    </row>
    <row r="80" spans="1:27" x14ac:dyDescent="0.25">
      <c r="A80" s="151" t="s">
        <v>148</v>
      </c>
      <c r="B80" s="278"/>
      <c r="C80" s="628" t="s">
        <v>70</v>
      </c>
      <c r="D80" s="629"/>
      <c r="E80" s="630"/>
      <c r="F80" s="441">
        <v>0</v>
      </c>
      <c r="G80" s="441">
        <v>0</v>
      </c>
      <c r="H80" s="441">
        <v>0</v>
      </c>
      <c r="I80" s="441">
        <v>0</v>
      </c>
      <c r="J80" s="441">
        <v>0</v>
      </c>
      <c r="K80" s="455">
        <v>0</v>
      </c>
      <c r="L80" s="107">
        <v>0</v>
      </c>
      <c r="M80" s="107">
        <v>0</v>
      </c>
      <c r="N80" s="107">
        <v>0</v>
      </c>
      <c r="O80" s="455">
        <v>0</v>
      </c>
      <c r="P80" s="107">
        <v>0</v>
      </c>
      <c r="Q80" s="107">
        <v>0</v>
      </c>
      <c r="R80" s="107">
        <v>0</v>
      </c>
      <c r="S80" s="107">
        <v>0</v>
      </c>
      <c r="T80" s="455">
        <v>0</v>
      </c>
      <c r="U80" s="107">
        <v>0</v>
      </c>
      <c r="V80" s="107">
        <v>0</v>
      </c>
      <c r="W80" s="107">
        <v>0</v>
      </c>
      <c r="X80" s="107">
        <v>0</v>
      </c>
      <c r="Y80" s="107">
        <v>0</v>
      </c>
      <c r="Z80" s="455">
        <v>0</v>
      </c>
      <c r="AA80" s="107">
        <v>0</v>
      </c>
    </row>
    <row r="81" spans="1:27" s="316" customFormat="1" ht="34.5" customHeight="1" x14ac:dyDescent="0.25">
      <c r="A81" s="467" t="s">
        <v>149</v>
      </c>
      <c r="B81" s="468"/>
      <c r="C81" s="805" t="s">
        <v>150</v>
      </c>
      <c r="D81" s="806"/>
      <c r="E81" s="807"/>
      <c r="F81" s="452">
        <v>3</v>
      </c>
      <c r="G81" s="452">
        <v>11</v>
      </c>
      <c r="H81" s="469">
        <v>11</v>
      </c>
      <c r="I81" s="469">
        <v>0</v>
      </c>
      <c r="J81" s="452">
        <v>0</v>
      </c>
      <c r="K81" s="453">
        <v>12</v>
      </c>
      <c r="L81" s="453">
        <v>5</v>
      </c>
      <c r="M81" s="453">
        <v>2</v>
      </c>
      <c r="N81" s="453">
        <v>4</v>
      </c>
      <c r="O81" s="453">
        <v>1</v>
      </c>
      <c r="P81" s="453">
        <v>1</v>
      </c>
      <c r="Q81" s="453">
        <v>0</v>
      </c>
      <c r="R81" s="453">
        <v>0</v>
      </c>
      <c r="S81" s="453">
        <v>0</v>
      </c>
      <c r="T81" s="453">
        <v>12</v>
      </c>
      <c r="U81" s="453">
        <v>0</v>
      </c>
      <c r="V81" s="453">
        <v>3</v>
      </c>
      <c r="W81" s="453">
        <v>4</v>
      </c>
      <c r="X81" s="453">
        <v>0</v>
      </c>
      <c r="Y81" s="453">
        <v>0</v>
      </c>
      <c r="Z81" s="453">
        <v>2</v>
      </c>
      <c r="AA81" s="453">
        <v>0</v>
      </c>
    </row>
    <row r="82" spans="1:27" x14ac:dyDescent="0.25">
      <c r="A82" s="151" t="s">
        <v>151</v>
      </c>
      <c r="B82" s="278"/>
      <c r="C82" s="628" t="s">
        <v>152</v>
      </c>
      <c r="D82" s="629"/>
      <c r="E82" s="630"/>
      <c r="F82" s="441">
        <v>0</v>
      </c>
      <c r="G82" s="441">
        <v>0</v>
      </c>
      <c r="H82" s="285">
        <v>0</v>
      </c>
      <c r="I82" s="285">
        <v>0</v>
      </c>
      <c r="J82" s="441">
        <v>0</v>
      </c>
      <c r="K82" s="455">
        <v>0</v>
      </c>
      <c r="L82" s="107">
        <v>0</v>
      </c>
      <c r="M82" s="107">
        <v>0</v>
      </c>
      <c r="N82" s="107">
        <v>0</v>
      </c>
      <c r="O82" s="455">
        <v>0</v>
      </c>
      <c r="P82" s="107">
        <v>0</v>
      </c>
      <c r="Q82" s="107">
        <v>0</v>
      </c>
      <c r="R82" s="107">
        <v>0</v>
      </c>
      <c r="S82" s="107">
        <v>0</v>
      </c>
      <c r="T82" s="455">
        <v>0</v>
      </c>
      <c r="U82" s="107">
        <v>0</v>
      </c>
      <c r="V82" s="107">
        <v>0</v>
      </c>
      <c r="W82" s="107">
        <v>0</v>
      </c>
      <c r="X82" s="107">
        <v>0</v>
      </c>
      <c r="Y82" s="107">
        <v>0</v>
      </c>
      <c r="Z82" s="455">
        <v>0</v>
      </c>
      <c r="AA82" s="107">
        <v>0</v>
      </c>
    </row>
    <row r="83" spans="1:27" x14ac:dyDescent="0.25">
      <c r="A83" s="151" t="s">
        <v>153</v>
      </c>
      <c r="B83" s="278"/>
      <c r="C83" s="628" t="s">
        <v>154</v>
      </c>
      <c r="D83" s="629"/>
      <c r="E83" s="630"/>
      <c r="F83" s="441">
        <v>1</v>
      </c>
      <c r="G83" s="441">
        <v>2</v>
      </c>
      <c r="H83" s="441">
        <v>2</v>
      </c>
      <c r="I83" s="441">
        <v>0</v>
      </c>
      <c r="J83" s="441">
        <v>0</v>
      </c>
      <c r="K83" s="455">
        <v>3</v>
      </c>
      <c r="L83" s="107">
        <v>0</v>
      </c>
      <c r="M83" s="107">
        <v>1</v>
      </c>
      <c r="N83" s="107">
        <v>2</v>
      </c>
      <c r="O83" s="455">
        <v>0</v>
      </c>
      <c r="P83" s="107">
        <v>0</v>
      </c>
      <c r="Q83" s="107">
        <v>0</v>
      </c>
      <c r="R83" s="107">
        <v>0</v>
      </c>
      <c r="S83" s="107">
        <v>0</v>
      </c>
      <c r="T83" s="455">
        <v>3</v>
      </c>
      <c r="U83" s="107">
        <v>0</v>
      </c>
      <c r="V83" s="107">
        <v>1</v>
      </c>
      <c r="W83" s="107">
        <v>1</v>
      </c>
      <c r="X83" s="107">
        <v>0</v>
      </c>
      <c r="Y83" s="107">
        <v>0</v>
      </c>
      <c r="Z83" s="455">
        <v>0</v>
      </c>
      <c r="AA83" s="107">
        <v>0</v>
      </c>
    </row>
    <row r="84" spans="1:27" x14ac:dyDescent="0.25">
      <c r="A84" s="151" t="s">
        <v>155</v>
      </c>
      <c r="B84" s="278"/>
      <c r="C84" s="628" t="s">
        <v>156</v>
      </c>
      <c r="D84" s="629"/>
      <c r="E84" s="630"/>
      <c r="F84" s="441">
        <v>0</v>
      </c>
      <c r="G84" s="441">
        <v>0</v>
      </c>
      <c r="H84" s="441">
        <v>0</v>
      </c>
      <c r="I84" s="441">
        <v>0</v>
      </c>
      <c r="J84" s="441">
        <v>0</v>
      </c>
      <c r="K84" s="455">
        <v>0</v>
      </c>
      <c r="L84" s="107">
        <v>0</v>
      </c>
      <c r="M84" s="107">
        <v>0</v>
      </c>
      <c r="N84" s="107">
        <v>0</v>
      </c>
      <c r="O84" s="455">
        <v>0</v>
      </c>
      <c r="P84" s="107">
        <v>0</v>
      </c>
      <c r="Q84" s="107">
        <v>0</v>
      </c>
      <c r="R84" s="107">
        <v>0</v>
      </c>
      <c r="S84" s="107">
        <v>0</v>
      </c>
      <c r="T84" s="455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455">
        <v>0</v>
      </c>
      <c r="AA84" s="107">
        <v>0</v>
      </c>
    </row>
    <row r="85" spans="1:27" x14ac:dyDescent="0.25">
      <c r="A85" s="156" t="s">
        <v>157</v>
      </c>
      <c r="B85" s="279"/>
      <c r="C85" s="647" t="s">
        <v>158</v>
      </c>
      <c r="D85" s="648"/>
      <c r="E85" s="649"/>
      <c r="F85" s="443">
        <v>0</v>
      </c>
      <c r="G85" s="443">
        <v>0</v>
      </c>
      <c r="H85" s="443">
        <v>0</v>
      </c>
      <c r="I85" s="443">
        <v>0</v>
      </c>
      <c r="J85" s="443">
        <v>0</v>
      </c>
      <c r="K85" s="455">
        <v>0</v>
      </c>
      <c r="L85" s="114">
        <v>0</v>
      </c>
      <c r="M85" s="114">
        <v>0</v>
      </c>
      <c r="N85" s="114">
        <v>0</v>
      </c>
      <c r="O85" s="455">
        <v>0</v>
      </c>
      <c r="P85" s="114">
        <v>0</v>
      </c>
      <c r="Q85" s="114">
        <v>0</v>
      </c>
      <c r="R85" s="114">
        <v>0</v>
      </c>
      <c r="S85" s="114">
        <v>0</v>
      </c>
      <c r="T85" s="455">
        <v>0</v>
      </c>
      <c r="U85" s="114">
        <v>0</v>
      </c>
      <c r="V85" s="114">
        <v>0</v>
      </c>
      <c r="W85" s="114">
        <v>0</v>
      </c>
      <c r="X85" s="114">
        <v>0</v>
      </c>
      <c r="Y85" s="114">
        <v>0</v>
      </c>
      <c r="Z85" s="455">
        <v>0</v>
      </c>
      <c r="AA85" s="114">
        <v>0</v>
      </c>
    </row>
    <row r="86" spans="1:27" x14ac:dyDescent="0.25">
      <c r="A86" s="151" t="s">
        <v>159</v>
      </c>
      <c r="B86" s="278"/>
      <c r="C86" s="647" t="s">
        <v>160</v>
      </c>
      <c r="D86" s="648"/>
      <c r="E86" s="649"/>
      <c r="F86" s="441">
        <v>0</v>
      </c>
      <c r="G86" s="441">
        <v>5</v>
      </c>
      <c r="H86" s="441">
        <v>5</v>
      </c>
      <c r="I86" s="441">
        <v>0</v>
      </c>
      <c r="J86" s="441">
        <v>0</v>
      </c>
      <c r="K86" s="455">
        <v>4</v>
      </c>
      <c r="L86" s="107">
        <v>3</v>
      </c>
      <c r="M86" s="107">
        <v>0</v>
      </c>
      <c r="N86" s="107">
        <v>1</v>
      </c>
      <c r="O86" s="455">
        <v>0</v>
      </c>
      <c r="P86" s="107">
        <v>0</v>
      </c>
      <c r="Q86" s="107">
        <v>0</v>
      </c>
      <c r="R86" s="107">
        <v>0</v>
      </c>
      <c r="S86" s="107">
        <v>0</v>
      </c>
      <c r="T86" s="455">
        <v>4</v>
      </c>
      <c r="U86" s="107">
        <v>0</v>
      </c>
      <c r="V86" s="107">
        <v>0</v>
      </c>
      <c r="W86" s="107">
        <v>1</v>
      </c>
      <c r="X86" s="107">
        <v>0</v>
      </c>
      <c r="Y86" s="107">
        <v>0</v>
      </c>
      <c r="Z86" s="455">
        <v>1</v>
      </c>
      <c r="AA86" s="107">
        <v>0</v>
      </c>
    </row>
    <row r="87" spans="1:27" x14ac:dyDescent="0.25">
      <c r="A87" s="151" t="s">
        <v>161</v>
      </c>
      <c r="B87" s="278"/>
      <c r="C87" s="628" t="s">
        <v>70</v>
      </c>
      <c r="D87" s="629"/>
      <c r="E87" s="630"/>
      <c r="F87" s="441">
        <v>2</v>
      </c>
      <c r="G87" s="441">
        <v>4</v>
      </c>
      <c r="H87" s="441">
        <v>4</v>
      </c>
      <c r="I87" s="441">
        <v>0</v>
      </c>
      <c r="J87" s="441">
        <v>0</v>
      </c>
      <c r="K87" s="455">
        <v>5</v>
      </c>
      <c r="L87" s="107">
        <v>2</v>
      </c>
      <c r="M87" s="107">
        <v>1</v>
      </c>
      <c r="N87" s="107">
        <v>1</v>
      </c>
      <c r="O87" s="455">
        <v>1</v>
      </c>
      <c r="P87" s="107">
        <v>1</v>
      </c>
      <c r="Q87" s="107">
        <v>0</v>
      </c>
      <c r="R87" s="107">
        <v>0</v>
      </c>
      <c r="S87" s="107">
        <v>0</v>
      </c>
      <c r="T87" s="455">
        <v>5</v>
      </c>
      <c r="U87" s="107">
        <v>0</v>
      </c>
      <c r="V87" s="107">
        <v>2</v>
      </c>
      <c r="W87" s="107">
        <v>2</v>
      </c>
      <c r="X87" s="107">
        <v>0</v>
      </c>
      <c r="Y87" s="107">
        <v>0</v>
      </c>
      <c r="Z87" s="455">
        <v>1</v>
      </c>
      <c r="AA87" s="107">
        <v>0</v>
      </c>
    </row>
    <row r="88" spans="1:27" s="238" customFormat="1" ht="30.75" customHeight="1" x14ac:dyDescent="0.25">
      <c r="A88" s="275" t="s">
        <v>162</v>
      </c>
      <c r="B88" s="276"/>
      <c r="C88" s="928" t="s">
        <v>163</v>
      </c>
      <c r="D88" s="938"/>
      <c r="E88" s="939"/>
      <c r="F88" s="272">
        <v>0</v>
      </c>
      <c r="G88" s="272">
        <v>0</v>
      </c>
      <c r="H88" s="272">
        <v>0</v>
      </c>
      <c r="I88" s="272">
        <v>0</v>
      </c>
      <c r="J88" s="272">
        <v>0</v>
      </c>
      <c r="K88" s="273">
        <v>0</v>
      </c>
      <c r="L88" s="273">
        <v>0</v>
      </c>
      <c r="M88" s="273">
        <v>0</v>
      </c>
      <c r="N88" s="273">
        <v>0</v>
      </c>
      <c r="O88" s="273">
        <v>0</v>
      </c>
      <c r="P88" s="273">
        <v>0</v>
      </c>
      <c r="Q88" s="273">
        <v>0</v>
      </c>
      <c r="R88" s="273">
        <v>0</v>
      </c>
      <c r="S88" s="273">
        <v>0</v>
      </c>
      <c r="T88" s="273">
        <v>0</v>
      </c>
      <c r="U88" s="273">
        <v>0</v>
      </c>
      <c r="V88" s="273">
        <v>0</v>
      </c>
      <c r="W88" s="273">
        <v>0</v>
      </c>
      <c r="X88" s="273">
        <v>0</v>
      </c>
      <c r="Y88" s="273">
        <v>0</v>
      </c>
      <c r="Z88" s="273">
        <v>0</v>
      </c>
      <c r="AA88" s="273">
        <v>0</v>
      </c>
    </row>
    <row r="89" spans="1:27" x14ac:dyDescent="0.25">
      <c r="A89" s="151" t="s">
        <v>164</v>
      </c>
      <c r="B89" s="278"/>
      <c r="C89" s="628" t="s">
        <v>165</v>
      </c>
      <c r="D89" s="629"/>
      <c r="E89" s="630"/>
      <c r="F89" s="441">
        <v>0</v>
      </c>
      <c r="G89" s="441">
        <v>0</v>
      </c>
      <c r="H89" s="441">
        <v>0</v>
      </c>
      <c r="I89" s="441">
        <v>0</v>
      </c>
      <c r="J89" s="441">
        <v>0</v>
      </c>
      <c r="K89" s="455">
        <v>0</v>
      </c>
      <c r="L89" s="107">
        <v>0</v>
      </c>
      <c r="M89" s="107">
        <v>0</v>
      </c>
      <c r="N89" s="107">
        <v>0</v>
      </c>
      <c r="O89" s="455">
        <v>0</v>
      </c>
      <c r="P89" s="107">
        <v>0</v>
      </c>
      <c r="Q89" s="107">
        <v>0</v>
      </c>
      <c r="R89" s="107">
        <v>0</v>
      </c>
      <c r="S89" s="107">
        <v>0</v>
      </c>
      <c r="T89" s="455">
        <v>0</v>
      </c>
      <c r="U89" s="107">
        <v>0</v>
      </c>
      <c r="V89" s="107">
        <v>0</v>
      </c>
      <c r="W89" s="107">
        <v>0</v>
      </c>
      <c r="X89" s="107">
        <v>0</v>
      </c>
      <c r="Y89" s="107">
        <v>0</v>
      </c>
      <c r="Z89" s="455">
        <v>0</v>
      </c>
      <c r="AA89" s="107">
        <v>0</v>
      </c>
    </row>
    <row r="90" spans="1:27" x14ac:dyDescent="0.25">
      <c r="A90" s="151" t="s">
        <v>166</v>
      </c>
      <c r="B90" s="278"/>
      <c r="C90" s="628" t="s">
        <v>70</v>
      </c>
      <c r="D90" s="629"/>
      <c r="E90" s="630"/>
      <c r="F90" s="441">
        <v>0</v>
      </c>
      <c r="G90" s="441">
        <v>0</v>
      </c>
      <c r="H90" s="441">
        <v>0</v>
      </c>
      <c r="I90" s="441">
        <v>0</v>
      </c>
      <c r="J90" s="441">
        <v>0</v>
      </c>
      <c r="K90" s="455">
        <v>0</v>
      </c>
      <c r="L90" s="107">
        <v>0</v>
      </c>
      <c r="M90" s="107">
        <v>0</v>
      </c>
      <c r="N90" s="107">
        <v>0</v>
      </c>
      <c r="O90" s="455">
        <v>0</v>
      </c>
      <c r="P90" s="107">
        <v>0</v>
      </c>
      <c r="Q90" s="107">
        <v>0</v>
      </c>
      <c r="R90" s="107">
        <v>0</v>
      </c>
      <c r="S90" s="107">
        <v>0</v>
      </c>
      <c r="T90" s="455">
        <v>0</v>
      </c>
      <c r="U90" s="107">
        <v>0</v>
      </c>
      <c r="V90" s="107">
        <v>0</v>
      </c>
      <c r="W90" s="107">
        <v>0</v>
      </c>
      <c r="X90" s="107">
        <v>0</v>
      </c>
      <c r="Y90" s="107">
        <v>0</v>
      </c>
      <c r="Z90" s="455">
        <v>0</v>
      </c>
      <c r="AA90" s="107">
        <v>0</v>
      </c>
    </row>
    <row r="91" spans="1:27" s="238" customFormat="1" ht="38.25" customHeight="1" x14ac:dyDescent="0.25">
      <c r="A91" s="270" t="s">
        <v>167</v>
      </c>
      <c r="B91" s="274"/>
      <c r="C91" s="928" t="s">
        <v>168</v>
      </c>
      <c r="D91" s="938"/>
      <c r="E91" s="939"/>
      <c r="F91" s="272">
        <v>29</v>
      </c>
      <c r="G91" s="272">
        <v>356</v>
      </c>
      <c r="H91" s="272">
        <v>333</v>
      </c>
      <c r="I91" s="272">
        <v>22</v>
      </c>
      <c r="J91" s="272">
        <v>1</v>
      </c>
      <c r="K91" s="273">
        <v>326</v>
      </c>
      <c r="L91" s="273">
        <v>293</v>
      </c>
      <c r="M91" s="273">
        <v>8</v>
      </c>
      <c r="N91" s="273">
        <v>6</v>
      </c>
      <c r="O91" s="273">
        <v>19</v>
      </c>
      <c r="P91" s="273">
        <v>0</v>
      </c>
      <c r="Q91" s="273">
        <v>14</v>
      </c>
      <c r="R91" s="273">
        <v>5</v>
      </c>
      <c r="S91" s="273">
        <v>1</v>
      </c>
      <c r="T91" s="273">
        <v>327</v>
      </c>
      <c r="U91" s="273">
        <v>0</v>
      </c>
      <c r="V91" s="273">
        <v>264</v>
      </c>
      <c r="W91" s="273">
        <v>3</v>
      </c>
      <c r="X91" s="273">
        <v>0</v>
      </c>
      <c r="Y91" s="273">
        <v>0</v>
      </c>
      <c r="Z91" s="465">
        <v>34</v>
      </c>
      <c r="AA91" s="273">
        <v>0</v>
      </c>
    </row>
    <row r="92" spans="1:27" x14ac:dyDescent="0.25">
      <c r="A92" s="156" t="s">
        <v>169</v>
      </c>
      <c r="B92" s="279"/>
      <c r="C92" s="628" t="s">
        <v>170</v>
      </c>
      <c r="D92" s="629"/>
      <c r="E92" s="630"/>
      <c r="F92" s="441">
        <v>0</v>
      </c>
      <c r="G92" s="441">
        <v>0</v>
      </c>
      <c r="H92" s="441">
        <v>0</v>
      </c>
      <c r="I92" s="441">
        <v>0</v>
      </c>
      <c r="J92" s="441">
        <v>0</v>
      </c>
      <c r="K92" s="455">
        <v>0</v>
      </c>
      <c r="L92" s="107">
        <v>0</v>
      </c>
      <c r="M92" s="107">
        <v>0</v>
      </c>
      <c r="N92" s="107">
        <v>0</v>
      </c>
      <c r="O92" s="455">
        <v>0</v>
      </c>
      <c r="P92" s="107">
        <v>0</v>
      </c>
      <c r="Q92" s="107">
        <v>0</v>
      </c>
      <c r="R92" s="107">
        <v>0</v>
      </c>
      <c r="S92" s="107">
        <v>0</v>
      </c>
      <c r="T92" s="455">
        <v>0</v>
      </c>
      <c r="U92" s="107">
        <v>0</v>
      </c>
      <c r="V92" s="107">
        <v>0</v>
      </c>
      <c r="W92" s="107">
        <v>0</v>
      </c>
      <c r="X92" s="107">
        <v>0</v>
      </c>
      <c r="Y92" s="107">
        <v>0</v>
      </c>
      <c r="Z92" s="455">
        <v>0</v>
      </c>
      <c r="AA92" s="107">
        <v>0</v>
      </c>
    </row>
    <row r="93" spans="1:27" x14ac:dyDescent="0.25">
      <c r="A93" s="156" t="s">
        <v>171</v>
      </c>
      <c r="B93" s="279"/>
      <c r="C93" s="628" t="s">
        <v>172</v>
      </c>
      <c r="D93" s="629"/>
      <c r="E93" s="630"/>
      <c r="F93" s="441">
        <v>5</v>
      </c>
      <c r="G93" s="441">
        <v>3</v>
      </c>
      <c r="H93" s="441">
        <v>0</v>
      </c>
      <c r="I93" s="441">
        <v>3</v>
      </c>
      <c r="J93" s="441">
        <v>0</v>
      </c>
      <c r="K93" s="455">
        <v>5</v>
      </c>
      <c r="L93" s="107">
        <v>4</v>
      </c>
      <c r="M93" s="107">
        <v>0</v>
      </c>
      <c r="N93" s="107">
        <v>1</v>
      </c>
      <c r="O93" s="455">
        <v>0</v>
      </c>
      <c r="P93" s="107">
        <v>0</v>
      </c>
      <c r="Q93" s="107">
        <v>0</v>
      </c>
      <c r="R93" s="107">
        <v>0</v>
      </c>
      <c r="S93" s="107">
        <v>0</v>
      </c>
      <c r="T93" s="455">
        <v>5</v>
      </c>
      <c r="U93" s="107">
        <v>0</v>
      </c>
      <c r="V93" s="107">
        <v>0</v>
      </c>
      <c r="W93" s="107">
        <v>0</v>
      </c>
      <c r="X93" s="107">
        <v>0</v>
      </c>
      <c r="Y93" s="107">
        <v>0</v>
      </c>
      <c r="Z93" s="455">
        <v>0</v>
      </c>
      <c r="AA93" s="107">
        <v>0</v>
      </c>
    </row>
    <row r="94" spans="1:27" x14ac:dyDescent="0.25">
      <c r="A94" s="156" t="s">
        <v>173</v>
      </c>
      <c r="B94" s="279"/>
      <c r="C94" s="628" t="s">
        <v>174</v>
      </c>
      <c r="D94" s="629"/>
      <c r="E94" s="630"/>
      <c r="F94" s="441">
        <v>0</v>
      </c>
      <c r="G94" s="441">
        <v>0</v>
      </c>
      <c r="H94" s="441">
        <v>0</v>
      </c>
      <c r="I94" s="441">
        <v>0</v>
      </c>
      <c r="J94" s="441">
        <v>0</v>
      </c>
      <c r="K94" s="455">
        <v>0</v>
      </c>
      <c r="L94" s="107">
        <v>0</v>
      </c>
      <c r="M94" s="107">
        <v>0</v>
      </c>
      <c r="N94" s="107">
        <v>0</v>
      </c>
      <c r="O94" s="455">
        <v>0</v>
      </c>
      <c r="P94" s="107">
        <v>0</v>
      </c>
      <c r="Q94" s="107">
        <v>0</v>
      </c>
      <c r="R94" s="107">
        <v>0</v>
      </c>
      <c r="S94" s="107">
        <v>0</v>
      </c>
      <c r="T94" s="455">
        <v>0</v>
      </c>
      <c r="U94" s="107">
        <v>0</v>
      </c>
      <c r="V94" s="107">
        <v>0</v>
      </c>
      <c r="W94" s="107">
        <v>0</v>
      </c>
      <c r="X94" s="107">
        <v>0</v>
      </c>
      <c r="Y94" s="107">
        <v>0</v>
      </c>
      <c r="Z94" s="455">
        <v>0</v>
      </c>
      <c r="AA94" s="107">
        <v>0</v>
      </c>
    </row>
    <row r="95" spans="1:27" x14ac:dyDescent="0.25">
      <c r="A95" s="151" t="s">
        <v>175</v>
      </c>
      <c r="B95" s="278"/>
      <c r="C95" s="628" t="s">
        <v>176</v>
      </c>
      <c r="D95" s="629"/>
      <c r="E95" s="630"/>
      <c r="F95" s="441">
        <v>1</v>
      </c>
      <c r="G95" s="441">
        <v>9</v>
      </c>
      <c r="H95" s="441">
        <v>8</v>
      </c>
      <c r="I95" s="441">
        <v>1</v>
      </c>
      <c r="J95" s="441">
        <v>0</v>
      </c>
      <c r="K95" s="455">
        <v>7</v>
      </c>
      <c r="L95" s="107">
        <v>4</v>
      </c>
      <c r="M95" s="107">
        <v>0</v>
      </c>
      <c r="N95" s="107">
        <v>3</v>
      </c>
      <c r="O95" s="455">
        <v>0</v>
      </c>
      <c r="P95" s="107">
        <v>0</v>
      </c>
      <c r="Q95" s="107">
        <v>0</v>
      </c>
      <c r="R95" s="107">
        <v>0</v>
      </c>
      <c r="S95" s="107">
        <v>0</v>
      </c>
      <c r="T95" s="455">
        <v>7</v>
      </c>
      <c r="U95" s="107">
        <v>0</v>
      </c>
      <c r="V95" s="107">
        <v>5</v>
      </c>
      <c r="W95" s="107">
        <v>0</v>
      </c>
      <c r="X95" s="107">
        <v>0</v>
      </c>
      <c r="Y95" s="107">
        <v>0</v>
      </c>
      <c r="Z95" s="455">
        <v>2</v>
      </c>
      <c r="AA95" s="107">
        <v>0</v>
      </c>
    </row>
    <row r="96" spans="1:27" x14ac:dyDescent="0.25">
      <c r="A96" s="151" t="s">
        <v>177</v>
      </c>
      <c r="B96" s="278"/>
      <c r="C96" s="628" t="s">
        <v>178</v>
      </c>
      <c r="D96" s="629"/>
      <c r="E96" s="630"/>
      <c r="F96" s="441">
        <v>0</v>
      </c>
      <c r="G96" s="441">
        <v>4</v>
      </c>
      <c r="H96" s="441">
        <v>3</v>
      </c>
      <c r="I96" s="441">
        <v>1</v>
      </c>
      <c r="J96" s="441">
        <v>0</v>
      </c>
      <c r="K96" s="455">
        <v>3</v>
      </c>
      <c r="L96" s="107">
        <v>2</v>
      </c>
      <c r="M96" s="107">
        <v>0</v>
      </c>
      <c r="N96" s="107">
        <v>0</v>
      </c>
      <c r="O96" s="455">
        <v>1</v>
      </c>
      <c r="P96" s="107">
        <v>0</v>
      </c>
      <c r="Q96" s="107">
        <v>0</v>
      </c>
      <c r="R96" s="107">
        <v>1</v>
      </c>
      <c r="S96" s="107">
        <v>0</v>
      </c>
      <c r="T96" s="455">
        <v>3</v>
      </c>
      <c r="U96" s="107">
        <v>0</v>
      </c>
      <c r="V96" s="107">
        <v>1</v>
      </c>
      <c r="W96" s="107">
        <v>1</v>
      </c>
      <c r="X96" s="107">
        <v>0</v>
      </c>
      <c r="Y96" s="107">
        <v>0</v>
      </c>
      <c r="Z96" s="455">
        <v>0</v>
      </c>
      <c r="AA96" s="107">
        <v>0</v>
      </c>
    </row>
    <row r="97" spans="1:27" x14ac:dyDescent="0.25">
      <c r="A97" s="151" t="s">
        <v>179</v>
      </c>
      <c r="B97" s="278"/>
      <c r="C97" s="628" t="s">
        <v>180</v>
      </c>
      <c r="D97" s="629"/>
      <c r="E97" s="630"/>
      <c r="F97" s="441">
        <v>1</v>
      </c>
      <c r="G97" s="441">
        <v>7</v>
      </c>
      <c r="H97" s="441">
        <v>5</v>
      </c>
      <c r="I97" s="441">
        <v>2</v>
      </c>
      <c r="J97" s="441">
        <v>0</v>
      </c>
      <c r="K97" s="455">
        <v>5</v>
      </c>
      <c r="L97" s="107">
        <v>5</v>
      </c>
      <c r="M97" s="107">
        <v>0</v>
      </c>
      <c r="N97" s="107">
        <v>0</v>
      </c>
      <c r="O97" s="455">
        <v>0</v>
      </c>
      <c r="P97" s="107">
        <v>0</v>
      </c>
      <c r="Q97" s="107">
        <v>0</v>
      </c>
      <c r="R97" s="107">
        <v>0</v>
      </c>
      <c r="S97" s="107">
        <v>0</v>
      </c>
      <c r="T97" s="455">
        <v>5</v>
      </c>
      <c r="U97" s="107">
        <v>0</v>
      </c>
      <c r="V97" s="107">
        <v>3</v>
      </c>
      <c r="W97" s="107">
        <v>0</v>
      </c>
      <c r="X97" s="107">
        <v>0</v>
      </c>
      <c r="Y97" s="107">
        <v>0</v>
      </c>
      <c r="Z97" s="455">
        <v>1</v>
      </c>
      <c r="AA97" s="107">
        <v>0</v>
      </c>
    </row>
    <row r="98" spans="1:27" x14ac:dyDescent="0.25">
      <c r="A98" s="151" t="s">
        <v>181</v>
      </c>
      <c r="B98" s="278"/>
      <c r="C98" s="628" t="s">
        <v>182</v>
      </c>
      <c r="D98" s="629"/>
      <c r="E98" s="630"/>
      <c r="F98" s="441">
        <v>0</v>
      </c>
      <c r="G98" s="441">
        <v>1</v>
      </c>
      <c r="H98" s="441">
        <v>1</v>
      </c>
      <c r="I98" s="441">
        <v>0</v>
      </c>
      <c r="J98" s="441">
        <v>0</v>
      </c>
      <c r="K98" s="455">
        <v>1</v>
      </c>
      <c r="L98" s="107">
        <v>0</v>
      </c>
      <c r="M98" s="107">
        <v>1</v>
      </c>
      <c r="N98" s="107">
        <v>0</v>
      </c>
      <c r="O98" s="455">
        <v>0</v>
      </c>
      <c r="P98" s="107">
        <v>0</v>
      </c>
      <c r="Q98" s="107">
        <v>0</v>
      </c>
      <c r="R98" s="107">
        <v>0</v>
      </c>
      <c r="S98" s="107">
        <v>0</v>
      </c>
      <c r="T98" s="455">
        <v>1</v>
      </c>
      <c r="U98" s="107">
        <v>0</v>
      </c>
      <c r="V98" s="107">
        <v>1</v>
      </c>
      <c r="W98" s="107">
        <v>0</v>
      </c>
      <c r="X98" s="107">
        <v>0</v>
      </c>
      <c r="Y98" s="107">
        <v>0</v>
      </c>
      <c r="Z98" s="455">
        <v>0</v>
      </c>
      <c r="AA98" s="107">
        <v>0</v>
      </c>
    </row>
    <row r="99" spans="1:27" x14ac:dyDescent="0.25">
      <c r="A99" s="151" t="s">
        <v>183</v>
      </c>
      <c r="B99" s="278"/>
      <c r="C99" s="628" t="s">
        <v>184</v>
      </c>
      <c r="D99" s="629"/>
      <c r="E99" s="630"/>
      <c r="F99" s="441">
        <v>0</v>
      </c>
      <c r="G99" s="441">
        <v>0</v>
      </c>
      <c r="H99" s="441">
        <v>0</v>
      </c>
      <c r="I99" s="441">
        <v>0</v>
      </c>
      <c r="J99" s="441">
        <v>0</v>
      </c>
      <c r="K99" s="455">
        <v>0</v>
      </c>
      <c r="L99" s="107">
        <v>0</v>
      </c>
      <c r="M99" s="107">
        <v>0</v>
      </c>
      <c r="N99" s="107">
        <v>0</v>
      </c>
      <c r="O99" s="455">
        <v>0</v>
      </c>
      <c r="P99" s="107">
        <v>0</v>
      </c>
      <c r="Q99" s="107">
        <v>0</v>
      </c>
      <c r="R99" s="107">
        <v>0</v>
      </c>
      <c r="S99" s="107">
        <v>0</v>
      </c>
      <c r="T99" s="455">
        <v>0</v>
      </c>
      <c r="U99" s="107">
        <v>0</v>
      </c>
      <c r="V99" s="107">
        <v>0</v>
      </c>
      <c r="W99" s="107">
        <v>0</v>
      </c>
      <c r="X99" s="107">
        <v>0</v>
      </c>
      <c r="Y99" s="107">
        <v>0</v>
      </c>
      <c r="Z99" s="455">
        <v>0</v>
      </c>
      <c r="AA99" s="107">
        <v>0</v>
      </c>
    </row>
    <row r="100" spans="1:27" x14ac:dyDescent="0.25">
      <c r="A100" s="151" t="s">
        <v>185</v>
      </c>
      <c r="B100" s="278"/>
      <c r="C100" s="628" t="s">
        <v>186</v>
      </c>
      <c r="D100" s="629"/>
      <c r="E100" s="630"/>
      <c r="F100" s="441">
        <v>0</v>
      </c>
      <c r="G100" s="441">
        <v>0</v>
      </c>
      <c r="H100" s="441">
        <v>0</v>
      </c>
      <c r="I100" s="441">
        <v>0</v>
      </c>
      <c r="J100" s="441">
        <v>0</v>
      </c>
      <c r="K100" s="455">
        <v>0</v>
      </c>
      <c r="L100" s="107">
        <v>0</v>
      </c>
      <c r="M100" s="107">
        <v>0</v>
      </c>
      <c r="N100" s="107">
        <v>0</v>
      </c>
      <c r="O100" s="455">
        <v>0</v>
      </c>
      <c r="P100" s="107">
        <v>0</v>
      </c>
      <c r="Q100" s="107">
        <v>0</v>
      </c>
      <c r="R100" s="107">
        <v>0</v>
      </c>
      <c r="S100" s="107">
        <v>0</v>
      </c>
      <c r="T100" s="455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455">
        <v>0</v>
      </c>
      <c r="AA100" s="107">
        <v>0</v>
      </c>
    </row>
    <row r="101" spans="1:27" x14ac:dyDescent="0.25">
      <c r="A101" s="151" t="s">
        <v>187</v>
      </c>
      <c r="B101" s="278"/>
      <c r="C101" s="628" t="s">
        <v>188</v>
      </c>
      <c r="D101" s="629"/>
      <c r="E101" s="630"/>
      <c r="F101" s="441">
        <v>7</v>
      </c>
      <c r="G101" s="441">
        <v>48</v>
      </c>
      <c r="H101" s="441">
        <v>46</v>
      </c>
      <c r="I101" s="441">
        <v>2</v>
      </c>
      <c r="J101" s="441">
        <v>0</v>
      </c>
      <c r="K101" s="455">
        <v>47</v>
      </c>
      <c r="L101" s="107">
        <v>43</v>
      </c>
      <c r="M101" s="107">
        <v>3</v>
      </c>
      <c r="N101" s="107">
        <v>0</v>
      </c>
      <c r="O101" s="455">
        <v>1</v>
      </c>
      <c r="P101" s="107">
        <v>0</v>
      </c>
      <c r="Q101" s="107">
        <v>1</v>
      </c>
      <c r="R101" s="107">
        <v>0</v>
      </c>
      <c r="S101" s="107">
        <v>1</v>
      </c>
      <c r="T101" s="455">
        <v>48</v>
      </c>
      <c r="U101" s="107">
        <v>0</v>
      </c>
      <c r="V101" s="107">
        <v>44</v>
      </c>
      <c r="W101" s="107">
        <v>0</v>
      </c>
      <c r="X101" s="107">
        <v>0</v>
      </c>
      <c r="Y101" s="107">
        <v>0</v>
      </c>
      <c r="Z101" s="455">
        <v>5</v>
      </c>
      <c r="AA101" s="107">
        <v>0</v>
      </c>
    </row>
    <row r="102" spans="1:27" x14ac:dyDescent="0.25">
      <c r="A102" s="151" t="s">
        <v>189</v>
      </c>
      <c r="B102" s="278"/>
      <c r="C102" s="628" t="s">
        <v>190</v>
      </c>
      <c r="D102" s="629"/>
      <c r="E102" s="630"/>
      <c r="F102" s="441">
        <v>0</v>
      </c>
      <c r="G102" s="441">
        <v>1</v>
      </c>
      <c r="H102" s="441">
        <v>1</v>
      </c>
      <c r="I102" s="441">
        <v>0</v>
      </c>
      <c r="J102" s="441">
        <v>0</v>
      </c>
      <c r="K102" s="455">
        <v>1</v>
      </c>
      <c r="L102" s="107">
        <v>1</v>
      </c>
      <c r="M102" s="107">
        <v>0</v>
      </c>
      <c r="N102" s="107">
        <v>0</v>
      </c>
      <c r="O102" s="455">
        <v>0</v>
      </c>
      <c r="P102" s="107">
        <v>0</v>
      </c>
      <c r="Q102" s="107">
        <v>0</v>
      </c>
      <c r="R102" s="107">
        <v>0</v>
      </c>
      <c r="S102" s="107">
        <v>0</v>
      </c>
      <c r="T102" s="455">
        <v>1</v>
      </c>
      <c r="U102" s="107">
        <v>0</v>
      </c>
      <c r="V102" s="107">
        <v>1</v>
      </c>
      <c r="W102" s="107">
        <v>0</v>
      </c>
      <c r="X102" s="107">
        <v>0</v>
      </c>
      <c r="Y102" s="107">
        <v>0</v>
      </c>
      <c r="Z102" s="455">
        <v>0</v>
      </c>
      <c r="AA102" s="107">
        <v>0</v>
      </c>
    </row>
    <row r="103" spans="1:27" x14ac:dyDescent="0.25">
      <c r="A103" s="151" t="s">
        <v>191</v>
      </c>
      <c r="B103" s="278"/>
      <c r="C103" s="628" t="s">
        <v>192</v>
      </c>
      <c r="D103" s="629"/>
      <c r="E103" s="630"/>
      <c r="F103" s="441">
        <v>4</v>
      </c>
      <c r="G103" s="441">
        <v>33</v>
      </c>
      <c r="H103" s="441">
        <v>29</v>
      </c>
      <c r="I103" s="441">
        <v>3</v>
      </c>
      <c r="J103" s="441">
        <v>1</v>
      </c>
      <c r="K103" s="455">
        <v>30</v>
      </c>
      <c r="L103" s="107">
        <v>25</v>
      </c>
      <c r="M103" s="107">
        <v>1</v>
      </c>
      <c r="N103" s="107">
        <v>0</v>
      </c>
      <c r="O103" s="455">
        <v>4</v>
      </c>
      <c r="P103" s="107">
        <v>0</v>
      </c>
      <c r="Q103" s="107">
        <v>1</v>
      </c>
      <c r="R103" s="107">
        <v>3</v>
      </c>
      <c r="S103" s="107">
        <v>0</v>
      </c>
      <c r="T103" s="455">
        <v>30</v>
      </c>
      <c r="U103" s="107">
        <v>0</v>
      </c>
      <c r="V103" s="107">
        <v>26</v>
      </c>
      <c r="W103" s="107">
        <v>1</v>
      </c>
      <c r="X103" s="107">
        <v>0</v>
      </c>
      <c r="Y103" s="107">
        <v>0</v>
      </c>
      <c r="Z103" s="455">
        <v>3</v>
      </c>
      <c r="AA103" s="107">
        <v>0</v>
      </c>
    </row>
    <row r="104" spans="1:27" x14ac:dyDescent="0.25">
      <c r="A104" s="151" t="s">
        <v>193</v>
      </c>
      <c r="B104" s="278"/>
      <c r="C104" s="628" t="s">
        <v>194</v>
      </c>
      <c r="D104" s="629"/>
      <c r="E104" s="630"/>
      <c r="F104" s="441">
        <v>0</v>
      </c>
      <c r="G104" s="441">
        <v>0</v>
      </c>
      <c r="H104" s="441">
        <v>0</v>
      </c>
      <c r="I104" s="441">
        <v>0</v>
      </c>
      <c r="J104" s="441">
        <v>0</v>
      </c>
      <c r="K104" s="455">
        <v>0</v>
      </c>
      <c r="L104" s="107">
        <v>0</v>
      </c>
      <c r="M104" s="107">
        <v>0</v>
      </c>
      <c r="N104" s="107">
        <v>0</v>
      </c>
      <c r="O104" s="455">
        <v>0</v>
      </c>
      <c r="P104" s="107">
        <v>0</v>
      </c>
      <c r="Q104" s="107">
        <v>0</v>
      </c>
      <c r="R104" s="107">
        <v>0</v>
      </c>
      <c r="S104" s="107">
        <v>0</v>
      </c>
      <c r="T104" s="455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455">
        <v>0</v>
      </c>
      <c r="AA104" s="107">
        <v>0</v>
      </c>
    </row>
    <row r="105" spans="1:27" x14ac:dyDescent="0.25">
      <c r="A105" s="151" t="s">
        <v>195</v>
      </c>
      <c r="B105" s="278"/>
      <c r="C105" s="628" t="s">
        <v>196</v>
      </c>
      <c r="D105" s="629"/>
      <c r="E105" s="630"/>
      <c r="F105" s="441">
        <v>2</v>
      </c>
      <c r="G105" s="441">
        <v>26</v>
      </c>
      <c r="H105" s="441">
        <v>24</v>
      </c>
      <c r="I105" s="441">
        <v>2</v>
      </c>
      <c r="J105" s="441">
        <v>0</v>
      </c>
      <c r="K105" s="455">
        <v>16</v>
      </c>
      <c r="L105" s="107">
        <v>15</v>
      </c>
      <c r="M105" s="107">
        <v>0</v>
      </c>
      <c r="N105" s="107">
        <v>1</v>
      </c>
      <c r="O105" s="455">
        <v>0</v>
      </c>
      <c r="P105" s="107">
        <v>0</v>
      </c>
      <c r="Q105" s="107">
        <v>0</v>
      </c>
      <c r="R105" s="107">
        <v>0</v>
      </c>
      <c r="S105" s="107">
        <v>0</v>
      </c>
      <c r="T105" s="455">
        <v>16</v>
      </c>
      <c r="U105" s="107">
        <v>0</v>
      </c>
      <c r="V105" s="107">
        <v>11</v>
      </c>
      <c r="W105" s="107">
        <v>0</v>
      </c>
      <c r="X105" s="107">
        <v>0</v>
      </c>
      <c r="Y105" s="107">
        <v>0</v>
      </c>
      <c r="Z105" s="455">
        <v>9</v>
      </c>
      <c r="AA105" s="107">
        <v>0</v>
      </c>
    </row>
    <row r="106" spans="1:27" x14ac:dyDescent="0.25">
      <c r="A106" s="151" t="s">
        <v>197</v>
      </c>
      <c r="B106" s="278"/>
      <c r="C106" s="628" t="s">
        <v>198</v>
      </c>
      <c r="D106" s="629"/>
      <c r="E106" s="630"/>
      <c r="F106" s="441">
        <v>0</v>
      </c>
      <c r="G106" s="441">
        <v>0</v>
      </c>
      <c r="H106" s="441">
        <v>0</v>
      </c>
      <c r="I106" s="441">
        <v>0</v>
      </c>
      <c r="J106" s="441">
        <v>0</v>
      </c>
      <c r="K106" s="455">
        <v>0</v>
      </c>
      <c r="L106" s="107">
        <v>0</v>
      </c>
      <c r="M106" s="107">
        <v>0</v>
      </c>
      <c r="N106" s="107">
        <v>0</v>
      </c>
      <c r="O106" s="455">
        <v>0</v>
      </c>
      <c r="P106" s="107">
        <v>0</v>
      </c>
      <c r="Q106" s="107">
        <v>0</v>
      </c>
      <c r="R106" s="107">
        <v>0</v>
      </c>
      <c r="S106" s="107">
        <v>0</v>
      </c>
      <c r="T106" s="455">
        <v>0</v>
      </c>
      <c r="U106" s="107">
        <v>0</v>
      </c>
      <c r="V106" s="107">
        <v>0</v>
      </c>
      <c r="W106" s="107">
        <v>0</v>
      </c>
      <c r="X106" s="107">
        <v>0</v>
      </c>
      <c r="Y106" s="107">
        <v>0</v>
      </c>
      <c r="Z106" s="455">
        <v>0</v>
      </c>
      <c r="AA106" s="107">
        <v>0</v>
      </c>
    </row>
    <row r="107" spans="1:27" x14ac:dyDescent="0.25">
      <c r="A107" s="151" t="s">
        <v>199</v>
      </c>
      <c r="B107" s="278"/>
      <c r="C107" s="628" t="s">
        <v>200</v>
      </c>
      <c r="D107" s="629"/>
      <c r="E107" s="630"/>
      <c r="F107" s="441">
        <v>2</v>
      </c>
      <c r="G107" s="441">
        <v>161</v>
      </c>
      <c r="H107" s="441">
        <v>155</v>
      </c>
      <c r="I107" s="441">
        <v>6</v>
      </c>
      <c r="J107" s="441">
        <v>0</v>
      </c>
      <c r="K107" s="455">
        <v>151</v>
      </c>
      <c r="L107" s="107">
        <v>149</v>
      </c>
      <c r="M107" s="107">
        <v>1</v>
      </c>
      <c r="N107" s="107">
        <v>0</v>
      </c>
      <c r="O107" s="455">
        <v>1</v>
      </c>
      <c r="P107" s="107">
        <v>0</v>
      </c>
      <c r="Q107" s="107">
        <v>1</v>
      </c>
      <c r="R107" s="107">
        <v>0</v>
      </c>
      <c r="S107" s="107">
        <v>0</v>
      </c>
      <c r="T107" s="455">
        <v>151</v>
      </c>
      <c r="U107" s="107">
        <v>0</v>
      </c>
      <c r="V107" s="107">
        <v>118</v>
      </c>
      <c r="W107" s="107">
        <v>0</v>
      </c>
      <c r="X107" s="107">
        <v>0</v>
      </c>
      <c r="Y107" s="107">
        <v>0</v>
      </c>
      <c r="Z107" s="455">
        <v>6</v>
      </c>
      <c r="AA107" s="107">
        <v>0</v>
      </c>
    </row>
    <row r="108" spans="1:27" x14ac:dyDescent="0.25">
      <c r="A108" s="151" t="s">
        <v>201</v>
      </c>
      <c r="B108" s="278"/>
      <c r="C108" s="628" t="s">
        <v>202</v>
      </c>
      <c r="D108" s="629"/>
      <c r="E108" s="630"/>
      <c r="F108" s="441">
        <v>5</v>
      </c>
      <c r="G108" s="441">
        <v>25</v>
      </c>
      <c r="H108" s="441">
        <v>23</v>
      </c>
      <c r="I108" s="441">
        <v>2</v>
      </c>
      <c r="J108" s="441">
        <v>0</v>
      </c>
      <c r="K108" s="455">
        <v>23</v>
      </c>
      <c r="L108" s="107">
        <v>11</v>
      </c>
      <c r="M108" s="107">
        <v>0</v>
      </c>
      <c r="N108" s="107">
        <v>1</v>
      </c>
      <c r="O108" s="455">
        <v>11</v>
      </c>
      <c r="P108" s="107">
        <v>0</v>
      </c>
      <c r="Q108" s="107">
        <v>11</v>
      </c>
      <c r="R108" s="107">
        <v>0</v>
      </c>
      <c r="S108" s="107">
        <v>0</v>
      </c>
      <c r="T108" s="455">
        <v>23</v>
      </c>
      <c r="U108" s="107">
        <v>0</v>
      </c>
      <c r="V108" s="107">
        <v>21</v>
      </c>
      <c r="W108" s="107">
        <v>1</v>
      </c>
      <c r="X108" s="107">
        <v>0</v>
      </c>
      <c r="Y108" s="107">
        <v>0</v>
      </c>
      <c r="Z108" s="455">
        <v>5</v>
      </c>
      <c r="AA108" s="107">
        <v>0</v>
      </c>
    </row>
    <row r="109" spans="1:27" x14ac:dyDescent="0.25">
      <c r="A109" s="151" t="s">
        <v>203</v>
      </c>
      <c r="B109" s="278"/>
      <c r="C109" s="628" t="s">
        <v>204</v>
      </c>
      <c r="D109" s="629"/>
      <c r="E109" s="630"/>
      <c r="F109" s="441">
        <v>0</v>
      </c>
      <c r="G109" s="441">
        <v>0</v>
      </c>
      <c r="H109" s="441">
        <v>0</v>
      </c>
      <c r="I109" s="441">
        <v>0</v>
      </c>
      <c r="J109" s="441">
        <v>0</v>
      </c>
      <c r="K109" s="455">
        <v>0</v>
      </c>
      <c r="L109" s="107">
        <v>0</v>
      </c>
      <c r="M109" s="107">
        <v>0</v>
      </c>
      <c r="N109" s="107">
        <v>0</v>
      </c>
      <c r="O109" s="455">
        <v>0</v>
      </c>
      <c r="P109" s="107">
        <v>0</v>
      </c>
      <c r="Q109" s="107">
        <v>0</v>
      </c>
      <c r="R109" s="107">
        <v>0</v>
      </c>
      <c r="S109" s="107">
        <v>0</v>
      </c>
      <c r="T109" s="455">
        <v>0</v>
      </c>
      <c r="U109" s="107">
        <v>0</v>
      </c>
      <c r="V109" s="107">
        <v>0</v>
      </c>
      <c r="W109" s="107">
        <v>0</v>
      </c>
      <c r="X109" s="107">
        <v>0</v>
      </c>
      <c r="Y109" s="107">
        <v>0</v>
      </c>
      <c r="Z109" s="455">
        <v>0</v>
      </c>
      <c r="AA109" s="107">
        <v>0</v>
      </c>
    </row>
    <row r="110" spans="1:27" x14ac:dyDescent="0.25">
      <c r="A110" s="459" t="s">
        <v>205</v>
      </c>
      <c r="B110" s="464" t="s">
        <v>206</v>
      </c>
      <c r="C110" s="936" t="s">
        <v>207</v>
      </c>
      <c r="D110" s="937"/>
      <c r="E110" s="937"/>
      <c r="F110" s="222">
        <v>1</v>
      </c>
      <c r="G110" s="222">
        <v>5</v>
      </c>
      <c r="H110" s="222">
        <v>5</v>
      </c>
      <c r="I110" s="222">
        <v>0</v>
      </c>
      <c r="J110" s="222">
        <v>0</v>
      </c>
      <c r="K110" s="454">
        <v>5</v>
      </c>
      <c r="L110" s="222">
        <v>3</v>
      </c>
      <c r="M110" s="163">
        <v>2</v>
      </c>
      <c r="N110" s="163">
        <v>0</v>
      </c>
      <c r="O110" s="462">
        <v>0</v>
      </c>
      <c r="P110" s="163">
        <v>0</v>
      </c>
      <c r="Q110" s="163">
        <v>0</v>
      </c>
      <c r="R110" s="163">
        <v>0</v>
      </c>
      <c r="S110" s="163">
        <v>0</v>
      </c>
      <c r="T110" s="462">
        <v>5</v>
      </c>
      <c r="U110" s="163">
        <v>0</v>
      </c>
      <c r="V110" s="163">
        <v>4</v>
      </c>
      <c r="W110" s="163">
        <v>0</v>
      </c>
      <c r="X110" s="163">
        <v>0</v>
      </c>
      <c r="Y110" s="163">
        <v>0</v>
      </c>
      <c r="Z110" s="462">
        <v>1</v>
      </c>
      <c r="AA110" s="163">
        <v>0</v>
      </c>
    </row>
    <row r="111" spans="1:27" x14ac:dyDescent="0.25">
      <c r="A111" s="151" t="s">
        <v>208</v>
      </c>
      <c r="B111" s="278"/>
      <c r="C111" s="628" t="s">
        <v>209</v>
      </c>
      <c r="D111" s="629"/>
      <c r="E111" s="630"/>
      <c r="F111" s="441">
        <v>0</v>
      </c>
      <c r="G111" s="441">
        <v>0</v>
      </c>
      <c r="H111" s="441">
        <v>0</v>
      </c>
      <c r="I111" s="441">
        <v>0</v>
      </c>
      <c r="J111" s="441">
        <v>0</v>
      </c>
      <c r="K111" s="455">
        <v>0</v>
      </c>
      <c r="L111" s="107">
        <v>0</v>
      </c>
      <c r="M111" s="107">
        <v>0</v>
      </c>
      <c r="N111" s="107">
        <v>0</v>
      </c>
      <c r="O111" s="455">
        <v>0</v>
      </c>
      <c r="P111" s="107">
        <v>0</v>
      </c>
      <c r="Q111" s="107">
        <v>0</v>
      </c>
      <c r="R111" s="107">
        <v>0</v>
      </c>
      <c r="S111" s="107">
        <v>0</v>
      </c>
      <c r="T111" s="455">
        <v>0</v>
      </c>
      <c r="U111" s="107">
        <v>0</v>
      </c>
      <c r="V111" s="107">
        <v>0</v>
      </c>
      <c r="W111" s="107">
        <v>0</v>
      </c>
      <c r="X111" s="107">
        <v>0</v>
      </c>
      <c r="Y111" s="107">
        <v>0</v>
      </c>
      <c r="Z111" s="455">
        <v>0</v>
      </c>
      <c r="AA111" s="107">
        <v>0</v>
      </c>
    </row>
    <row r="112" spans="1:27" ht="38.25" x14ac:dyDescent="0.25">
      <c r="A112" s="458" t="s">
        <v>210</v>
      </c>
      <c r="B112" s="463" t="s">
        <v>37</v>
      </c>
      <c r="C112" s="922" t="s">
        <v>211</v>
      </c>
      <c r="D112" s="923"/>
      <c r="E112" s="924"/>
      <c r="F112" s="441">
        <v>0</v>
      </c>
      <c r="G112" s="441">
        <v>0</v>
      </c>
      <c r="H112" s="441">
        <v>0</v>
      </c>
      <c r="I112" s="441">
        <v>0</v>
      </c>
      <c r="J112" s="441">
        <v>0</v>
      </c>
      <c r="K112" s="455">
        <v>0</v>
      </c>
      <c r="L112" s="107">
        <v>0</v>
      </c>
      <c r="M112" s="107">
        <v>0</v>
      </c>
      <c r="N112" s="107">
        <v>0</v>
      </c>
      <c r="O112" s="455">
        <v>0</v>
      </c>
      <c r="P112" s="107">
        <v>0</v>
      </c>
      <c r="Q112" s="107">
        <v>0</v>
      </c>
      <c r="R112" s="107">
        <v>0</v>
      </c>
      <c r="S112" s="107">
        <v>0</v>
      </c>
      <c r="T112" s="455">
        <v>0</v>
      </c>
      <c r="U112" s="107">
        <v>0</v>
      </c>
      <c r="V112" s="107">
        <v>0</v>
      </c>
      <c r="W112" s="107">
        <v>0</v>
      </c>
      <c r="X112" s="107">
        <v>0</v>
      </c>
      <c r="Y112" s="107">
        <v>0</v>
      </c>
      <c r="Z112" s="455">
        <v>0</v>
      </c>
      <c r="AA112" s="107">
        <v>0</v>
      </c>
    </row>
    <row r="113" spans="1:27" x14ac:dyDescent="0.25">
      <c r="A113" s="151" t="s">
        <v>212</v>
      </c>
      <c r="B113" s="278"/>
      <c r="C113" s="628" t="s">
        <v>70</v>
      </c>
      <c r="D113" s="629"/>
      <c r="E113" s="630"/>
      <c r="F113" s="441">
        <v>1</v>
      </c>
      <c r="G113" s="441">
        <v>33</v>
      </c>
      <c r="H113" s="441">
        <v>33</v>
      </c>
      <c r="I113" s="441">
        <v>0</v>
      </c>
      <c r="J113" s="441">
        <v>0</v>
      </c>
      <c r="K113" s="455">
        <v>32</v>
      </c>
      <c r="L113" s="107">
        <v>31</v>
      </c>
      <c r="M113" s="107">
        <v>0</v>
      </c>
      <c r="N113" s="107">
        <v>0</v>
      </c>
      <c r="O113" s="455">
        <v>1</v>
      </c>
      <c r="P113" s="107">
        <v>0</v>
      </c>
      <c r="Q113" s="107">
        <v>0</v>
      </c>
      <c r="R113" s="107">
        <v>1</v>
      </c>
      <c r="S113" s="107">
        <v>0</v>
      </c>
      <c r="T113" s="455">
        <v>32</v>
      </c>
      <c r="U113" s="107">
        <v>0</v>
      </c>
      <c r="V113" s="107">
        <v>29</v>
      </c>
      <c r="W113" s="107">
        <v>0</v>
      </c>
      <c r="X113" s="107">
        <v>0</v>
      </c>
      <c r="Y113" s="107">
        <v>0</v>
      </c>
      <c r="Z113" s="455">
        <v>2</v>
      </c>
      <c r="AA113" s="107">
        <v>0</v>
      </c>
    </row>
    <row r="114" spans="1:27" s="238" customFormat="1" ht="31.5" customHeight="1" x14ac:dyDescent="0.25">
      <c r="A114" s="270" t="s">
        <v>213</v>
      </c>
      <c r="B114" s="274"/>
      <c r="C114" s="928" t="s">
        <v>214</v>
      </c>
      <c r="D114" s="929"/>
      <c r="E114" s="930"/>
      <c r="F114" s="272">
        <v>0</v>
      </c>
      <c r="G114" s="272">
        <v>0</v>
      </c>
      <c r="H114" s="272">
        <v>0</v>
      </c>
      <c r="I114" s="272">
        <v>0</v>
      </c>
      <c r="J114" s="272">
        <v>0</v>
      </c>
      <c r="K114" s="273">
        <v>0</v>
      </c>
      <c r="L114" s="273">
        <v>0</v>
      </c>
      <c r="M114" s="273">
        <v>0</v>
      </c>
      <c r="N114" s="273">
        <v>0</v>
      </c>
      <c r="O114" s="273">
        <v>0</v>
      </c>
      <c r="P114" s="273">
        <v>0</v>
      </c>
      <c r="Q114" s="273">
        <v>0</v>
      </c>
      <c r="R114" s="273">
        <v>0</v>
      </c>
      <c r="S114" s="273">
        <v>0</v>
      </c>
      <c r="T114" s="273">
        <v>0</v>
      </c>
      <c r="U114" s="273">
        <v>0</v>
      </c>
      <c r="V114" s="273">
        <v>0</v>
      </c>
      <c r="W114" s="273">
        <v>0</v>
      </c>
      <c r="X114" s="273">
        <v>0</v>
      </c>
      <c r="Y114" s="273">
        <v>0</v>
      </c>
      <c r="Z114" s="273">
        <v>0</v>
      </c>
      <c r="AA114" s="273">
        <v>0</v>
      </c>
    </row>
    <row r="115" spans="1:27" x14ac:dyDescent="0.25">
      <c r="A115" s="151" t="s">
        <v>215</v>
      </c>
      <c r="B115" s="278"/>
      <c r="C115" s="628" t="s">
        <v>216</v>
      </c>
      <c r="D115" s="629"/>
      <c r="E115" s="630"/>
      <c r="F115" s="441">
        <v>0</v>
      </c>
      <c r="G115" s="441">
        <v>0</v>
      </c>
      <c r="H115" s="441">
        <v>0</v>
      </c>
      <c r="I115" s="441">
        <v>0</v>
      </c>
      <c r="J115" s="441">
        <v>0</v>
      </c>
      <c r="K115" s="455">
        <v>0</v>
      </c>
      <c r="L115" s="107">
        <v>0</v>
      </c>
      <c r="M115" s="107">
        <v>0</v>
      </c>
      <c r="N115" s="107">
        <v>0</v>
      </c>
      <c r="O115" s="455">
        <v>0</v>
      </c>
      <c r="P115" s="107">
        <v>0</v>
      </c>
      <c r="Q115" s="107">
        <v>0</v>
      </c>
      <c r="R115" s="107">
        <v>0</v>
      </c>
      <c r="S115" s="107">
        <v>0</v>
      </c>
      <c r="T115" s="455">
        <v>0</v>
      </c>
      <c r="U115" s="107">
        <v>0</v>
      </c>
      <c r="V115" s="107">
        <v>0</v>
      </c>
      <c r="W115" s="107">
        <v>0</v>
      </c>
      <c r="X115" s="107">
        <v>0</v>
      </c>
      <c r="Y115" s="107">
        <v>0</v>
      </c>
      <c r="Z115" s="455">
        <v>0</v>
      </c>
      <c r="AA115" s="107">
        <v>0</v>
      </c>
    </row>
    <row r="116" spans="1:27" x14ac:dyDescent="0.25">
      <c r="A116" s="151" t="s">
        <v>217</v>
      </c>
      <c r="B116" s="278"/>
      <c r="C116" s="628" t="s">
        <v>218</v>
      </c>
      <c r="D116" s="629"/>
      <c r="E116" s="630"/>
      <c r="F116" s="441">
        <v>0</v>
      </c>
      <c r="G116" s="441">
        <v>0</v>
      </c>
      <c r="H116" s="441">
        <v>0</v>
      </c>
      <c r="I116" s="441">
        <v>0</v>
      </c>
      <c r="J116" s="441">
        <v>0</v>
      </c>
      <c r="K116" s="455">
        <v>0</v>
      </c>
      <c r="L116" s="107">
        <v>0</v>
      </c>
      <c r="M116" s="107">
        <v>0</v>
      </c>
      <c r="N116" s="107">
        <v>0</v>
      </c>
      <c r="O116" s="455">
        <v>0</v>
      </c>
      <c r="P116" s="107">
        <v>0</v>
      </c>
      <c r="Q116" s="107">
        <v>0</v>
      </c>
      <c r="R116" s="107">
        <v>0</v>
      </c>
      <c r="S116" s="107">
        <v>0</v>
      </c>
      <c r="T116" s="455">
        <v>0</v>
      </c>
      <c r="U116" s="107">
        <v>0</v>
      </c>
      <c r="V116" s="107">
        <v>0</v>
      </c>
      <c r="W116" s="107">
        <v>0</v>
      </c>
      <c r="X116" s="107">
        <v>0</v>
      </c>
      <c r="Y116" s="107">
        <v>0</v>
      </c>
      <c r="Z116" s="455">
        <v>0</v>
      </c>
      <c r="AA116" s="107">
        <v>0</v>
      </c>
    </row>
    <row r="117" spans="1:27" x14ac:dyDescent="0.25">
      <c r="A117" s="151" t="s">
        <v>219</v>
      </c>
      <c r="B117" s="278"/>
      <c r="C117" s="628" t="s">
        <v>70</v>
      </c>
      <c r="D117" s="629"/>
      <c r="E117" s="630"/>
      <c r="F117" s="441">
        <v>0</v>
      </c>
      <c r="G117" s="441">
        <v>0</v>
      </c>
      <c r="H117" s="441">
        <v>0</v>
      </c>
      <c r="I117" s="441">
        <v>0</v>
      </c>
      <c r="J117" s="441">
        <v>0</v>
      </c>
      <c r="K117" s="455">
        <v>0</v>
      </c>
      <c r="L117" s="107">
        <v>0</v>
      </c>
      <c r="M117" s="107">
        <v>0</v>
      </c>
      <c r="N117" s="107">
        <v>0</v>
      </c>
      <c r="O117" s="455">
        <v>0</v>
      </c>
      <c r="P117" s="107">
        <v>0</v>
      </c>
      <c r="Q117" s="107">
        <v>0</v>
      </c>
      <c r="R117" s="107">
        <v>0</v>
      </c>
      <c r="S117" s="107">
        <v>0</v>
      </c>
      <c r="T117" s="455">
        <v>0</v>
      </c>
      <c r="U117" s="107">
        <v>0</v>
      </c>
      <c r="V117" s="107">
        <v>0</v>
      </c>
      <c r="W117" s="107">
        <v>0</v>
      </c>
      <c r="X117" s="107">
        <v>0</v>
      </c>
      <c r="Y117" s="107">
        <v>0</v>
      </c>
      <c r="Z117" s="455">
        <v>0</v>
      </c>
      <c r="AA117" s="107">
        <v>0</v>
      </c>
    </row>
    <row r="118" spans="1:27" s="238" customFormat="1" ht="32.25" customHeight="1" x14ac:dyDescent="0.25">
      <c r="A118" s="270" t="s">
        <v>220</v>
      </c>
      <c r="B118" s="274"/>
      <c r="C118" s="928" t="s">
        <v>221</v>
      </c>
      <c r="D118" s="929"/>
      <c r="E118" s="930"/>
      <c r="F118" s="272">
        <v>0</v>
      </c>
      <c r="G118" s="272">
        <v>0</v>
      </c>
      <c r="H118" s="272">
        <v>0</v>
      </c>
      <c r="I118" s="272">
        <v>0</v>
      </c>
      <c r="J118" s="272">
        <v>0</v>
      </c>
      <c r="K118" s="273">
        <v>0</v>
      </c>
      <c r="L118" s="273">
        <v>0</v>
      </c>
      <c r="M118" s="273">
        <v>0</v>
      </c>
      <c r="N118" s="273">
        <v>0</v>
      </c>
      <c r="O118" s="273">
        <v>0</v>
      </c>
      <c r="P118" s="273">
        <v>0</v>
      </c>
      <c r="Q118" s="273">
        <v>0</v>
      </c>
      <c r="R118" s="273">
        <v>0</v>
      </c>
      <c r="S118" s="273">
        <v>0</v>
      </c>
      <c r="T118" s="273">
        <v>0</v>
      </c>
      <c r="U118" s="273">
        <v>0</v>
      </c>
      <c r="V118" s="273">
        <v>0</v>
      </c>
      <c r="W118" s="273">
        <v>0</v>
      </c>
      <c r="X118" s="273">
        <v>0</v>
      </c>
      <c r="Y118" s="273">
        <v>0</v>
      </c>
      <c r="Z118" s="273">
        <v>0</v>
      </c>
      <c r="AA118" s="273">
        <v>0</v>
      </c>
    </row>
    <row r="119" spans="1:27" x14ac:dyDescent="0.25">
      <c r="A119" s="458" t="s">
        <v>222</v>
      </c>
      <c r="B119" s="933" t="s">
        <v>37</v>
      </c>
      <c r="C119" s="922" t="s">
        <v>223</v>
      </c>
      <c r="D119" s="923"/>
      <c r="E119" s="924"/>
      <c r="F119" s="73">
        <v>0</v>
      </c>
      <c r="G119" s="73">
        <v>0</v>
      </c>
      <c r="H119" s="73">
        <v>0</v>
      </c>
      <c r="I119" s="73">
        <v>0</v>
      </c>
      <c r="J119" s="73">
        <v>0</v>
      </c>
      <c r="K119" s="455">
        <v>0</v>
      </c>
      <c r="L119" s="109">
        <v>0</v>
      </c>
      <c r="M119" s="109">
        <v>0</v>
      </c>
      <c r="N119" s="109">
        <v>0</v>
      </c>
      <c r="O119" s="455">
        <v>0</v>
      </c>
      <c r="P119" s="109">
        <v>0</v>
      </c>
      <c r="Q119" s="109">
        <v>0</v>
      </c>
      <c r="R119" s="109">
        <v>0</v>
      </c>
      <c r="S119" s="109">
        <v>0</v>
      </c>
      <c r="T119" s="455">
        <v>0</v>
      </c>
      <c r="U119" s="109">
        <v>0</v>
      </c>
      <c r="V119" s="109">
        <v>0</v>
      </c>
      <c r="W119" s="109">
        <v>0</v>
      </c>
      <c r="X119" s="109">
        <v>0</v>
      </c>
      <c r="Y119" s="109">
        <v>0</v>
      </c>
      <c r="Z119" s="455">
        <v>0</v>
      </c>
      <c r="AA119" s="109">
        <v>0</v>
      </c>
    </row>
    <row r="120" spans="1:27" x14ac:dyDescent="0.25">
      <c r="A120" s="458" t="s">
        <v>224</v>
      </c>
      <c r="B120" s="934"/>
      <c r="C120" s="922" t="s">
        <v>225</v>
      </c>
      <c r="D120" s="923"/>
      <c r="E120" s="924"/>
      <c r="F120" s="73">
        <v>0</v>
      </c>
      <c r="G120" s="73">
        <v>0</v>
      </c>
      <c r="H120" s="73">
        <v>0</v>
      </c>
      <c r="I120" s="73">
        <v>0</v>
      </c>
      <c r="J120" s="73">
        <v>0</v>
      </c>
      <c r="K120" s="455">
        <v>0</v>
      </c>
      <c r="L120" s="109">
        <v>0</v>
      </c>
      <c r="M120" s="109">
        <v>0</v>
      </c>
      <c r="N120" s="109">
        <v>0</v>
      </c>
      <c r="O120" s="455">
        <v>0</v>
      </c>
      <c r="P120" s="109">
        <v>0</v>
      </c>
      <c r="Q120" s="109">
        <v>0</v>
      </c>
      <c r="R120" s="109">
        <v>0</v>
      </c>
      <c r="S120" s="109">
        <v>0</v>
      </c>
      <c r="T120" s="455">
        <v>0</v>
      </c>
      <c r="U120" s="109">
        <v>0</v>
      </c>
      <c r="V120" s="109">
        <v>0</v>
      </c>
      <c r="W120" s="109">
        <v>0</v>
      </c>
      <c r="X120" s="109">
        <v>0</v>
      </c>
      <c r="Y120" s="109">
        <v>0</v>
      </c>
      <c r="Z120" s="455">
        <v>0</v>
      </c>
      <c r="AA120" s="109">
        <v>0</v>
      </c>
    </row>
    <row r="121" spans="1:27" x14ac:dyDescent="0.25">
      <c r="A121" s="458" t="s">
        <v>226</v>
      </c>
      <c r="B121" s="934"/>
      <c r="C121" s="922" t="s">
        <v>227</v>
      </c>
      <c r="D121" s="923"/>
      <c r="E121" s="924"/>
      <c r="F121" s="73">
        <v>0</v>
      </c>
      <c r="G121" s="73">
        <v>0</v>
      </c>
      <c r="H121" s="73">
        <v>0</v>
      </c>
      <c r="I121" s="73">
        <v>0</v>
      </c>
      <c r="J121" s="73">
        <v>0</v>
      </c>
      <c r="K121" s="455">
        <v>0</v>
      </c>
      <c r="L121" s="109">
        <v>0</v>
      </c>
      <c r="M121" s="109">
        <v>0</v>
      </c>
      <c r="N121" s="109">
        <v>0</v>
      </c>
      <c r="O121" s="455">
        <v>0</v>
      </c>
      <c r="P121" s="109">
        <v>0</v>
      </c>
      <c r="Q121" s="109">
        <v>0</v>
      </c>
      <c r="R121" s="109">
        <v>0</v>
      </c>
      <c r="S121" s="109">
        <v>0</v>
      </c>
      <c r="T121" s="455">
        <v>0</v>
      </c>
      <c r="U121" s="109">
        <v>0</v>
      </c>
      <c r="V121" s="109">
        <v>0</v>
      </c>
      <c r="W121" s="109">
        <v>0</v>
      </c>
      <c r="X121" s="109">
        <v>0</v>
      </c>
      <c r="Y121" s="109">
        <v>0</v>
      </c>
      <c r="Z121" s="455">
        <v>0</v>
      </c>
      <c r="AA121" s="109">
        <v>0</v>
      </c>
    </row>
    <row r="122" spans="1:27" x14ac:dyDescent="0.25">
      <c r="A122" s="458" t="s">
        <v>228</v>
      </c>
      <c r="B122" s="934"/>
      <c r="C122" s="922" t="s">
        <v>229</v>
      </c>
      <c r="D122" s="923"/>
      <c r="E122" s="924"/>
      <c r="F122" s="73">
        <v>0</v>
      </c>
      <c r="G122" s="73">
        <v>0</v>
      </c>
      <c r="H122" s="73">
        <v>0</v>
      </c>
      <c r="I122" s="73">
        <v>0</v>
      </c>
      <c r="J122" s="73">
        <v>0</v>
      </c>
      <c r="K122" s="455">
        <v>0</v>
      </c>
      <c r="L122" s="109">
        <v>0</v>
      </c>
      <c r="M122" s="109">
        <v>0</v>
      </c>
      <c r="N122" s="109">
        <v>0</v>
      </c>
      <c r="O122" s="455">
        <v>0</v>
      </c>
      <c r="P122" s="109">
        <v>0</v>
      </c>
      <c r="Q122" s="109">
        <v>0</v>
      </c>
      <c r="R122" s="109">
        <v>0</v>
      </c>
      <c r="S122" s="109">
        <v>0</v>
      </c>
      <c r="T122" s="455">
        <v>0</v>
      </c>
      <c r="U122" s="109">
        <v>0</v>
      </c>
      <c r="V122" s="109">
        <v>0</v>
      </c>
      <c r="W122" s="109">
        <v>0</v>
      </c>
      <c r="X122" s="109">
        <v>0</v>
      </c>
      <c r="Y122" s="109">
        <v>0</v>
      </c>
      <c r="Z122" s="455">
        <v>0</v>
      </c>
      <c r="AA122" s="109">
        <v>0</v>
      </c>
    </row>
    <row r="123" spans="1:27" x14ac:dyDescent="0.25">
      <c r="A123" s="458" t="s">
        <v>230</v>
      </c>
      <c r="B123" s="934"/>
      <c r="C123" s="922" t="s">
        <v>231</v>
      </c>
      <c r="D123" s="923"/>
      <c r="E123" s="924"/>
      <c r="F123" s="73">
        <v>0</v>
      </c>
      <c r="G123" s="73">
        <v>0</v>
      </c>
      <c r="H123" s="73">
        <v>0</v>
      </c>
      <c r="I123" s="73">
        <v>0</v>
      </c>
      <c r="J123" s="73">
        <v>0</v>
      </c>
      <c r="K123" s="455">
        <v>0</v>
      </c>
      <c r="L123" s="109">
        <v>0</v>
      </c>
      <c r="M123" s="109">
        <v>0</v>
      </c>
      <c r="N123" s="109">
        <v>0</v>
      </c>
      <c r="O123" s="455">
        <v>0</v>
      </c>
      <c r="P123" s="109">
        <v>0</v>
      </c>
      <c r="Q123" s="109">
        <v>0</v>
      </c>
      <c r="R123" s="109">
        <v>0</v>
      </c>
      <c r="S123" s="109">
        <v>0</v>
      </c>
      <c r="T123" s="455">
        <v>0</v>
      </c>
      <c r="U123" s="109">
        <v>0</v>
      </c>
      <c r="V123" s="109">
        <v>0</v>
      </c>
      <c r="W123" s="109">
        <v>0</v>
      </c>
      <c r="X123" s="109">
        <v>0</v>
      </c>
      <c r="Y123" s="109">
        <v>0</v>
      </c>
      <c r="Z123" s="455">
        <v>0</v>
      </c>
      <c r="AA123" s="109">
        <v>0</v>
      </c>
    </row>
    <row r="124" spans="1:27" x14ac:dyDescent="0.25">
      <c r="A124" s="458" t="s">
        <v>232</v>
      </c>
      <c r="B124" s="935"/>
      <c r="C124" s="922" t="s">
        <v>70</v>
      </c>
      <c r="D124" s="923"/>
      <c r="E124" s="924"/>
      <c r="F124" s="73">
        <v>0</v>
      </c>
      <c r="G124" s="73">
        <v>0</v>
      </c>
      <c r="H124" s="73">
        <v>0</v>
      </c>
      <c r="I124" s="73">
        <v>0</v>
      </c>
      <c r="J124" s="73">
        <v>0</v>
      </c>
      <c r="K124" s="455">
        <v>0</v>
      </c>
      <c r="L124" s="109">
        <v>0</v>
      </c>
      <c r="M124" s="109">
        <v>0</v>
      </c>
      <c r="N124" s="109">
        <v>0</v>
      </c>
      <c r="O124" s="455">
        <v>0</v>
      </c>
      <c r="P124" s="109">
        <v>0</v>
      </c>
      <c r="Q124" s="109">
        <v>0</v>
      </c>
      <c r="R124" s="109">
        <v>0</v>
      </c>
      <c r="S124" s="109">
        <v>0</v>
      </c>
      <c r="T124" s="455">
        <v>0</v>
      </c>
      <c r="U124" s="109">
        <v>0</v>
      </c>
      <c r="V124" s="109">
        <v>0</v>
      </c>
      <c r="W124" s="109">
        <v>0</v>
      </c>
      <c r="X124" s="109">
        <v>0</v>
      </c>
      <c r="Y124" s="109">
        <v>0</v>
      </c>
      <c r="Z124" s="455">
        <v>0</v>
      </c>
      <c r="AA124" s="109">
        <v>0</v>
      </c>
    </row>
    <row r="125" spans="1:27" s="238" customFormat="1" ht="36" customHeight="1" x14ac:dyDescent="0.25">
      <c r="A125" s="270" t="s">
        <v>233</v>
      </c>
      <c r="B125" s="274"/>
      <c r="C125" s="928" t="s">
        <v>234</v>
      </c>
      <c r="D125" s="929"/>
      <c r="E125" s="930"/>
      <c r="F125" s="277">
        <v>187</v>
      </c>
      <c r="G125" s="277">
        <v>589</v>
      </c>
      <c r="H125" s="277">
        <v>573</v>
      </c>
      <c r="I125" s="277">
        <v>16</v>
      </c>
      <c r="J125" s="277">
        <v>0</v>
      </c>
      <c r="K125" s="283">
        <v>610</v>
      </c>
      <c r="L125" s="283">
        <v>427</v>
      </c>
      <c r="M125" s="283">
        <v>68</v>
      </c>
      <c r="N125" s="283">
        <v>25</v>
      </c>
      <c r="O125" s="283">
        <v>90</v>
      </c>
      <c r="P125" s="283">
        <v>1</v>
      </c>
      <c r="Q125" s="283">
        <v>88</v>
      </c>
      <c r="R125" s="283">
        <v>1</v>
      </c>
      <c r="S125" s="283">
        <v>0</v>
      </c>
      <c r="T125" s="283">
        <v>610</v>
      </c>
      <c r="U125" s="283">
        <v>8</v>
      </c>
      <c r="V125" s="283">
        <v>567</v>
      </c>
      <c r="W125" s="283">
        <v>39</v>
      </c>
      <c r="X125" s="283">
        <v>0</v>
      </c>
      <c r="Y125" s="283">
        <v>5</v>
      </c>
      <c r="Z125" s="283">
        <v>142</v>
      </c>
      <c r="AA125" s="283">
        <v>8</v>
      </c>
    </row>
    <row r="126" spans="1:27" x14ac:dyDescent="0.25">
      <c r="A126" s="156" t="s">
        <v>235</v>
      </c>
      <c r="B126" s="279"/>
      <c r="C126" s="658" t="s">
        <v>236</v>
      </c>
      <c r="D126" s="659"/>
      <c r="E126" s="660"/>
      <c r="F126" s="443">
        <v>184</v>
      </c>
      <c r="G126" s="443">
        <v>583</v>
      </c>
      <c r="H126" s="443">
        <v>567</v>
      </c>
      <c r="I126" s="443">
        <v>16</v>
      </c>
      <c r="J126" s="443">
        <v>0</v>
      </c>
      <c r="K126" s="455">
        <v>603</v>
      </c>
      <c r="L126" s="114">
        <v>425</v>
      </c>
      <c r="M126" s="114">
        <v>67</v>
      </c>
      <c r="N126" s="114">
        <v>22</v>
      </c>
      <c r="O126" s="455">
        <v>89</v>
      </c>
      <c r="P126" s="114">
        <v>1</v>
      </c>
      <c r="Q126" s="114">
        <v>87</v>
      </c>
      <c r="R126" s="114">
        <v>1</v>
      </c>
      <c r="S126" s="114">
        <v>0</v>
      </c>
      <c r="T126" s="455">
        <v>603</v>
      </c>
      <c r="U126" s="114">
        <v>8</v>
      </c>
      <c r="V126" s="114">
        <v>561</v>
      </c>
      <c r="W126" s="114">
        <v>38</v>
      </c>
      <c r="X126" s="114">
        <v>0</v>
      </c>
      <c r="Y126" s="114">
        <v>5</v>
      </c>
      <c r="Z126" s="455">
        <v>140</v>
      </c>
      <c r="AA126" s="114">
        <v>8</v>
      </c>
    </row>
    <row r="127" spans="1:27" x14ac:dyDescent="0.25">
      <c r="A127" s="156" t="s">
        <v>237</v>
      </c>
      <c r="B127" s="279"/>
      <c r="C127" s="658" t="s">
        <v>238</v>
      </c>
      <c r="D127" s="659"/>
      <c r="E127" s="660"/>
      <c r="F127" s="443">
        <v>0</v>
      </c>
      <c r="G127" s="443">
        <v>0</v>
      </c>
      <c r="H127" s="443">
        <v>0</v>
      </c>
      <c r="I127" s="443">
        <v>0</v>
      </c>
      <c r="J127" s="443">
        <v>0</v>
      </c>
      <c r="K127" s="455">
        <v>0</v>
      </c>
      <c r="L127" s="114">
        <v>0</v>
      </c>
      <c r="M127" s="114">
        <v>0</v>
      </c>
      <c r="N127" s="114">
        <v>0</v>
      </c>
      <c r="O127" s="455">
        <v>0</v>
      </c>
      <c r="P127" s="114">
        <v>0</v>
      </c>
      <c r="Q127" s="114">
        <v>0</v>
      </c>
      <c r="R127" s="114">
        <v>0</v>
      </c>
      <c r="S127" s="114">
        <v>0</v>
      </c>
      <c r="T127" s="455">
        <v>0</v>
      </c>
      <c r="U127" s="114">
        <v>0</v>
      </c>
      <c r="V127" s="114">
        <v>0</v>
      </c>
      <c r="W127" s="114">
        <v>0</v>
      </c>
      <c r="X127" s="114">
        <v>0</v>
      </c>
      <c r="Y127" s="114">
        <v>0</v>
      </c>
      <c r="Z127" s="455">
        <v>0</v>
      </c>
      <c r="AA127" s="114">
        <v>0</v>
      </c>
    </row>
    <row r="128" spans="1:27" x14ac:dyDescent="0.25">
      <c r="A128" s="156" t="s">
        <v>239</v>
      </c>
      <c r="B128" s="279"/>
      <c r="C128" s="658" t="s">
        <v>240</v>
      </c>
      <c r="D128" s="661"/>
      <c r="E128" s="662"/>
      <c r="F128" s="443">
        <v>3</v>
      </c>
      <c r="G128" s="443">
        <v>3</v>
      </c>
      <c r="H128" s="443">
        <v>3</v>
      </c>
      <c r="I128" s="443">
        <v>0</v>
      </c>
      <c r="J128" s="443">
        <v>0</v>
      </c>
      <c r="K128" s="455">
        <v>5</v>
      </c>
      <c r="L128" s="114">
        <v>1</v>
      </c>
      <c r="M128" s="114">
        <v>1</v>
      </c>
      <c r="N128" s="114">
        <v>3</v>
      </c>
      <c r="O128" s="455">
        <v>0</v>
      </c>
      <c r="P128" s="114">
        <v>0</v>
      </c>
      <c r="Q128" s="114">
        <v>0</v>
      </c>
      <c r="R128" s="114">
        <v>0</v>
      </c>
      <c r="S128" s="114">
        <v>0</v>
      </c>
      <c r="T128" s="455">
        <v>5</v>
      </c>
      <c r="U128" s="114">
        <v>0</v>
      </c>
      <c r="V128" s="114">
        <v>4</v>
      </c>
      <c r="W128" s="114">
        <v>1</v>
      </c>
      <c r="X128" s="114">
        <v>0</v>
      </c>
      <c r="Y128" s="114">
        <v>0</v>
      </c>
      <c r="Z128" s="455">
        <v>1</v>
      </c>
      <c r="AA128" s="114">
        <v>0</v>
      </c>
    </row>
    <row r="129" spans="1:27" x14ac:dyDescent="0.25">
      <c r="A129" s="156" t="s">
        <v>241</v>
      </c>
      <c r="B129" s="279"/>
      <c r="C129" s="658" t="s">
        <v>242</v>
      </c>
      <c r="D129" s="661"/>
      <c r="E129" s="662"/>
      <c r="F129" s="443">
        <v>0</v>
      </c>
      <c r="G129" s="443">
        <v>1</v>
      </c>
      <c r="H129" s="443">
        <v>1</v>
      </c>
      <c r="I129" s="443">
        <v>0</v>
      </c>
      <c r="J129" s="443">
        <v>0</v>
      </c>
      <c r="K129" s="455">
        <v>1</v>
      </c>
      <c r="L129" s="114">
        <v>1</v>
      </c>
      <c r="M129" s="114">
        <v>0</v>
      </c>
      <c r="N129" s="114">
        <v>0</v>
      </c>
      <c r="O129" s="455">
        <v>0</v>
      </c>
      <c r="P129" s="114">
        <v>0</v>
      </c>
      <c r="Q129" s="114">
        <v>0</v>
      </c>
      <c r="R129" s="114">
        <v>0</v>
      </c>
      <c r="S129" s="114">
        <v>0</v>
      </c>
      <c r="T129" s="455">
        <v>1</v>
      </c>
      <c r="U129" s="114">
        <v>0</v>
      </c>
      <c r="V129" s="114">
        <v>1</v>
      </c>
      <c r="W129" s="114">
        <v>0</v>
      </c>
      <c r="X129" s="114">
        <v>0</v>
      </c>
      <c r="Y129" s="114">
        <v>0</v>
      </c>
      <c r="Z129" s="455">
        <v>0</v>
      </c>
      <c r="AA129" s="114">
        <v>0</v>
      </c>
    </row>
    <row r="130" spans="1:27" x14ac:dyDescent="0.25">
      <c r="A130" s="156" t="s">
        <v>243</v>
      </c>
      <c r="B130" s="279"/>
      <c r="C130" s="658" t="s">
        <v>244</v>
      </c>
      <c r="D130" s="659"/>
      <c r="E130" s="660"/>
      <c r="F130" s="443">
        <v>0</v>
      </c>
      <c r="G130" s="443">
        <v>0</v>
      </c>
      <c r="H130" s="443">
        <v>0</v>
      </c>
      <c r="I130" s="443">
        <v>0</v>
      </c>
      <c r="J130" s="443">
        <v>0</v>
      </c>
      <c r="K130" s="455">
        <v>0</v>
      </c>
      <c r="L130" s="114">
        <v>0</v>
      </c>
      <c r="M130" s="114">
        <v>0</v>
      </c>
      <c r="N130" s="114">
        <v>0</v>
      </c>
      <c r="O130" s="455">
        <v>0</v>
      </c>
      <c r="P130" s="114">
        <v>0</v>
      </c>
      <c r="Q130" s="114">
        <v>0</v>
      </c>
      <c r="R130" s="114">
        <v>0</v>
      </c>
      <c r="S130" s="114">
        <v>0</v>
      </c>
      <c r="T130" s="455">
        <v>0</v>
      </c>
      <c r="U130" s="114">
        <v>0</v>
      </c>
      <c r="V130" s="114">
        <v>0</v>
      </c>
      <c r="W130" s="114">
        <v>0</v>
      </c>
      <c r="X130" s="114">
        <v>0</v>
      </c>
      <c r="Y130" s="114">
        <v>0</v>
      </c>
      <c r="Z130" s="455">
        <v>0</v>
      </c>
      <c r="AA130" s="114">
        <v>0</v>
      </c>
    </row>
    <row r="131" spans="1:27" x14ac:dyDescent="0.25">
      <c r="A131" s="156" t="s">
        <v>245</v>
      </c>
      <c r="B131" s="279"/>
      <c r="C131" s="658" t="s">
        <v>246</v>
      </c>
      <c r="D131" s="659"/>
      <c r="E131" s="660"/>
      <c r="F131" s="443">
        <v>0</v>
      </c>
      <c r="G131" s="443">
        <v>0</v>
      </c>
      <c r="H131" s="443">
        <v>0</v>
      </c>
      <c r="I131" s="443">
        <v>0</v>
      </c>
      <c r="J131" s="443">
        <v>0</v>
      </c>
      <c r="K131" s="455">
        <v>0</v>
      </c>
      <c r="L131" s="114">
        <v>0</v>
      </c>
      <c r="M131" s="114">
        <v>0</v>
      </c>
      <c r="N131" s="114">
        <v>0</v>
      </c>
      <c r="O131" s="455">
        <v>0</v>
      </c>
      <c r="P131" s="114">
        <v>0</v>
      </c>
      <c r="Q131" s="114">
        <v>0</v>
      </c>
      <c r="R131" s="114">
        <v>0</v>
      </c>
      <c r="S131" s="114">
        <v>0</v>
      </c>
      <c r="T131" s="455">
        <v>0</v>
      </c>
      <c r="U131" s="114">
        <v>0</v>
      </c>
      <c r="V131" s="114">
        <v>0</v>
      </c>
      <c r="W131" s="114">
        <v>0</v>
      </c>
      <c r="X131" s="114">
        <v>0</v>
      </c>
      <c r="Y131" s="114">
        <v>0</v>
      </c>
      <c r="Z131" s="455">
        <v>0</v>
      </c>
      <c r="AA131" s="114">
        <v>0</v>
      </c>
    </row>
    <row r="132" spans="1:27" x14ac:dyDescent="0.25">
      <c r="A132" s="156" t="s">
        <v>247</v>
      </c>
      <c r="B132" s="279"/>
      <c r="C132" s="658" t="s">
        <v>248</v>
      </c>
      <c r="D132" s="659"/>
      <c r="E132" s="660"/>
      <c r="F132" s="443">
        <v>0</v>
      </c>
      <c r="G132" s="443">
        <v>0</v>
      </c>
      <c r="H132" s="443">
        <v>0</v>
      </c>
      <c r="I132" s="443">
        <v>0</v>
      </c>
      <c r="J132" s="443">
        <v>0</v>
      </c>
      <c r="K132" s="455">
        <v>0</v>
      </c>
      <c r="L132" s="114">
        <v>0</v>
      </c>
      <c r="M132" s="114">
        <v>0</v>
      </c>
      <c r="N132" s="114">
        <v>0</v>
      </c>
      <c r="O132" s="455">
        <v>0</v>
      </c>
      <c r="P132" s="114">
        <v>0</v>
      </c>
      <c r="Q132" s="114">
        <v>0</v>
      </c>
      <c r="R132" s="114">
        <v>0</v>
      </c>
      <c r="S132" s="114">
        <v>0</v>
      </c>
      <c r="T132" s="455">
        <v>0</v>
      </c>
      <c r="U132" s="114">
        <v>0</v>
      </c>
      <c r="V132" s="114">
        <v>0</v>
      </c>
      <c r="W132" s="114">
        <v>0</v>
      </c>
      <c r="X132" s="114">
        <v>0</v>
      </c>
      <c r="Y132" s="114">
        <v>0</v>
      </c>
      <c r="Z132" s="455">
        <v>0</v>
      </c>
      <c r="AA132" s="114">
        <v>0</v>
      </c>
    </row>
    <row r="133" spans="1:27" x14ac:dyDescent="0.25">
      <c r="A133" s="156" t="s">
        <v>249</v>
      </c>
      <c r="B133" s="279"/>
      <c r="C133" s="658" t="s">
        <v>70</v>
      </c>
      <c r="D133" s="659"/>
      <c r="E133" s="660"/>
      <c r="F133" s="443">
        <v>0</v>
      </c>
      <c r="G133" s="443">
        <v>2</v>
      </c>
      <c r="H133" s="443">
        <v>2</v>
      </c>
      <c r="I133" s="443">
        <v>0</v>
      </c>
      <c r="J133" s="443">
        <v>0</v>
      </c>
      <c r="K133" s="455">
        <v>1</v>
      </c>
      <c r="L133" s="114">
        <v>0</v>
      </c>
      <c r="M133" s="114">
        <v>0</v>
      </c>
      <c r="N133" s="114">
        <v>0</v>
      </c>
      <c r="O133" s="455">
        <v>1</v>
      </c>
      <c r="P133" s="114">
        <v>0</v>
      </c>
      <c r="Q133" s="114">
        <v>1</v>
      </c>
      <c r="R133" s="114">
        <v>0</v>
      </c>
      <c r="S133" s="114">
        <v>0</v>
      </c>
      <c r="T133" s="455">
        <v>1</v>
      </c>
      <c r="U133" s="114">
        <v>0</v>
      </c>
      <c r="V133" s="114">
        <v>1</v>
      </c>
      <c r="W133" s="114">
        <v>0</v>
      </c>
      <c r="X133" s="114">
        <v>0</v>
      </c>
      <c r="Y133" s="114">
        <v>0</v>
      </c>
      <c r="Z133" s="455">
        <v>1</v>
      </c>
      <c r="AA133" s="114">
        <v>0</v>
      </c>
    </row>
    <row r="134" spans="1:27" s="238" customFormat="1" ht="39" customHeight="1" x14ac:dyDescent="0.25">
      <c r="A134" s="275" t="s">
        <v>250</v>
      </c>
      <c r="B134" s="276"/>
      <c r="C134" s="928" t="s">
        <v>251</v>
      </c>
      <c r="D134" s="931"/>
      <c r="E134" s="932"/>
      <c r="F134" s="277">
        <v>1</v>
      </c>
      <c r="G134" s="277">
        <v>0</v>
      </c>
      <c r="H134" s="277">
        <v>0</v>
      </c>
      <c r="I134" s="277">
        <v>0</v>
      </c>
      <c r="J134" s="277">
        <v>0</v>
      </c>
      <c r="K134" s="283">
        <v>1</v>
      </c>
      <c r="L134" s="283">
        <v>0</v>
      </c>
      <c r="M134" s="283">
        <v>1</v>
      </c>
      <c r="N134" s="283">
        <v>0</v>
      </c>
      <c r="O134" s="283">
        <v>0</v>
      </c>
      <c r="P134" s="283">
        <v>0</v>
      </c>
      <c r="Q134" s="283">
        <v>0</v>
      </c>
      <c r="R134" s="283">
        <v>0</v>
      </c>
      <c r="S134" s="283">
        <v>0</v>
      </c>
      <c r="T134" s="283">
        <v>1</v>
      </c>
      <c r="U134" s="283">
        <v>0</v>
      </c>
      <c r="V134" s="283">
        <v>0</v>
      </c>
      <c r="W134" s="283">
        <v>1</v>
      </c>
      <c r="X134" s="283">
        <v>0</v>
      </c>
      <c r="Y134" s="283">
        <v>0</v>
      </c>
      <c r="Z134" s="283">
        <v>0</v>
      </c>
      <c r="AA134" s="283">
        <v>0</v>
      </c>
    </row>
    <row r="135" spans="1:27" x14ac:dyDescent="0.25">
      <c r="A135" s="156" t="s">
        <v>252</v>
      </c>
      <c r="B135" s="279"/>
      <c r="C135" s="647" t="s">
        <v>253</v>
      </c>
      <c r="D135" s="810"/>
      <c r="E135" s="811"/>
      <c r="F135" s="443">
        <v>1</v>
      </c>
      <c r="G135" s="443">
        <v>0</v>
      </c>
      <c r="H135" s="443">
        <v>0</v>
      </c>
      <c r="I135" s="443">
        <v>0</v>
      </c>
      <c r="J135" s="443">
        <v>0</v>
      </c>
      <c r="K135" s="455">
        <v>1</v>
      </c>
      <c r="L135" s="114">
        <v>0</v>
      </c>
      <c r="M135" s="114">
        <v>1</v>
      </c>
      <c r="N135" s="114">
        <v>0</v>
      </c>
      <c r="O135" s="455">
        <v>0</v>
      </c>
      <c r="P135" s="114">
        <v>0</v>
      </c>
      <c r="Q135" s="114">
        <v>0</v>
      </c>
      <c r="R135" s="114">
        <v>0</v>
      </c>
      <c r="S135" s="114">
        <v>0</v>
      </c>
      <c r="T135" s="455">
        <v>1</v>
      </c>
      <c r="U135" s="114">
        <v>0</v>
      </c>
      <c r="V135" s="114">
        <v>0</v>
      </c>
      <c r="W135" s="114">
        <v>1</v>
      </c>
      <c r="X135" s="114">
        <v>0</v>
      </c>
      <c r="Y135" s="114">
        <v>0</v>
      </c>
      <c r="Z135" s="455">
        <v>0</v>
      </c>
      <c r="AA135" s="114">
        <v>0</v>
      </c>
    </row>
    <row r="136" spans="1:27" x14ac:dyDescent="0.25">
      <c r="A136" s="156" t="s">
        <v>254</v>
      </c>
      <c r="B136" s="279"/>
      <c r="C136" s="647" t="s">
        <v>255</v>
      </c>
      <c r="D136" s="648"/>
      <c r="E136" s="649"/>
      <c r="F136" s="443">
        <v>0</v>
      </c>
      <c r="G136" s="443">
        <v>0</v>
      </c>
      <c r="H136" s="443">
        <v>0</v>
      </c>
      <c r="I136" s="443">
        <v>0</v>
      </c>
      <c r="J136" s="443">
        <v>0</v>
      </c>
      <c r="K136" s="455">
        <v>0</v>
      </c>
      <c r="L136" s="114">
        <v>0</v>
      </c>
      <c r="M136" s="114">
        <v>0</v>
      </c>
      <c r="N136" s="114">
        <v>0</v>
      </c>
      <c r="O136" s="455">
        <v>0</v>
      </c>
      <c r="P136" s="114">
        <v>0</v>
      </c>
      <c r="Q136" s="114">
        <v>0</v>
      </c>
      <c r="R136" s="114">
        <v>0</v>
      </c>
      <c r="S136" s="114">
        <v>0</v>
      </c>
      <c r="T136" s="455">
        <v>0</v>
      </c>
      <c r="U136" s="114">
        <v>0</v>
      </c>
      <c r="V136" s="114">
        <v>0</v>
      </c>
      <c r="W136" s="114">
        <v>0</v>
      </c>
      <c r="X136" s="114">
        <v>0</v>
      </c>
      <c r="Y136" s="114">
        <v>0</v>
      </c>
      <c r="Z136" s="455">
        <v>0</v>
      </c>
      <c r="AA136" s="114">
        <v>0</v>
      </c>
    </row>
    <row r="137" spans="1:27" x14ac:dyDescent="0.25">
      <c r="A137" s="156" t="s">
        <v>256</v>
      </c>
      <c r="B137" s="279"/>
      <c r="C137" s="647" t="s">
        <v>70</v>
      </c>
      <c r="D137" s="648"/>
      <c r="E137" s="649"/>
      <c r="F137" s="443">
        <v>0</v>
      </c>
      <c r="G137" s="443">
        <v>0</v>
      </c>
      <c r="H137" s="443">
        <v>0</v>
      </c>
      <c r="I137" s="443">
        <v>0</v>
      </c>
      <c r="J137" s="443">
        <v>0</v>
      </c>
      <c r="K137" s="455">
        <v>0</v>
      </c>
      <c r="L137" s="114">
        <v>0</v>
      </c>
      <c r="M137" s="114">
        <v>0</v>
      </c>
      <c r="N137" s="114">
        <v>0</v>
      </c>
      <c r="O137" s="455">
        <v>0</v>
      </c>
      <c r="P137" s="114">
        <v>0</v>
      </c>
      <c r="Q137" s="114">
        <v>0</v>
      </c>
      <c r="R137" s="114">
        <v>0</v>
      </c>
      <c r="S137" s="114">
        <v>0</v>
      </c>
      <c r="T137" s="455">
        <v>0</v>
      </c>
      <c r="U137" s="114">
        <v>0</v>
      </c>
      <c r="V137" s="114">
        <v>0</v>
      </c>
      <c r="W137" s="114">
        <v>0</v>
      </c>
      <c r="X137" s="114">
        <v>0</v>
      </c>
      <c r="Y137" s="114">
        <v>0</v>
      </c>
      <c r="Z137" s="455">
        <v>0</v>
      </c>
      <c r="AA137" s="114">
        <v>0</v>
      </c>
    </row>
    <row r="138" spans="1:27" s="238" customFormat="1" ht="31.5" customHeight="1" x14ac:dyDescent="0.25">
      <c r="A138" s="275" t="s">
        <v>257</v>
      </c>
      <c r="B138" s="276"/>
      <c r="C138" s="928" t="s">
        <v>70</v>
      </c>
      <c r="D138" s="929"/>
      <c r="E138" s="930"/>
      <c r="F138" s="272">
        <v>11</v>
      </c>
      <c r="G138" s="272">
        <v>34</v>
      </c>
      <c r="H138" s="272">
        <v>29</v>
      </c>
      <c r="I138" s="272">
        <v>5</v>
      </c>
      <c r="J138" s="272">
        <v>0</v>
      </c>
      <c r="K138" s="273">
        <v>25</v>
      </c>
      <c r="L138" s="273">
        <v>14</v>
      </c>
      <c r="M138" s="273">
        <v>1</v>
      </c>
      <c r="N138" s="273">
        <v>6</v>
      </c>
      <c r="O138" s="273">
        <v>4</v>
      </c>
      <c r="P138" s="273">
        <v>1</v>
      </c>
      <c r="Q138" s="273">
        <v>2</v>
      </c>
      <c r="R138" s="273">
        <v>1</v>
      </c>
      <c r="S138" s="273">
        <v>0</v>
      </c>
      <c r="T138" s="273">
        <v>25</v>
      </c>
      <c r="U138" s="273">
        <v>1</v>
      </c>
      <c r="V138" s="273">
        <v>15</v>
      </c>
      <c r="W138" s="273">
        <v>6</v>
      </c>
      <c r="X138" s="273">
        <v>0</v>
      </c>
      <c r="Y138" s="273">
        <v>0</v>
      </c>
      <c r="Z138" s="273">
        <v>14</v>
      </c>
      <c r="AA138" s="273">
        <v>6</v>
      </c>
    </row>
    <row r="139" spans="1:27" ht="48" customHeight="1" x14ac:dyDescent="0.25">
      <c r="A139" s="64" t="s">
        <v>258</v>
      </c>
      <c r="B139" s="192"/>
      <c r="C139" s="666" t="s">
        <v>12</v>
      </c>
      <c r="D139" s="667"/>
      <c r="E139" s="668"/>
      <c r="F139" s="53">
        <f t="shared" ref="F139:U139" si="0">SUM(F20+F40+F52+F60+F74+F81+F88+F91+F114+F118+F125+F134+F138)</f>
        <v>374</v>
      </c>
      <c r="G139" s="53">
        <f t="shared" si="0"/>
        <v>1353</v>
      </c>
      <c r="H139" s="53">
        <f t="shared" si="0"/>
        <v>1288</v>
      </c>
      <c r="I139" s="53">
        <v>67</v>
      </c>
      <c r="J139" s="53">
        <f t="shared" si="0"/>
        <v>1</v>
      </c>
      <c r="K139" s="449">
        <f t="shared" si="0"/>
        <v>1299</v>
      </c>
      <c r="L139" s="53">
        <f t="shared" si="0"/>
        <v>933</v>
      </c>
      <c r="M139" s="53">
        <f t="shared" si="0"/>
        <v>108</v>
      </c>
      <c r="N139" s="53">
        <f t="shared" si="0"/>
        <v>90</v>
      </c>
      <c r="O139" s="449">
        <f t="shared" si="0"/>
        <v>168</v>
      </c>
      <c r="P139" s="53">
        <f t="shared" si="0"/>
        <v>11</v>
      </c>
      <c r="Q139" s="53">
        <f t="shared" si="0"/>
        <v>146</v>
      </c>
      <c r="R139" s="53">
        <f t="shared" si="0"/>
        <v>11</v>
      </c>
      <c r="S139" s="53">
        <f t="shared" si="0"/>
        <v>1</v>
      </c>
      <c r="T139" s="449">
        <f t="shared" si="0"/>
        <v>1300</v>
      </c>
      <c r="U139" s="53">
        <f t="shared" si="0"/>
        <v>11</v>
      </c>
      <c r="V139" s="53">
        <f>SUM(V20+V40+V52+V60+V74+V81+V88+V91+V114+V118+V125++V134+V138)</f>
        <v>1088</v>
      </c>
      <c r="W139" s="53">
        <f>SUM(W20+W40+W52+W60+W74+W81+W88+W91+W114+W118+W125+W134+W138)</f>
        <v>114</v>
      </c>
      <c r="X139" s="53">
        <f>SUM(X20+X40+X52+X60+X74+X81+X88+X91+X114+X118+X125+X134+X138)</f>
        <v>0</v>
      </c>
      <c r="Y139" s="53">
        <f>SUM(Y20+Y40+Y52+Y60+Y74+Y81+Y88+Y91+Y114+Y118+Y125+Y134+Y138)</f>
        <v>6</v>
      </c>
      <c r="Z139" s="449">
        <f>SUM(Z20+Z40+Z52+Z60+Z74+Z81+Z88+Z91+Z114+Z118+Z125+Z134+Z138)</f>
        <v>342</v>
      </c>
      <c r="AA139" s="53">
        <f>SUM(AA20+AA40+AA52+AA60+AA74+AA81+AA88+AA91+AA114+AA118+AA125+AA134+AA138)</f>
        <v>54</v>
      </c>
    </row>
    <row r="140" spans="1:27" x14ac:dyDescent="0.25">
      <c r="A140" s="180"/>
      <c r="B140" s="287"/>
      <c r="C140" s="180"/>
      <c r="D140" s="180"/>
      <c r="E140" s="180"/>
      <c r="F140" s="180"/>
      <c r="G140" s="180"/>
      <c r="H140" s="180"/>
      <c r="I140" s="180"/>
      <c r="J140" s="180"/>
      <c r="K140" s="183"/>
      <c r="L140" s="183"/>
      <c r="M140" s="183"/>
      <c r="N140" s="183"/>
      <c r="O140" s="183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</row>
    <row r="141" spans="1:27" x14ac:dyDescent="0.25">
      <c r="K141" s="185"/>
      <c r="L141" s="185"/>
      <c r="M141" s="185"/>
      <c r="N141" s="185"/>
      <c r="O141" s="185"/>
      <c r="P141" s="185"/>
      <c r="Q141" s="185"/>
      <c r="R141" s="185"/>
      <c r="S141" s="185"/>
      <c r="T141" s="185"/>
      <c r="U141" s="185"/>
      <c r="V141" s="185"/>
      <c r="W141" s="185"/>
      <c r="X141" s="185"/>
      <c r="Y141" s="185"/>
      <c r="Z141" s="185"/>
      <c r="AA141" s="185"/>
    </row>
    <row r="142" spans="1:27" x14ac:dyDescent="0.25"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5"/>
      <c r="Z142" s="185"/>
      <c r="AA142" s="185"/>
    </row>
    <row r="143" spans="1:27" x14ac:dyDescent="0.25">
      <c r="K143" s="185"/>
      <c r="L143" s="185"/>
      <c r="M143" s="185"/>
      <c r="N143" s="185"/>
      <c r="O143" s="185"/>
      <c r="P143" s="185"/>
      <c r="Q143" s="185"/>
      <c r="R143" s="185"/>
      <c r="S143" s="185"/>
      <c r="T143" s="185"/>
      <c r="U143" s="185"/>
      <c r="V143" s="185"/>
      <c r="W143" s="185"/>
      <c r="X143" s="185"/>
      <c r="Y143" s="185"/>
      <c r="Z143" s="185"/>
      <c r="AA143" s="185"/>
    </row>
    <row r="144" spans="1:27" x14ac:dyDescent="0.25">
      <c r="K144" s="185"/>
      <c r="L144" s="185"/>
      <c r="M144" s="185"/>
      <c r="N144" s="185"/>
      <c r="O144" s="185"/>
      <c r="P144" s="185"/>
      <c r="Q144" s="185"/>
      <c r="R144" s="185"/>
      <c r="S144" s="185"/>
      <c r="T144" s="185"/>
      <c r="U144" s="185"/>
      <c r="V144" s="185"/>
      <c r="W144" s="185"/>
      <c r="X144" s="185"/>
      <c r="Y144" s="185"/>
      <c r="Z144" s="185"/>
      <c r="AA144" s="185"/>
    </row>
    <row r="145" spans="1:27" hidden="1" x14ac:dyDescent="0.25">
      <c r="A145" s="205"/>
      <c r="B145" s="920"/>
      <c r="C145" s="922"/>
      <c r="D145" s="923"/>
      <c r="E145" s="924"/>
      <c r="F145" s="392"/>
      <c r="G145" s="392"/>
      <c r="H145" s="392"/>
      <c r="I145" s="392">
        <v>0</v>
      </c>
      <c r="J145" s="392"/>
      <c r="K145" s="510"/>
      <c r="L145" s="510"/>
      <c r="M145" s="510"/>
      <c r="N145" s="510"/>
      <c r="O145" s="510"/>
      <c r="P145" s="510"/>
      <c r="Q145" s="510"/>
      <c r="R145" s="510"/>
      <c r="S145" s="510"/>
      <c r="T145" s="510"/>
      <c r="U145" s="510"/>
      <c r="V145" s="510"/>
      <c r="W145" s="510"/>
      <c r="X145" s="510"/>
      <c r="Y145" s="510"/>
      <c r="Z145" s="510"/>
      <c r="AA145" s="510"/>
    </row>
    <row r="146" spans="1:27" hidden="1" x14ac:dyDescent="0.25">
      <c r="A146" s="205"/>
      <c r="B146" s="921"/>
      <c r="C146" s="925"/>
      <c r="D146" s="926"/>
      <c r="E146" s="927"/>
      <c r="F146" s="392"/>
      <c r="G146" s="392"/>
      <c r="H146" s="392"/>
      <c r="I146" s="392">
        <v>0</v>
      </c>
      <c r="J146" s="392"/>
      <c r="K146" s="510"/>
      <c r="L146" s="510"/>
      <c r="M146" s="510"/>
      <c r="N146" s="510"/>
      <c r="O146" s="510"/>
      <c r="P146" s="510"/>
      <c r="Q146" s="510"/>
      <c r="R146" s="510"/>
      <c r="S146" s="510"/>
      <c r="T146" s="510"/>
      <c r="U146" s="510"/>
      <c r="V146" s="510"/>
      <c r="W146" s="510"/>
      <c r="X146" s="510"/>
      <c r="Y146" s="510"/>
      <c r="Z146" s="510"/>
      <c r="AA146" s="510"/>
    </row>
    <row r="147" spans="1:27" hidden="1" x14ac:dyDescent="0.25">
      <c r="A147" s="391"/>
      <c r="B147" s="394"/>
      <c r="C147" s="666"/>
      <c r="D147" s="667"/>
      <c r="E147" s="668"/>
      <c r="F147" s="393"/>
      <c r="G147" s="393"/>
      <c r="H147" s="393"/>
      <c r="I147" s="393">
        <v>0</v>
      </c>
      <c r="J147" s="393"/>
      <c r="K147" s="510"/>
      <c r="L147" s="510"/>
      <c r="M147" s="510"/>
      <c r="N147" s="510"/>
      <c r="O147" s="510"/>
      <c r="P147" s="510"/>
      <c r="Q147" s="510"/>
      <c r="R147" s="510"/>
      <c r="S147" s="510"/>
      <c r="T147" s="510"/>
      <c r="U147" s="510"/>
      <c r="V147" s="510"/>
      <c r="W147" s="510"/>
      <c r="X147" s="510"/>
      <c r="Y147" s="510"/>
      <c r="Z147" s="510"/>
      <c r="AA147" s="510"/>
    </row>
    <row r="148" spans="1:27" x14ac:dyDescent="0.25">
      <c r="A148" s="104"/>
      <c r="B148" s="105"/>
      <c r="C148" s="104"/>
      <c r="D148" s="104"/>
      <c r="E148" s="104"/>
      <c r="F148" s="104"/>
      <c r="G148" s="104"/>
      <c r="H148" s="180"/>
      <c r="I148" s="180" t="s">
        <v>307</v>
      </c>
      <c r="J148" s="180"/>
      <c r="K148" s="183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</row>
    <row r="149" spans="1:27" x14ac:dyDescent="0.25">
      <c r="I149" s="180" t="s">
        <v>308</v>
      </c>
      <c r="J149" s="180"/>
      <c r="K149" s="183"/>
      <c r="L149" s="185"/>
      <c r="M149" s="185"/>
      <c r="N149" s="185"/>
      <c r="O149" s="185"/>
      <c r="P149" s="185"/>
      <c r="Q149" s="185"/>
      <c r="R149" s="185"/>
      <c r="S149" s="185"/>
      <c r="T149" s="185"/>
      <c r="U149" s="185"/>
      <c r="V149" s="185"/>
      <c r="W149" s="185"/>
      <c r="X149" s="185"/>
      <c r="Y149" s="185"/>
      <c r="Z149" s="185"/>
      <c r="AA149" s="185"/>
    </row>
    <row r="150" spans="1:27" x14ac:dyDescent="0.25">
      <c r="I150" s="180" t="s">
        <v>309</v>
      </c>
      <c r="J150" s="180"/>
      <c r="K150" s="183"/>
      <c r="L150" s="185"/>
      <c r="M150" s="185"/>
      <c r="N150" s="185"/>
      <c r="O150" s="185"/>
      <c r="P150" s="185"/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  <c r="AA150" s="185"/>
    </row>
    <row r="151" spans="1:27" x14ac:dyDescent="0.25">
      <c r="I151" s="180" t="s">
        <v>310</v>
      </c>
      <c r="J151" s="180"/>
      <c r="K151" s="183"/>
      <c r="L151" s="185"/>
      <c r="M151" s="185"/>
      <c r="N151" s="185"/>
      <c r="O151" s="185"/>
      <c r="P151" s="185"/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  <c r="AA151" s="185"/>
    </row>
    <row r="152" spans="1:27" x14ac:dyDescent="0.25">
      <c r="K152" s="185"/>
      <c r="L152" s="185"/>
      <c r="M152" s="185"/>
      <c r="N152" s="185"/>
      <c r="O152" s="185"/>
      <c r="P152" s="185"/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  <c r="AA152" s="185"/>
    </row>
    <row r="153" spans="1:27" x14ac:dyDescent="0.25">
      <c r="K153" s="185"/>
      <c r="L153" s="185"/>
      <c r="M153" s="185"/>
      <c r="N153" s="185"/>
      <c r="O153" s="185"/>
      <c r="P153" s="185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  <c r="AA153" s="185"/>
    </row>
    <row r="154" spans="1:27" x14ac:dyDescent="0.25">
      <c r="K154" s="185"/>
      <c r="L154" s="185"/>
      <c r="M154" s="185"/>
      <c r="N154" s="185"/>
      <c r="O154" s="185"/>
      <c r="P154" s="185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</row>
    <row r="155" spans="1:27" x14ac:dyDescent="0.25">
      <c r="K155" s="185"/>
      <c r="L155" s="185"/>
      <c r="M155" s="185"/>
      <c r="N155" s="185"/>
      <c r="O155" s="185"/>
      <c r="P155" s="185"/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  <c r="AA155" s="185"/>
    </row>
    <row r="156" spans="1:27" x14ac:dyDescent="0.25">
      <c r="K156" s="185"/>
      <c r="L156" s="185"/>
      <c r="M156" s="185"/>
      <c r="N156" s="185"/>
      <c r="O156" s="185"/>
      <c r="P156" s="185"/>
      <c r="Q156" s="185"/>
      <c r="R156" s="185"/>
      <c r="S156" s="185"/>
      <c r="T156" s="185"/>
      <c r="U156" s="185"/>
      <c r="V156" s="185"/>
      <c r="W156" s="185"/>
      <c r="X156" s="185"/>
      <c r="Y156" s="185"/>
      <c r="Z156" s="185"/>
      <c r="AA156" s="185"/>
    </row>
    <row r="157" spans="1:27" x14ac:dyDescent="0.25"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</row>
    <row r="158" spans="1:27" x14ac:dyDescent="0.25">
      <c r="K158" s="185"/>
      <c r="L158" s="185"/>
      <c r="M158" s="185"/>
      <c r="N158" s="185"/>
      <c r="O158" s="185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</row>
    <row r="159" spans="1:27" x14ac:dyDescent="0.25">
      <c r="K159" s="185"/>
      <c r="L159" s="185"/>
      <c r="M159" s="185"/>
      <c r="N159" s="185"/>
      <c r="O159" s="185"/>
      <c r="P159" s="185"/>
      <c r="Q159" s="185"/>
      <c r="R159" s="185"/>
      <c r="S159" s="185"/>
      <c r="T159" s="185"/>
      <c r="U159" s="185"/>
      <c r="V159" s="185"/>
      <c r="W159" s="185"/>
      <c r="X159" s="185"/>
      <c r="Y159" s="185"/>
      <c r="Z159" s="185"/>
      <c r="AA159" s="185"/>
    </row>
    <row r="160" spans="1:27" x14ac:dyDescent="0.25">
      <c r="K160" s="185"/>
      <c r="L160" s="185"/>
      <c r="M160" s="185"/>
      <c r="N160" s="185"/>
      <c r="O160" s="185"/>
      <c r="P160" s="185"/>
      <c r="Q160" s="185"/>
      <c r="R160" s="185"/>
      <c r="S160" s="185"/>
      <c r="T160" s="185"/>
      <c r="U160" s="185"/>
      <c r="V160" s="185"/>
      <c r="W160" s="185"/>
      <c r="X160" s="185"/>
      <c r="Y160" s="185"/>
      <c r="Z160" s="185"/>
      <c r="AA160" s="185"/>
    </row>
    <row r="161" spans="1:28" x14ac:dyDescent="0.25">
      <c r="K161" s="185"/>
      <c r="L161" s="185"/>
      <c r="M161" s="185"/>
      <c r="N161" s="185"/>
      <c r="O161" s="185"/>
      <c r="P161" s="185"/>
      <c r="Q161" s="185"/>
      <c r="R161" s="185"/>
      <c r="S161" s="185"/>
      <c r="T161" s="185"/>
      <c r="U161" s="185"/>
      <c r="V161" s="185"/>
      <c r="W161" s="185"/>
      <c r="X161" s="185"/>
      <c r="Y161" s="185"/>
      <c r="Z161" s="185"/>
      <c r="AA161" s="185"/>
    </row>
    <row r="162" spans="1:28" x14ac:dyDescent="0.25">
      <c r="K162" s="185"/>
      <c r="L162" s="185"/>
      <c r="M162" s="185"/>
      <c r="N162" s="185"/>
      <c r="O162" s="185"/>
      <c r="P162" s="185"/>
      <c r="Q162" s="185"/>
      <c r="R162" s="185"/>
      <c r="S162" s="185"/>
      <c r="T162" s="185"/>
      <c r="U162" s="185"/>
      <c r="V162" s="185"/>
      <c r="W162" s="185"/>
      <c r="X162" s="185"/>
      <c r="Y162" s="185"/>
      <c r="Z162" s="185"/>
      <c r="AA162" s="185"/>
    </row>
    <row r="163" spans="1:28" x14ac:dyDescent="0.25">
      <c r="A163" s="185"/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  <c r="R163" s="185"/>
      <c r="S163" s="185"/>
      <c r="T163" s="185"/>
      <c r="U163" s="185"/>
      <c r="V163" s="185"/>
      <c r="W163" s="185"/>
      <c r="X163" s="185"/>
      <c r="Y163" s="185"/>
      <c r="Z163" s="185"/>
      <c r="AA163" s="185"/>
      <c r="AB163" s="185"/>
    </row>
    <row r="164" spans="1:28" x14ac:dyDescent="0.25">
      <c r="A164" s="185"/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  <c r="R164" s="185"/>
      <c r="S164" s="185"/>
      <c r="T164" s="185"/>
      <c r="U164" s="185"/>
      <c r="V164" s="185"/>
      <c r="W164" s="185"/>
      <c r="X164" s="185"/>
      <c r="Y164" s="185"/>
      <c r="Z164" s="185"/>
      <c r="AA164" s="185"/>
      <c r="AB164" s="185"/>
    </row>
    <row r="165" spans="1:28" x14ac:dyDescent="0.25">
      <c r="A165" s="185"/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  <c r="R165" s="185"/>
      <c r="S165" s="185"/>
      <c r="T165" s="185"/>
      <c r="U165" s="185"/>
      <c r="V165" s="185"/>
      <c r="W165" s="185"/>
      <c r="X165" s="185"/>
      <c r="Y165" s="185"/>
      <c r="Z165" s="185"/>
      <c r="AA165" s="185"/>
      <c r="AB165" s="185"/>
    </row>
    <row r="166" spans="1:28" x14ac:dyDescent="0.25">
      <c r="A166" s="185"/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5"/>
      <c r="V166" s="185"/>
      <c r="W166" s="185"/>
      <c r="X166" s="185"/>
      <c r="Y166" s="185"/>
      <c r="Z166" s="185"/>
      <c r="AA166" s="185"/>
      <c r="AB166" s="185"/>
    </row>
    <row r="167" spans="1:28" x14ac:dyDescent="0.25">
      <c r="A167" s="185"/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  <c r="R167" s="185"/>
      <c r="S167" s="185"/>
      <c r="T167" s="185"/>
      <c r="U167" s="185"/>
      <c r="V167" s="185"/>
      <c r="W167" s="185"/>
      <c r="X167" s="185"/>
      <c r="Y167" s="185"/>
      <c r="Z167" s="185"/>
      <c r="AA167" s="185"/>
      <c r="AB167" s="185"/>
    </row>
    <row r="168" spans="1:28" x14ac:dyDescent="0.25">
      <c r="A168" s="185"/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</row>
    <row r="169" spans="1:28" x14ac:dyDescent="0.25">
      <c r="A169" s="185"/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  <c r="AA169" s="185"/>
      <c r="AB169" s="185"/>
    </row>
    <row r="170" spans="1:28" x14ac:dyDescent="0.25">
      <c r="A170" s="185"/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  <c r="R170" s="185"/>
      <c r="S170" s="185"/>
      <c r="T170" s="185"/>
      <c r="U170" s="185"/>
      <c r="V170" s="185"/>
      <c r="W170" s="185"/>
      <c r="X170" s="185"/>
      <c r="Y170" s="185"/>
      <c r="Z170" s="185"/>
      <c r="AA170" s="185"/>
      <c r="AB170" s="185"/>
    </row>
    <row r="171" spans="1:28" x14ac:dyDescent="0.25">
      <c r="A171" s="185"/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  <c r="R171" s="185"/>
      <c r="S171" s="185"/>
      <c r="T171" s="185"/>
      <c r="U171" s="185"/>
      <c r="V171" s="185"/>
      <c r="W171" s="185"/>
      <c r="X171" s="185"/>
      <c r="Y171" s="185"/>
      <c r="Z171" s="185"/>
      <c r="AA171" s="185"/>
      <c r="AB171" s="185"/>
    </row>
    <row r="172" spans="1:28" x14ac:dyDescent="0.25">
      <c r="A172" s="185"/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  <c r="R172" s="185"/>
      <c r="S172" s="185"/>
      <c r="T172" s="185"/>
      <c r="U172" s="185"/>
      <c r="V172" s="185"/>
      <c r="W172" s="185"/>
      <c r="X172" s="185"/>
      <c r="Y172" s="185"/>
      <c r="Z172" s="185"/>
      <c r="AA172" s="185"/>
      <c r="AB172" s="185"/>
    </row>
    <row r="173" spans="1:28" x14ac:dyDescent="0.25">
      <c r="A173" s="185"/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  <c r="R173" s="185"/>
      <c r="S173" s="185"/>
      <c r="T173" s="185"/>
      <c r="U173" s="185"/>
      <c r="V173" s="185"/>
      <c r="W173" s="185"/>
      <c r="X173" s="185"/>
      <c r="Y173" s="185"/>
      <c r="Z173" s="185"/>
      <c r="AA173" s="185"/>
      <c r="AB173" s="185"/>
    </row>
    <row r="174" spans="1:28" x14ac:dyDescent="0.25">
      <c r="A174" s="185"/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  <c r="R174" s="185"/>
      <c r="S174" s="185"/>
      <c r="T174" s="185"/>
      <c r="U174" s="185"/>
      <c r="V174" s="185"/>
      <c r="W174" s="185"/>
      <c r="X174" s="185"/>
      <c r="Y174" s="185"/>
      <c r="Z174" s="185"/>
      <c r="AA174" s="185"/>
      <c r="AB174" s="185"/>
    </row>
    <row r="175" spans="1:28" x14ac:dyDescent="0.25">
      <c r="A175" s="185"/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5"/>
      <c r="V175" s="185"/>
      <c r="W175" s="185"/>
      <c r="X175" s="185"/>
      <c r="Y175" s="185"/>
      <c r="Z175" s="185"/>
      <c r="AA175" s="185"/>
      <c r="AB175" s="185"/>
    </row>
    <row r="176" spans="1:28" x14ac:dyDescent="0.25">
      <c r="A176" s="185"/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185"/>
      <c r="X176" s="185"/>
      <c r="Y176" s="185"/>
      <c r="Z176" s="185"/>
      <c r="AA176" s="185"/>
      <c r="AB176" s="185"/>
    </row>
    <row r="177" spans="1:28" x14ac:dyDescent="0.25">
      <c r="A177" s="185"/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185"/>
      <c r="X177" s="185"/>
      <c r="Y177" s="185"/>
      <c r="Z177" s="185"/>
      <c r="AA177" s="185"/>
      <c r="AB177" s="185"/>
    </row>
    <row r="178" spans="1:28" x14ac:dyDescent="0.25">
      <c r="A178" s="185"/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  <c r="R178" s="185"/>
      <c r="S178" s="185"/>
      <c r="T178" s="185"/>
      <c r="U178" s="185"/>
      <c r="V178" s="185"/>
      <c r="W178" s="185"/>
      <c r="X178" s="185"/>
      <c r="Y178" s="185"/>
      <c r="Z178" s="185"/>
      <c r="AA178" s="185"/>
      <c r="AB178" s="185"/>
    </row>
    <row r="179" spans="1:28" x14ac:dyDescent="0.25">
      <c r="A179" s="185"/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  <c r="S179" s="185"/>
      <c r="T179" s="185"/>
      <c r="U179" s="185"/>
      <c r="V179" s="185"/>
      <c r="W179" s="185"/>
      <c r="X179" s="185"/>
      <c r="Y179" s="185"/>
      <c r="Z179" s="185"/>
      <c r="AA179" s="185"/>
      <c r="AB179" s="185"/>
    </row>
    <row r="180" spans="1:28" x14ac:dyDescent="0.25">
      <c r="A180" s="185"/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  <c r="R180" s="185"/>
      <c r="S180" s="185"/>
      <c r="T180" s="185"/>
      <c r="U180" s="185"/>
      <c r="V180" s="185"/>
      <c r="W180" s="185"/>
      <c r="X180" s="185"/>
      <c r="Y180" s="185"/>
      <c r="Z180" s="185"/>
      <c r="AA180" s="185"/>
      <c r="AB180" s="185"/>
    </row>
    <row r="181" spans="1:28" x14ac:dyDescent="0.25">
      <c r="A181" s="185"/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  <c r="R181" s="185"/>
      <c r="S181" s="185"/>
      <c r="T181" s="185"/>
      <c r="U181" s="185"/>
      <c r="V181" s="185"/>
      <c r="W181" s="185"/>
      <c r="X181" s="185"/>
      <c r="Y181" s="185"/>
      <c r="Z181" s="185"/>
      <c r="AA181" s="185"/>
      <c r="AB181" s="185"/>
    </row>
    <row r="182" spans="1:28" x14ac:dyDescent="0.25">
      <c r="A182" s="185"/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  <c r="R182" s="185"/>
      <c r="S182" s="185"/>
      <c r="T182" s="185"/>
      <c r="U182" s="185"/>
      <c r="V182" s="185"/>
      <c r="W182" s="185"/>
      <c r="X182" s="185"/>
      <c r="Y182" s="185"/>
      <c r="Z182" s="185"/>
      <c r="AA182" s="185"/>
      <c r="AB182" s="185"/>
    </row>
    <row r="183" spans="1:28" x14ac:dyDescent="0.25">
      <c r="A183" s="185"/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  <c r="R183" s="185"/>
      <c r="S183" s="185"/>
      <c r="T183" s="185"/>
      <c r="U183" s="185"/>
      <c r="V183" s="185"/>
      <c r="W183" s="185"/>
      <c r="X183" s="185"/>
      <c r="Y183" s="185"/>
      <c r="Z183" s="185"/>
      <c r="AA183" s="185"/>
      <c r="AB183" s="185"/>
    </row>
    <row r="184" spans="1:28" x14ac:dyDescent="0.25">
      <c r="A184" s="185"/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  <c r="R184" s="185"/>
      <c r="S184" s="185"/>
      <c r="T184" s="185"/>
      <c r="U184" s="185"/>
      <c r="V184" s="185"/>
      <c r="W184" s="185"/>
      <c r="X184" s="185"/>
      <c r="Y184" s="185"/>
      <c r="Z184" s="185"/>
      <c r="AA184" s="185"/>
      <c r="AB184" s="185"/>
    </row>
    <row r="185" spans="1:28" x14ac:dyDescent="0.25">
      <c r="A185" s="185"/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  <c r="R185" s="185"/>
      <c r="S185" s="185"/>
      <c r="T185" s="185"/>
      <c r="U185" s="185"/>
      <c r="V185" s="185"/>
      <c r="W185" s="185"/>
      <c r="X185" s="185"/>
      <c r="Y185" s="185"/>
      <c r="Z185" s="185"/>
      <c r="AA185" s="185"/>
      <c r="AB185" s="185"/>
    </row>
    <row r="186" spans="1:28" x14ac:dyDescent="0.25">
      <c r="A186" s="185"/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  <c r="R186" s="185"/>
      <c r="S186" s="185"/>
      <c r="T186" s="185"/>
      <c r="U186" s="185"/>
      <c r="V186" s="185"/>
      <c r="W186" s="185"/>
      <c r="X186" s="185"/>
      <c r="Y186" s="185"/>
      <c r="Z186" s="185"/>
      <c r="AA186" s="185"/>
      <c r="AB186" s="185"/>
    </row>
    <row r="187" spans="1:28" x14ac:dyDescent="0.25">
      <c r="A187" s="185"/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  <c r="R187" s="185"/>
      <c r="S187" s="185"/>
      <c r="T187" s="185"/>
      <c r="U187" s="185"/>
      <c r="V187" s="185"/>
      <c r="W187" s="185"/>
      <c r="X187" s="185"/>
      <c r="Y187" s="185"/>
      <c r="Z187" s="185"/>
      <c r="AA187" s="185"/>
      <c r="AB187" s="185"/>
    </row>
    <row r="188" spans="1:28" x14ac:dyDescent="0.25">
      <c r="A188" s="185"/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  <c r="R188" s="185"/>
      <c r="S188" s="185"/>
      <c r="T188" s="185"/>
      <c r="U188" s="185"/>
      <c r="V188" s="185"/>
      <c r="W188" s="185"/>
      <c r="X188" s="185"/>
      <c r="Y188" s="185"/>
      <c r="Z188" s="185"/>
      <c r="AA188" s="185"/>
      <c r="AB188" s="185"/>
    </row>
    <row r="189" spans="1:28" x14ac:dyDescent="0.25">
      <c r="A189" s="185"/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  <c r="R189" s="185"/>
      <c r="S189" s="185"/>
      <c r="T189" s="185"/>
      <c r="U189" s="185"/>
      <c r="V189" s="185"/>
      <c r="W189" s="185"/>
      <c r="X189" s="185"/>
      <c r="Y189" s="185"/>
      <c r="Z189" s="185"/>
      <c r="AA189" s="185"/>
      <c r="AB189" s="185"/>
    </row>
    <row r="190" spans="1:28" x14ac:dyDescent="0.25">
      <c r="A190" s="185"/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  <c r="R190" s="185"/>
      <c r="S190" s="185"/>
      <c r="T190" s="185"/>
      <c r="U190" s="185"/>
      <c r="V190" s="185"/>
      <c r="W190" s="185"/>
      <c r="X190" s="185"/>
      <c r="Y190" s="185"/>
      <c r="Z190" s="185"/>
      <c r="AA190" s="185"/>
      <c r="AB190" s="185"/>
    </row>
    <row r="191" spans="1:28" x14ac:dyDescent="0.25">
      <c r="A191" s="185"/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  <c r="T191" s="185"/>
      <c r="U191" s="185"/>
      <c r="V191" s="185"/>
      <c r="W191" s="185"/>
      <c r="X191" s="185"/>
      <c r="Y191" s="185"/>
      <c r="Z191" s="185"/>
      <c r="AA191" s="185"/>
      <c r="AB191" s="185"/>
    </row>
    <row r="192" spans="1:28" x14ac:dyDescent="0.25">
      <c r="A192" s="185"/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  <c r="AA192" s="185"/>
      <c r="AB192" s="185"/>
    </row>
    <row r="193" spans="1:28" x14ac:dyDescent="0.25">
      <c r="A193" s="185"/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  <c r="R193" s="185"/>
      <c r="S193" s="185"/>
      <c r="T193" s="185"/>
      <c r="U193" s="185"/>
      <c r="V193" s="185"/>
      <c r="W193" s="185"/>
      <c r="X193" s="185"/>
      <c r="Y193" s="185"/>
      <c r="Z193" s="185"/>
      <c r="AA193" s="185"/>
      <c r="AB193" s="185"/>
    </row>
    <row r="194" spans="1:28" x14ac:dyDescent="0.25">
      <c r="A194" s="185"/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  <c r="R194" s="185"/>
      <c r="S194" s="185"/>
      <c r="T194" s="185"/>
      <c r="U194" s="185"/>
      <c r="V194" s="185"/>
      <c r="W194" s="185"/>
      <c r="X194" s="185"/>
      <c r="Y194" s="185"/>
      <c r="Z194" s="185"/>
      <c r="AA194" s="185"/>
      <c r="AB194" s="185"/>
    </row>
    <row r="195" spans="1:28" x14ac:dyDescent="0.25">
      <c r="A195" s="185"/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  <c r="R195" s="185"/>
      <c r="S195" s="185"/>
      <c r="T195" s="185"/>
      <c r="U195" s="185"/>
      <c r="V195" s="185"/>
      <c r="W195" s="185"/>
      <c r="X195" s="185"/>
      <c r="Y195" s="185"/>
      <c r="Z195" s="185"/>
      <c r="AA195" s="185"/>
      <c r="AB195" s="185"/>
    </row>
    <row r="196" spans="1:28" x14ac:dyDescent="0.25">
      <c r="A196" s="185"/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  <c r="R196" s="185"/>
      <c r="S196" s="185"/>
      <c r="T196" s="185"/>
      <c r="U196" s="185"/>
      <c r="V196" s="185"/>
      <c r="W196" s="185"/>
      <c r="X196" s="185"/>
      <c r="Y196" s="185"/>
      <c r="Z196" s="185"/>
      <c r="AA196" s="185"/>
      <c r="AB196" s="185"/>
    </row>
    <row r="197" spans="1:28" x14ac:dyDescent="0.25">
      <c r="A197" s="185"/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  <c r="R197" s="185"/>
      <c r="S197" s="185"/>
      <c r="T197" s="185"/>
      <c r="U197" s="185"/>
      <c r="V197" s="185"/>
      <c r="W197" s="185"/>
      <c r="X197" s="185"/>
      <c r="Y197" s="185"/>
      <c r="Z197" s="185"/>
      <c r="AA197" s="185"/>
      <c r="AB197" s="185"/>
    </row>
    <row r="198" spans="1:28" x14ac:dyDescent="0.25">
      <c r="A198" s="185"/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5"/>
      <c r="V198" s="185"/>
      <c r="W198" s="185"/>
      <c r="X198" s="185"/>
      <c r="Y198" s="185"/>
      <c r="Z198" s="185"/>
      <c r="AA198" s="185"/>
      <c r="AB198" s="185"/>
    </row>
    <row r="199" spans="1:28" x14ac:dyDescent="0.25">
      <c r="A199" s="185"/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  <c r="R199" s="185"/>
      <c r="S199" s="185"/>
      <c r="T199" s="185"/>
      <c r="U199" s="185"/>
      <c r="V199" s="185"/>
      <c r="W199" s="185"/>
      <c r="X199" s="185"/>
      <c r="Y199" s="185"/>
      <c r="Z199" s="185"/>
      <c r="AA199" s="185"/>
      <c r="AB199" s="185"/>
    </row>
    <row r="200" spans="1:28" x14ac:dyDescent="0.25">
      <c r="A200" s="185"/>
      <c r="B200" s="185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  <c r="R200" s="185"/>
      <c r="S200" s="185"/>
      <c r="T200" s="185"/>
      <c r="U200" s="185"/>
      <c r="V200" s="185"/>
      <c r="W200" s="185"/>
      <c r="X200" s="185"/>
      <c r="Y200" s="185"/>
      <c r="Z200" s="185"/>
      <c r="AA200" s="185"/>
      <c r="AB200" s="185"/>
    </row>
    <row r="201" spans="1:28" x14ac:dyDescent="0.25">
      <c r="A201" s="185"/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  <c r="R201" s="185"/>
      <c r="S201" s="185"/>
      <c r="T201" s="185"/>
      <c r="U201" s="185"/>
      <c r="V201" s="185"/>
      <c r="W201" s="185"/>
      <c r="X201" s="185"/>
      <c r="Y201" s="185"/>
      <c r="Z201" s="185"/>
      <c r="AA201" s="185"/>
      <c r="AB201" s="185"/>
    </row>
    <row r="202" spans="1:28" x14ac:dyDescent="0.25">
      <c r="A202" s="185"/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  <c r="R202" s="185"/>
      <c r="S202" s="185"/>
      <c r="T202" s="185"/>
      <c r="U202" s="185"/>
      <c r="V202" s="185"/>
      <c r="W202" s="185"/>
      <c r="X202" s="185"/>
      <c r="Y202" s="185"/>
      <c r="Z202" s="185"/>
      <c r="AA202" s="185"/>
      <c r="AB202" s="185"/>
    </row>
    <row r="203" spans="1:28" x14ac:dyDescent="0.25">
      <c r="A203" s="185"/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  <c r="W203" s="185"/>
      <c r="X203" s="185"/>
      <c r="Y203" s="185"/>
      <c r="Z203" s="185"/>
      <c r="AA203" s="185"/>
      <c r="AB203" s="185"/>
    </row>
    <row r="204" spans="1:28" x14ac:dyDescent="0.25">
      <c r="A204" s="185"/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5"/>
      <c r="S204" s="185"/>
      <c r="T204" s="185"/>
      <c r="U204" s="185"/>
      <c r="V204" s="185"/>
      <c r="W204" s="185"/>
      <c r="X204" s="185"/>
      <c r="Y204" s="185"/>
      <c r="Z204" s="185"/>
      <c r="AA204" s="185"/>
      <c r="AB204" s="185"/>
    </row>
    <row r="205" spans="1:28" x14ac:dyDescent="0.25">
      <c r="A205" s="185"/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  <c r="R205" s="185"/>
      <c r="S205" s="185"/>
      <c r="T205" s="185"/>
      <c r="U205" s="185"/>
      <c r="V205" s="185"/>
      <c r="W205" s="185"/>
      <c r="X205" s="185"/>
      <c r="Y205" s="185"/>
      <c r="Z205" s="185"/>
      <c r="AA205" s="185"/>
      <c r="AB205" s="185"/>
    </row>
    <row r="206" spans="1:28" x14ac:dyDescent="0.25">
      <c r="A206" s="185"/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185"/>
      <c r="X206" s="185"/>
      <c r="Y206" s="185"/>
      <c r="Z206" s="185"/>
      <c r="AA206" s="185"/>
      <c r="AB206" s="185"/>
    </row>
    <row r="207" spans="1:28" x14ac:dyDescent="0.25">
      <c r="A207" s="185"/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185"/>
      <c r="X207" s="185"/>
      <c r="Y207" s="185"/>
      <c r="Z207" s="185"/>
      <c r="AA207" s="185"/>
      <c r="AB207" s="185"/>
    </row>
    <row r="208" spans="1:28" x14ac:dyDescent="0.25">
      <c r="A208" s="185"/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185"/>
      <c r="X208" s="185"/>
      <c r="Y208" s="185"/>
      <c r="Z208" s="185"/>
      <c r="AA208" s="185"/>
      <c r="AB208" s="185"/>
    </row>
    <row r="209" spans="1:28" x14ac:dyDescent="0.25">
      <c r="A209" s="185"/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  <c r="R209" s="185"/>
      <c r="S209" s="185"/>
      <c r="T209" s="185"/>
      <c r="U209" s="185"/>
      <c r="V209" s="185"/>
      <c r="W209" s="185"/>
      <c r="X209" s="185"/>
      <c r="Y209" s="185"/>
      <c r="Z209" s="185"/>
      <c r="AA209" s="185"/>
      <c r="AB209" s="185"/>
    </row>
    <row r="210" spans="1:28" x14ac:dyDescent="0.25">
      <c r="A210" s="185"/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  <c r="R210" s="185"/>
      <c r="S210" s="185"/>
      <c r="T210" s="185"/>
      <c r="U210" s="185"/>
      <c r="V210" s="185"/>
      <c r="W210" s="185"/>
      <c r="X210" s="185"/>
      <c r="Y210" s="185"/>
      <c r="Z210" s="185"/>
      <c r="AA210" s="185"/>
      <c r="AB210" s="185"/>
    </row>
    <row r="211" spans="1:28" x14ac:dyDescent="0.25">
      <c r="A211" s="185"/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  <c r="R211" s="185"/>
      <c r="S211" s="185"/>
      <c r="T211" s="185"/>
      <c r="U211" s="185"/>
      <c r="V211" s="185"/>
      <c r="W211" s="185"/>
      <c r="X211" s="185"/>
      <c r="Y211" s="185"/>
      <c r="Z211" s="185"/>
      <c r="AA211" s="185"/>
      <c r="AB211" s="185"/>
    </row>
  </sheetData>
  <mergeCells count="156"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W8:W18"/>
    <mergeCell ref="X8:X18"/>
    <mergeCell ref="Y8:Y18"/>
    <mergeCell ref="O11:O18"/>
    <mergeCell ref="P11:P18"/>
    <mergeCell ref="Q11:Q18"/>
    <mergeCell ref="R11:R18"/>
    <mergeCell ref="Z5:Z18"/>
    <mergeCell ref="AA5:AA18"/>
    <mergeCell ref="A19:E19"/>
    <mergeCell ref="C20:E20"/>
    <mergeCell ref="C21:E21"/>
    <mergeCell ref="C22:E22"/>
    <mergeCell ref="C23:E23"/>
    <mergeCell ref="C24:E24"/>
    <mergeCell ref="O8:R10"/>
    <mergeCell ref="S8:S18"/>
    <mergeCell ref="T8:T18"/>
    <mergeCell ref="G8:G18"/>
    <mergeCell ref="H8:H18"/>
    <mergeCell ref="I8:I18"/>
    <mergeCell ref="J8:J18"/>
    <mergeCell ref="K8:K18"/>
    <mergeCell ref="L8:L18"/>
    <mergeCell ref="M8:M18"/>
    <mergeCell ref="N8:N18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55:E55"/>
    <mergeCell ref="C56:E56"/>
    <mergeCell ref="C57:E57"/>
    <mergeCell ref="C58:E58"/>
    <mergeCell ref="C59:E59"/>
    <mergeCell ref="C60:E60"/>
    <mergeCell ref="C49:E49"/>
    <mergeCell ref="C50:E50"/>
    <mergeCell ref="C51:E51"/>
    <mergeCell ref="C52:E52"/>
    <mergeCell ref="C53:E53"/>
    <mergeCell ref="C54:E54"/>
    <mergeCell ref="C67:E67"/>
    <mergeCell ref="C68:E68"/>
    <mergeCell ref="C69:E69"/>
    <mergeCell ref="C70:E70"/>
    <mergeCell ref="C71:E71"/>
    <mergeCell ref="C72:E72"/>
    <mergeCell ref="C61:E61"/>
    <mergeCell ref="C62:E62"/>
    <mergeCell ref="C63:E63"/>
    <mergeCell ref="C64:E64"/>
    <mergeCell ref="C65:E65"/>
    <mergeCell ref="C66:E66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91:E91"/>
    <mergeCell ref="C92:E92"/>
    <mergeCell ref="C93:E93"/>
    <mergeCell ref="C94:E94"/>
    <mergeCell ref="C95:E95"/>
    <mergeCell ref="C96:E96"/>
    <mergeCell ref="C85:E85"/>
    <mergeCell ref="C86:E86"/>
    <mergeCell ref="C87:E87"/>
    <mergeCell ref="C88:E88"/>
    <mergeCell ref="C89:E89"/>
    <mergeCell ref="C90:E90"/>
    <mergeCell ref="C103:E103"/>
    <mergeCell ref="C104:E104"/>
    <mergeCell ref="C105:E105"/>
    <mergeCell ref="C106:E106"/>
    <mergeCell ref="C107:E107"/>
    <mergeCell ref="C108:E108"/>
    <mergeCell ref="C97:E97"/>
    <mergeCell ref="C98:E98"/>
    <mergeCell ref="C99:E99"/>
    <mergeCell ref="C100:E100"/>
    <mergeCell ref="C101:E101"/>
    <mergeCell ref="C102:E102"/>
    <mergeCell ref="B119:B124"/>
    <mergeCell ref="C119:E119"/>
    <mergeCell ref="C120:E120"/>
    <mergeCell ref="C121:E121"/>
    <mergeCell ref="C122:E122"/>
    <mergeCell ref="C123:E123"/>
    <mergeCell ref="C109:E109"/>
    <mergeCell ref="C110:E110"/>
    <mergeCell ref="C111:E111"/>
    <mergeCell ref="C112:E112"/>
    <mergeCell ref="C113:E113"/>
    <mergeCell ref="C114:E114"/>
    <mergeCell ref="C124:E124"/>
    <mergeCell ref="C125:E125"/>
    <mergeCell ref="C126:E126"/>
    <mergeCell ref="C127:E127"/>
    <mergeCell ref="C128:E128"/>
    <mergeCell ref="C129:E129"/>
    <mergeCell ref="C115:E115"/>
    <mergeCell ref="C116:E116"/>
    <mergeCell ref="C117:E117"/>
    <mergeCell ref="C118:E118"/>
    <mergeCell ref="B145:B146"/>
    <mergeCell ref="C145:E145"/>
    <mergeCell ref="C146:E146"/>
    <mergeCell ref="C147:E147"/>
    <mergeCell ref="C136:E136"/>
    <mergeCell ref="C137:E137"/>
    <mergeCell ref="C138:E138"/>
    <mergeCell ref="C139:E139"/>
    <mergeCell ref="C130:E130"/>
    <mergeCell ref="C131:E131"/>
    <mergeCell ref="C132:E132"/>
    <mergeCell ref="C133:E133"/>
    <mergeCell ref="C134:E134"/>
    <mergeCell ref="C135:E13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A142"/>
  <sheetViews>
    <sheetView topLeftCell="D106" zoomScale="80" zoomScaleNormal="80" workbookViewId="0">
      <selection activeCell="Z139" sqref="Z139"/>
    </sheetView>
  </sheetViews>
  <sheetFormatPr defaultRowHeight="15" x14ac:dyDescent="0.25"/>
  <cols>
    <col min="11" max="11" width="9.140625" style="318"/>
    <col min="15" max="15" width="9.140625" style="318"/>
    <col min="20" max="20" width="9.140625" style="318"/>
    <col min="26" max="26" width="9.140625" style="318"/>
  </cols>
  <sheetData>
    <row r="1" spans="1:27" ht="18" x14ac:dyDescent="0.25">
      <c r="A1" s="829" t="s">
        <v>284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  <c r="P1" s="829"/>
      <c r="Q1" s="829"/>
      <c r="R1" s="829"/>
      <c r="S1" s="829"/>
      <c r="T1" s="829"/>
      <c r="U1" s="829"/>
      <c r="V1" s="829"/>
      <c r="W1" s="829"/>
      <c r="X1" s="829"/>
      <c r="Y1" s="829"/>
      <c r="Z1" s="829"/>
      <c r="AA1" s="829"/>
    </row>
    <row r="2" spans="1:27" ht="15.75" x14ac:dyDescent="0.25">
      <c r="A2" s="830" t="s">
        <v>1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0"/>
      <c r="O2" s="830"/>
      <c r="P2" s="830"/>
      <c r="Q2" s="830"/>
      <c r="R2" s="830"/>
      <c r="S2" s="830"/>
      <c r="T2" s="830"/>
      <c r="U2" s="830"/>
      <c r="V2" s="830"/>
      <c r="W2" s="830"/>
      <c r="X2" s="830"/>
      <c r="Y2" s="830"/>
      <c r="Z2" s="830"/>
      <c r="AA2" s="830"/>
    </row>
    <row r="3" spans="1:27" x14ac:dyDescent="0.25">
      <c r="A3" s="831" t="s">
        <v>275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1"/>
      <c r="O3" s="831"/>
      <c r="P3" s="831"/>
      <c r="Q3" s="831"/>
      <c r="R3" s="831"/>
      <c r="S3" s="831"/>
      <c r="T3" s="831"/>
      <c r="U3" s="831"/>
      <c r="V3" s="831"/>
      <c r="W3" s="831"/>
      <c r="X3" s="831"/>
      <c r="Y3" s="831"/>
      <c r="Z3" s="831"/>
      <c r="AA3" s="831"/>
    </row>
    <row r="4" spans="1:27" x14ac:dyDescent="0.25">
      <c r="A4" s="832"/>
      <c r="B4" s="832"/>
      <c r="C4" s="832"/>
      <c r="D4" s="832"/>
      <c r="E4" s="832"/>
      <c r="F4" s="832"/>
      <c r="G4" s="832"/>
      <c r="H4" s="832"/>
      <c r="I4" s="832"/>
      <c r="J4" s="832"/>
      <c r="K4" s="832"/>
      <c r="L4" s="832"/>
      <c r="M4" s="832"/>
      <c r="N4" s="832"/>
      <c r="O4" s="832"/>
      <c r="P4" s="832"/>
      <c r="Q4" s="832"/>
      <c r="R4" s="832"/>
      <c r="S4" s="832"/>
      <c r="T4" s="832"/>
      <c r="U4" s="832"/>
      <c r="V4" s="832"/>
      <c r="W4" s="832"/>
      <c r="X4" s="832"/>
      <c r="Y4" s="832"/>
      <c r="Z4" s="832"/>
      <c r="AA4" s="832"/>
    </row>
    <row r="5" spans="1:27" x14ac:dyDescent="0.25">
      <c r="A5" s="596" t="s">
        <v>3</v>
      </c>
      <c r="B5" s="596"/>
      <c r="C5" s="596"/>
      <c r="D5" s="596"/>
      <c r="E5" s="596"/>
      <c r="F5" s="833" t="s">
        <v>4</v>
      </c>
      <c r="G5" s="835" t="s">
        <v>5</v>
      </c>
      <c r="H5" s="836"/>
      <c r="I5" s="836"/>
      <c r="J5" s="836"/>
      <c r="K5" s="835" t="s">
        <v>6</v>
      </c>
      <c r="L5" s="836"/>
      <c r="M5" s="836"/>
      <c r="N5" s="836"/>
      <c r="O5" s="836"/>
      <c r="P5" s="836"/>
      <c r="Q5" s="836"/>
      <c r="R5" s="836"/>
      <c r="S5" s="836"/>
      <c r="T5" s="836"/>
      <c r="U5" s="820" t="s">
        <v>7</v>
      </c>
      <c r="V5" s="841" t="s">
        <v>8</v>
      </c>
      <c r="W5" s="619" t="s">
        <v>9</v>
      </c>
      <c r="X5" s="619"/>
      <c r="Y5" s="619"/>
      <c r="Z5" s="964" t="s">
        <v>10</v>
      </c>
      <c r="AA5" s="834" t="s">
        <v>11</v>
      </c>
    </row>
    <row r="6" spans="1:27" x14ac:dyDescent="0.25">
      <c r="A6" s="596"/>
      <c r="B6" s="596"/>
      <c r="C6" s="596"/>
      <c r="D6" s="596"/>
      <c r="E6" s="596"/>
      <c r="F6" s="834"/>
      <c r="G6" s="837"/>
      <c r="H6" s="838"/>
      <c r="I6" s="838"/>
      <c r="J6" s="838"/>
      <c r="K6" s="837"/>
      <c r="L6" s="838"/>
      <c r="M6" s="838"/>
      <c r="N6" s="838"/>
      <c r="O6" s="838"/>
      <c r="P6" s="838"/>
      <c r="Q6" s="838"/>
      <c r="R6" s="838"/>
      <c r="S6" s="838"/>
      <c r="T6" s="838"/>
      <c r="U6" s="821"/>
      <c r="V6" s="842"/>
      <c r="W6" s="619"/>
      <c r="X6" s="619"/>
      <c r="Y6" s="619"/>
      <c r="Z6" s="964"/>
      <c r="AA6" s="834"/>
    </row>
    <row r="7" spans="1:27" x14ac:dyDescent="0.25">
      <c r="A7" s="596"/>
      <c r="B7" s="596"/>
      <c r="C7" s="596"/>
      <c r="D7" s="596"/>
      <c r="E7" s="596"/>
      <c r="F7" s="834"/>
      <c r="G7" s="839"/>
      <c r="H7" s="840"/>
      <c r="I7" s="840"/>
      <c r="J7" s="840"/>
      <c r="K7" s="839"/>
      <c r="L7" s="840"/>
      <c r="M7" s="840"/>
      <c r="N7" s="840"/>
      <c r="O7" s="840"/>
      <c r="P7" s="840"/>
      <c r="Q7" s="840"/>
      <c r="R7" s="840"/>
      <c r="S7" s="840"/>
      <c r="T7" s="840"/>
      <c r="U7" s="821"/>
      <c r="V7" s="842"/>
      <c r="W7" s="619"/>
      <c r="X7" s="619"/>
      <c r="Y7" s="619"/>
      <c r="Z7" s="964"/>
      <c r="AA7" s="834"/>
    </row>
    <row r="8" spans="1:27" x14ac:dyDescent="0.25">
      <c r="A8" s="596"/>
      <c r="B8" s="596"/>
      <c r="C8" s="596"/>
      <c r="D8" s="596"/>
      <c r="E8" s="596"/>
      <c r="F8" s="834"/>
      <c r="G8" s="820" t="s">
        <v>12</v>
      </c>
      <c r="H8" s="820" t="s">
        <v>13</v>
      </c>
      <c r="I8" s="820" t="s">
        <v>14</v>
      </c>
      <c r="J8" s="820" t="s">
        <v>15</v>
      </c>
      <c r="K8" s="961" t="s">
        <v>16</v>
      </c>
      <c r="L8" s="820" t="s">
        <v>17</v>
      </c>
      <c r="M8" s="820" t="s">
        <v>18</v>
      </c>
      <c r="N8" s="820" t="s">
        <v>19</v>
      </c>
      <c r="O8" s="619" t="s">
        <v>20</v>
      </c>
      <c r="P8" s="619"/>
      <c r="Q8" s="619"/>
      <c r="R8" s="619"/>
      <c r="S8" s="820" t="s">
        <v>21</v>
      </c>
      <c r="T8" s="958" t="s">
        <v>22</v>
      </c>
      <c r="U8" s="821"/>
      <c r="V8" s="842"/>
      <c r="W8" s="821" t="s">
        <v>23</v>
      </c>
      <c r="X8" s="821" t="s">
        <v>24</v>
      </c>
      <c r="Y8" s="821" t="s">
        <v>25</v>
      </c>
      <c r="Z8" s="964"/>
      <c r="AA8" s="834"/>
    </row>
    <row r="9" spans="1:27" x14ac:dyDescent="0.25">
      <c r="A9" s="596"/>
      <c r="B9" s="596"/>
      <c r="C9" s="596"/>
      <c r="D9" s="596"/>
      <c r="E9" s="596"/>
      <c r="F9" s="834"/>
      <c r="G9" s="821"/>
      <c r="H9" s="821"/>
      <c r="I9" s="821"/>
      <c r="J9" s="821"/>
      <c r="K9" s="962"/>
      <c r="L9" s="821"/>
      <c r="M9" s="821"/>
      <c r="N9" s="821"/>
      <c r="O9" s="619"/>
      <c r="P9" s="619"/>
      <c r="Q9" s="619"/>
      <c r="R9" s="619"/>
      <c r="S9" s="821"/>
      <c r="T9" s="959"/>
      <c r="U9" s="821"/>
      <c r="V9" s="842"/>
      <c r="W9" s="821"/>
      <c r="X9" s="821"/>
      <c r="Y9" s="821"/>
      <c r="Z9" s="964"/>
      <c r="AA9" s="834"/>
    </row>
    <row r="10" spans="1:27" x14ac:dyDescent="0.25">
      <c r="A10" s="596"/>
      <c r="B10" s="596"/>
      <c r="C10" s="596"/>
      <c r="D10" s="596"/>
      <c r="E10" s="596"/>
      <c r="F10" s="834"/>
      <c r="G10" s="821"/>
      <c r="H10" s="821"/>
      <c r="I10" s="821"/>
      <c r="J10" s="821"/>
      <c r="K10" s="962"/>
      <c r="L10" s="821"/>
      <c r="M10" s="821"/>
      <c r="N10" s="821"/>
      <c r="O10" s="619"/>
      <c r="P10" s="619"/>
      <c r="Q10" s="619"/>
      <c r="R10" s="619"/>
      <c r="S10" s="821"/>
      <c r="T10" s="959"/>
      <c r="U10" s="821"/>
      <c r="V10" s="842"/>
      <c r="W10" s="821"/>
      <c r="X10" s="821"/>
      <c r="Y10" s="821"/>
      <c r="Z10" s="964"/>
      <c r="AA10" s="834"/>
    </row>
    <row r="11" spans="1:27" x14ac:dyDescent="0.25">
      <c r="A11" s="596"/>
      <c r="B11" s="596"/>
      <c r="C11" s="596"/>
      <c r="D11" s="596"/>
      <c r="E11" s="596"/>
      <c r="F11" s="619"/>
      <c r="G11" s="821"/>
      <c r="H11" s="821"/>
      <c r="I11" s="821"/>
      <c r="J11" s="821"/>
      <c r="K11" s="962"/>
      <c r="L11" s="821"/>
      <c r="M11" s="821"/>
      <c r="N11" s="821"/>
      <c r="O11" s="961" t="s">
        <v>26</v>
      </c>
      <c r="P11" s="820" t="s">
        <v>27</v>
      </c>
      <c r="Q11" s="820" t="s">
        <v>28</v>
      </c>
      <c r="R11" s="820" t="s">
        <v>29</v>
      </c>
      <c r="S11" s="821"/>
      <c r="T11" s="959"/>
      <c r="U11" s="821"/>
      <c r="V11" s="842"/>
      <c r="W11" s="821"/>
      <c r="X11" s="821"/>
      <c r="Y11" s="821"/>
      <c r="Z11" s="964"/>
      <c r="AA11" s="834"/>
    </row>
    <row r="12" spans="1:27" x14ac:dyDescent="0.25">
      <c r="A12" s="596"/>
      <c r="B12" s="596"/>
      <c r="C12" s="596"/>
      <c r="D12" s="596"/>
      <c r="E12" s="596"/>
      <c r="F12" s="619"/>
      <c r="G12" s="821"/>
      <c r="H12" s="821"/>
      <c r="I12" s="821"/>
      <c r="J12" s="821"/>
      <c r="K12" s="962"/>
      <c r="L12" s="821"/>
      <c r="M12" s="821"/>
      <c r="N12" s="821"/>
      <c r="O12" s="962"/>
      <c r="P12" s="821"/>
      <c r="Q12" s="821"/>
      <c r="R12" s="821"/>
      <c r="S12" s="821"/>
      <c r="T12" s="959"/>
      <c r="U12" s="821"/>
      <c r="V12" s="842"/>
      <c r="W12" s="821"/>
      <c r="X12" s="821"/>
      <c r="Y12" s="821"/>
      <c r="Z12" s="964"/>
      <c r="AA12" s="834"/>
    </row>
    <row r="13" spans="1:27" x14ac:dyDescent="0.25">
      <c r="A13" s="596"/>
      <c r="B13" s="596"/>
      <c r="C13" s="596"/>
      <c r="D13" s="596"/>
      <c r="E13" s="596"/>
      <c r="F13" s="619"/>
      <c r="G13" s="821"/>
      <c r="H13" s="821"/>
      <c r="I13" s="821"/>
      <c r="J13" s="821"/>
      <c r="K13" s="962"/>
      <c r="L13" s="821"/>
      <c r="M13" s="821"/>
      <c r="N13" s="821"/>
      <c r="O13" s="962"/>
      <c r="P13" s="821"/>
      <c r="Q13" s="821"/>
      <c r="R13" s="821"/>
      <c r="S13" s="821"/>
      <c r="T13" s="959"/>
      <c r="U13" s="821"/>
      <c r="V13" s="842"/>
      <c r="W13" s="821"/>
      <c r="X13" s="821"/>
      <c r="Y13" s="821"/>
      <c r="Z13" s="964"/>
      <c r="AA13" s="834"/>
    </row>
    <row r="14" spans="1:27" x14ac:dyDescent="0.25">
      <c r="A14" s="596"/>
      <c r="B14" s="596"/>
      <c r="C14" s="596"/>
      <c r="D14" s="596"/>
      <c r="E14" s="596"/>
      <c r="F14" s="619"/>
      <c r="G14" s="821"/>
      <c r="H14" s="821"/>
      <c r="I14" s="821"/>
      <c r="J14" s="821"/>
      <c r="K14" s="962"/>
      <c r="L14" s="821"/>
      <c r="M14" s="821"/>
      <c r="N14" s="821"/>
      <c r="O14" s="962"/>
      <c r="P14" s="821"/>
      <c r="Q14" s="821"/>
      <c r="R14" s="821"/>
      <c r="S14" s="821"/>
      <c r="T14" s="959"/>
      <c r="U14" s="821"/>
      <c r="V14" s="842"/>
      <c r="W14" s="821"/>
      <c r="X14" s="821"/>
      <c r="Y14" s="821"/>
      <c r="Z14" s="964"/>
      <c r="AA14" s="834"/>
    </row>
    <row r="15" spans="1:27" x14ac:dyDescent="0.25">
      <c r="A15" s="596"/>
      <c r="B15" s="596"/>
      <c r="C15" s="596"/>
      <c r="D15" s="596"/>
      <c r="E15" s="596"/>
      <c r="F15" s="619"/>
      <c r="G15" s="821"/>
      <c r="H15" s="821"/>
      <c r="I15" s="821"/>
      <c r="J15" s="821"/>
      <c r="K15" s="962"/>
      <c r="L15" s="821"/>
      <c r="M15" s="821"/>
      <c r="N15" s="821"/>
      <c r="O15" s="962"/>
      <c r="P15" s="821"/>
      <c r="Q15" s="821"/>
      <c r="R15" s="821"/>
      <c r="S15" s="821"/>
      <c r="T15" s="959"/>
      <c r="U15" s="821"/>
      <c r="V15" s="842"/>
      <c r="W15" s="821"/>
      <c r="X15" s="821"/>
      <c r="Y15" s="821"/>
      <c r="Z15" s="964"/>
      <c r="AA15" s="834"/>
    </row>
    <row r="16" spans="1:27" x14ac:dyDescent="0.25">
      <c r="A16" s="596"/>
      <c r="B16" s="596"/>
      <c r="C16" s="596"/>
      <c r="D16" s="596"/>
      <c r="E16" s="596"/>
      <c r="F16" s="619"/>
      <c r="G16" s="821"/>
      <c r="H16" s="821"/>
      <c r="I16" s="821"/>
      <c r="J16" s="821"/>
      <c r="K16" s="962"/>
      <c r="L16" s="821"/>
      <c r="M16" s="821"/>
      <c r="N16" s="821"/>
      <c r="O16" s="962"/>
      <c r="P16" s="821"/>
      <c r="Q16" s="821"/>
      <c r="R16" s="821"/>
      <c r="S16" s="821"/>
      <c r="T16" s="959"/>
      <c r="U16" s="821"/>
      <c r="V16" s="842"/>
      <c r="W16" s="821"/>
      <c r="X16" s="821"/>
      <c r="Y16" s="821"/>
      <c r="Z16" s="964"/>
      <c r="AA16" s="834"/>
    </row>
    <row r="17" spans="1:27" x14ac:dyDescent="0.25">
      <c r="A17" s="596"/>
      <c r="B17" s="596"/>
      <c r="C17" s="596"/>
      <c r="D17" s="596"/>
      <c r="E17" s="596"/>
      <c r="F17" s="619"/>
      <c r="G17" s="821"/>
      <c r="H17" s="821"/>
      <c r="I17" s="821"/>
      <c r="J17" s="821"/>
      <c r="K17" s="962"/>
      <c r="L17" s="821"/>
      <c r="M17" s="821"/>
      <c r="N17" s="821"/>
      <c r="O17" s="962"/>
      <c r="P17" s="821"/>
      <c r="Q17" s="821"/>
      <c r="R17" s="821"/>
      <c r="S17" s="821"/>
      <c r="T17" s="959"/>
      <c r="U17" s="821"/>
      <c r="V17" s="842"/>
      <c r="W17" s="821"/>
      <c r="X17" s="821"/>
      <c r="Y17" s="821"/>
      <c r="Z17" s="964"/>
      <c r="AA17" s="834"/>
    </row>
    <row r="18" spans="1:27" x14ac:dyDescent="0.25">
      <c r="A18" s="596"/>
      <c r="B18" s="596"/>
      <c r="C18" s="596"/>
      <c r="D18" s="596"/>
      <c r="E18" s="596"/>
      <c r="F18" s="619"/>
      <c r="G18" s="822"/>
      <c r="H18" s="822"/>
      <c r="I18" s="822"/>
      <c r="J18" s="822"/>
      <c r="K18" s="963"/>
      <c r="L18" s="822"/>
      <c r="M18" s="822"/>
      <c r="N18" s="822"/>
      <c r="O18" s="963"/>
      <c r="P18" s="822"/>
      <c r="Q18" s="822"/>
      <c r="R18" s="822"/>
      <c r="S18" s="822"/>
      <c r="T18" s="960"/>
      <c r="U18" s="822"/>
      <c r="V18" s="843"/>
      <c r="W18" s="822"/>
      <c r="X18" s="822"/>
      <c r="Y18" s="822"/>
      <c r="Z18" s="964"/>
      <c r="AA18" s="834"/>
    </row>
    <row r="19" spans="1:27" x14ac:dyDescent="0.25">
      <c r="A19" s="616" t="s">
        <v>30</v>
      </c>
      <c r="B19" s="616"/>
      <c r="C19" s="617"/>
      <c r="D19" s="617"/>
      <c r="E19" s="617"/>
      <c r="F19" s="305">
        <v>1</v>
      </c>
      <c r="G19" s="305">
        <v>2</v>
      </c>
      <c r="H19" s="305">
        <v>3</v>
      </c>
      <c r="I19" s="305">
        <v>4</v>
      </c>
      <c r="J19" s="305">
        <v>5</v>
      </c>
      <c r="K19" s="317">
        <v>6</v>
      </c>
      <c r="L19" s="305">
        <v>7</v>
      </c>
      <c r="M19" s="305">
        <v>8</v>
      </c>
      <c r="N19" s="305">
        <v>9</v>
      </c>
      <c r="O19" s="317">
        <v>10</v>
      </c>
      <c r="P19" s="305">
        <v>11</v>
      </c>
      <c r="Q19" s="305">
        <v>12</v>
      </c>
      <c r="R19" s="305">
        <v>13</v>
      </c>
      <c r="S19" s="305">
        <v>14</v>
      </c>
      <c r="T19" s="317">
        <v>15</v>
      </c>
      <c r="U19" s="305">
        <v>16</v>
      </c>
      <c r="V19" s="305">
        <v>17</v>
      </c>
      <c r="W19" s="305">
        <v>18</v>
      </c>
      <c r="X19" s="305">
        <v>19</v>
      </c>
      <c r="Y19" s="305">
        <v>20</v>
      </c>
      <c r="Z19" s="317">
        <v>21</v>
      </c>
      <c r="AA19" s="305">
        <v>22</v>
      </c>
    </row>
    <row r="20" spans="1:27" s="238" customFormat="1" ht="41.25" customHeight="1" x14ac:dyDescent="0.25">
      <c r="A20" s="270" t="s">
        <v>31</v>
      </c>
      <c r="B20" s="271"/>
      <c r="C20" s="941" t="s">
        <v>32</v>
      </c>
      <c r="D20" s="941"/>
      <c r="E20" s="941"/>
      <c r="F20" s="272">
        <v>92</v>
      </c>
      <c r="G20" s="272">
        <v>214</v>
      </c>
      <c r="H20" s="272">
        <v>182</v>
      </c>
      <c r="I20" s="272">
        <v>26</v>
      </c>
      <c r="J20" s="272">
        <v>6</v>
      </c>
      <c r="K20" s="273">
        <v>134</v>
      </c>
      <c r="L20" s="273">
        <v>83</v>
      </c>
      <c r="M20" s="273">
        <v>2</v>
      </c>
      <c r="N20" s="273">
        <v>17</v>
      </c>
      <c r="O20" s="273">
        <v>32</v>
      </c>
      <c r="P20" s="273">
        <v>5</v>
      </c>
      <c r="Q20" s="273">
        <v>25</v>
      </c>
      <c r="R20" s="273">
        <v>2</v>
      </c>
      <c r="S20" s="273">
        <v>1</v>
      </c>
      <c r="T20" s="273">
        <v>135</v>
      </c>
      <c r="U20" s="273">
        <v>7</v>
      </c>
      <c r="V20" s="273">
        <v>113</v>
      </c>
      <c r="W20" s="273">
        <v>22</v>
      </c>
      <c r="X20" s="273">
        <v>1</v>
      </c>
      <c r="Y20" s="273">
        <v>1</v>
      </c>
      <c r="Z20" s="273">
        <v>132</v>
      </c>
      <c r="AA20" s="273">
        <v>58</v>
      </c>
    </row>
    <row r="21" spans="1:27" x14ac:dyDescent="0.25">
      <c r="A21" s="149">
        <v>1.1000000000000001</v>
      </c>
      <c r="B21" s="150"/>
      <c r="C21" s="619" t="s">
        <v>33</v>
      </c>
      <c r="D21" s="619"/>
      <c r="E21" s="619"/>
      <c r="F21" s="306">
        <v>9</v>
      </c>
      <c r="G21" s="306">
        <v>38</v>
      </c>
      <c r="H21" s="306">
        <v>30</v>
      </c>
      <c r="I21" s="306">
        <v>4</v>
      </c>
      <c r="J21" s="306">
        <v>4</v>
      </c>
      <c r="K21" s="327">
        <v>21</v>
      </c>
      <c r="L21" s="107">
        <v>17</v>
      </c>
      <c r="M21" s="107">
        <v>0</v>
      </c>
      <c r="N21" s="107">
        <v>3</v>
      </c>
      <c r="O21" s="327">
        <v>1</v>
      </c>
      <c r="P21" s="107">
        <v>0</v>
      </c>
      <c r="Q21" s="107">
        <v>1</v>
      </c>
      <c r="R21" s="107">
        <v>0</v>
      </c>
      <c r="S21" s="107">
        <v>1</v>
      </c>
      <c r="T21" s="327">
        <v>22</v>
      </c>
      <c r="U21" s="107">
        <v>0</v>
      </c>
      <c r="V21" s="107">
        <v>20</v>
      </c>
      <c r="W21" s="107">
        <v>2</v>
      </c>
      <c r="X21" s="107">
        <v>0</v>
      </c>
      <c r="Y21" s="107">
        <v>0</v>
      </c>
      <c r="Z21" s="327">
        <v>17</v>
      </c>
      <c r="AA21" s="107">
        <v>3</v>
      </c>
    </row>
    <row r="22" spans="1:27" x14ac:dyDescent="0.25">
      <c r="A22" s="151" t="s">
        <v>34</v>
      </c>
      <c r="B22" s="152"/>
      <c r="C22" s="677" t="s">
        <v>35</v>
      </c>
      <c r="D22" s="677"/>
      <c r="E22" s="677"/>
      <c r="F22" s="108">
        <v>10</v>
      </c>
      <c r="G22" s="108">
        <v>30</v>
      </c>
      <c r="H22" s="108">
        <v>28</v>
      </c>
      <c r="I22" s="73">
        <v>2</v>
      </c>
      <c r="J22" s="73">
        <v>0</v>
      </c>
      <c r="K22" s="327">
        <v>26</v>
      </c>
      <c r="L22" s="109">
        <v>22</v>
      </c>
      <c r="M22" s="109">
        <v>0</v>
      </c>
      <c r="N22" s="109">
        <v>2</v>
      </c>
      <c r="O22" s="327">
        <v>2</v>
      </c>
      <c r="P22" s="109">
        <v>0</v>
      </c>
      <c r="Q22" s="109">
        <v>2</v>
      </c>
      <c r="R22" s="109">
        <v>0</v>
      </c>
      <c r="S22" s="109">
        <v>0</v>
      </c>
      <c r="T22" s="327">
        <v>26</v>
      </c>
      <c r="U22" s="109">
        <v>0</v>
      </c>
      <c r="V22" s="109">
        <v>24</v>
      </c>
      <c r="W22" s="109">
        <v>2</v>
      </c>
      <c r="X22" s="109">
        <v>0</v>
      </c>
      <c r="Y22" s="109">
        <v>1</v>
      </c>
      <c r="Z22" s="327">
        <v>12</v>
      </c>
      <c r="AA22" s="109">
        <v>2</v>
      </c>
    </row>
    <row r="23" spans="1:27" ht="38.25" x14ac:dyDescent="0.25">
      <c r="A23" s="153" t="s">
        <v>36</v>
      </c>
      <c r="B23" s="309" t="s">
        <v>37</v>
      </c>
      <c r="C23" s="678" t="s">
        <v>38</v>
      </c>
      <c r="D23" s="678"/>
      <c r="E23" s="678"/>
      <c r="F23" s="108">
        <v>0</v>
      </c>
      <c r="G23" s="108">
        <v>0</v>
      </c>
      <c r="H23" s="108">
        <v>0</v>
      </c>
      <c r="I23" s="73">
        <v>0</v>
      </c>
      <c r="J23" s="73">
        <v>0</v>
      </c>
      <c r="K23" s="327">
        <v>0</v>
      </c>
      <c r="L23" s="109">
        <v>0</v>
      </c>
      <c r="M23" s="109">
        <v>0</v>
      </c>
      <c r="N23" s="109">
        <v>0</v>
      </c>
      <c r="O23" s="327">
        <v>0</v>
      </c>
      <c r="P23" s="109">
        <v>0</v>
      </c>
      <c r="Q23" s="109">
        <v>0</v>
      </c>
      <c r="R23" s="109">
        <v>0</v>
      </c>
      <c r="S23" s="109">
        <v>0</v>
      </c>
      <c r="T23" s="327">
        <v>0</v>
      </c>
      <c r="U23" s="109">
        <v>0</v>
      </c>
      <c r="V23" s="109">
        <v>0</v>
      </c>
      <c r="W23" s="109">
        <v>0</v>
      </c>
      <c r="X23" s="109">
        <v>0</v>
      </c>
      <c r="Y23" s="109">
        <v>0</v>
      </c>
      <c r="Z23" s="327">
        <v>0</v>
      </c>
      <c r="AA23" s="109">
        <v>0</v>
      </c>
    </row>
    <row r="24" spans="1:27" ht="38.25" x14ac:dyDescent="0.25">
      <c r="A24" s="155" t="s">
        <v>39</v>
      </c>
      <c r="B24" s="309" t="s">
        <v>37</v>
      </c>
      <c r="C24" s="678" t="s">
        <v>40</v>
      </c>
      <c r="D24" s="678"/>
      <c r="E24" s="678"/>
      <c r="F24" s="108">
        <v>0</v>
      </c>
      <c r="G24" s="108">
        <v>0</v>
      </c>
      <c r="H24" s="108">
        <v>0</v>
      </c>
      <c r="I24" s="73">
        <v>0</v>
      </c>
      <c r="J24" s="73">
        <v>0</v>
      </c>
      <c r="K24" s="327">
        <v>0</v>
      </c>
      <c r="L24" s="109">
        <v>0</v>
      </c>
      <c r="M24" s="109">
        <v>0</v>
      </c>
      <c r="N24" s="109">
        <v>0</v>
      </c>
      <c r="O24" s="327">
        <v>0</v>
      </c>
      <c r="P24" s="109">
        <v>0</v>
      </c>
      <c r="Q24" s="109">
        <v>0</v>
      </c>
      <c r="R24" s="109">
        <v>0</v>
      </c>
      <c r="S24" s="109">
        <v>0</v>
      </c>
      <c r="T24" s="327">
        <v>0</v>
      </c>
      <c r="U24" s="109">
        <v>0</v>
      </c>
      <c r="V24" s="109">
        <v>0</v>
      </c>
      <c r="W24" s="109">
        <v>0</v>
      </c>
      <c r="X24" s="109">
        <v>0</v>
      </c>
      <c r="Y24" s="109">
        <v>0</v>
      </c>
      <c r="Z24" s="327">
        <v>0</v>
      </c>
      <c r="AA24" s="109">
        <v>0</v>
      </c>
    </row>
    <row r="25" spans="1:27" x14ac:dyDescent="0.25">
      <c r="A25" s="149">
        <v>1.2</v>
      </c>
      <c r="B25" s="150"/>
      <c r="C25" s="619" t="s">
        <v>41</v>
      </c>
      <c r="D25" s="619"/>
      <c r="E25" s="619"/>
      <c r="F25" s="73">
        <v>0</v>
      </c>
      <c r="G25" s="73">
        <v>7</v>
      </c>
      <c r="H25" s="73">
        <v>6</v>
      </c>
      <c r="I25" s="73">
        <v>1</v>
      </c>
      <c r="J25" s="73">
        <v>0</v>
      </c>
      <c r="K25" s="327">
        <v>1</v>
      </c>
      <c r="L25" s="109">
        <v>0</v>
      </c>
      <c r="M25" s="109">
        <v>0</v>
      </c>
      <c r="N25" s="109">
        <v>1</v>
      </c>
      <c r="O25" s="327">
        <v>0</v>
      </c>
      <c r="P25" s="109">
        <v>0</v>
      </c>
      <c r="Q25" s="109">
        <v>0</v>
      </c>
      <c r="R25" s="109">
        <v>0</v>
      </c>
      <c r="S25" s="109">
        <v>0</v>
      </c>
      <c r="T25" s="327">
        <v>1</v>
      </c>
      <c r="U25" s="109">
        <v>5</v>
      </c>
      <c r="V25" s="109">
        <v>1</v>
      </c>
      <c r="W25" s="109">
        <v>0</v>
      </c>
      <c r="X25" s="109">
        <v>0</v>
      </c>
      <c r="Y25" s="109">
        <v>0</v>
      </c>
      <c r="Z25" s="327">
        <v>0</v>
      </c>
      <c r="AA25" s="109">
        <v>0</v>
      </c>
    </row>
    <row r="26" spans="1:27" x14ac:dyDescent="0.25">
      <c r="A26" s="151" t="s">
        <v>42</v>
      </c>
      <c r="B26" s="152"/>
      <c r="C26" s="619" t="s">
        <v>43</v>
      </c>
      <c r="D26" s="619"/>
      <c r="E26" s="619"/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327">
        <v>0</v>
      </c>
      <c r="L26" s="109">
        <v>0</v>
      </c>
      <c r="M26" s="109">
        <v>0</v>
      </c>
      <c r="N26" s="109">
        <v>0</v>
      </c>
      <c r="O26" s="327">
        <v>0</v>
      </c>
      <c r="P26" s="109">
        <v>0</v>
      </c>
      <c r="Q26" s="109">
        <v>0</v>
      </c>
      <c r="R26" s="109">
        <v>0</v>
      </c>
      <c r="S26" s="109">
        <v>0</v>
      </c>
      <c r="T26" s="327">
        <v>0</v>
      </c>
      <c r="U26" s="109">
        <v>0</v>
      </c>
      <c r="V26" s="109">
        <v>0</v>
      </c>
      <c r="W26" s="109">
        <v>0</v>
      </c>
      <c r="X26" s="109">
        <v>0</v>
      </c>
      <c r="Y26" s="109">
        <v>0</v>
      </c>
      <c r="Z26" s="327">
        <v>0</v>
      </c>
      <c r="AA26" s="109">
        <v>0</v>
      </c>
    </row>
    <row r="27" spans="1:27" x14ac:dyDescent="0.25">
      <c r="A27" s="151" t="s">
        <v>44</v>
      </c>
      <c r="B27" s="278"/>
      <c r="C27" s="628" t="s">
        <v>45</v>
      </c>
      <c r="D27" s="629"/>
      <c r="E27" s="630"/>
      <c r="F27" s="73">
        <v>1</v>
      </c>
      <c r="G27" s="73">
        <v>0</v>
      </c>
      <c r="H27" s="73">
        <v>0</v>
      </c>
      <c r="I27" s="73">
        <v>0</v>
      </c>
      <c r="J27" s="73">
        <v>0</v>
      </c>
      <c r="K27" s="327">
        <v>1</v>
      </c>
      <c r="L27" s="109">
        <v>0</v>
      </c>
      <c r="M27" s="109">
        <v>0</v>
      </c>
      <c r="N27" s="109">
        <v>0</v>
      </c>
      <c r="O27" s="327">
        <v>1</v>
      </c>
      <c r="P27" s="109">
        <v>0</v>
      </c>
      <c r="Q27" s="109">
        <v>1</v>
      </c>
      <c r="R27" s="109">
        <v>0</v>
      </c>
      <c r="S27" s="109">
        <v>0</v>
      </c>
      <c r="T27" s="327">
        <v>1</v>
      </c>
      <c r="U27" s="109">
        <v>0</v>
      </c>
      <c r="V27" s="109">
        <v>1</v>
      </c>
      <c r="W27" s="109">
        <v>0</v>
      </c>
      <c r="X27" s="109">
        <v>0</v>
      </c>
      <c r="Y27" s="109">
        <v>0</v>
      </c>
      <c r="Z27" s="327">
        <v>0</v>
      </c>
      <c r="AA27" s="109">
        <v>0</v>
      </c>
    </row>
    <row r="28" spans="1:27" x14ac:dyDescent="0.25">
      <c r="A28" s="151" t="s">
        <v>46</v>
      </c>
      <c r="B28" s="278"/>
      <c r="C28" s="628" t="s">
        <v>47</v>
      </c>
      <c r="D28" s="629"/>
      <c r="E28" s="630"/>
      <c r="F28" s="306">
        <v>0</v>
      </c>
      <c r="G28" s="306">
        <v>0</v>
      </c>
      <c r="H28" s="306">
        <v>0</v>
      </c>
      <c r="I28" s="306">
        <v>0</v>
      </c>
      <c r="J28" s="306">
        <v>0</v>
      </c>
      <c r="K28" s="327">
        <v>0</v>
      </c>
      <c r="L28" s="107">
        <v>0</v>
      </c>
      <c r="M28" s="107">
        <v>0</v>
      </c>
      <c r="N28" s="107">
        <v>0</v>
      </c>
      <c r="O28" s="327">
        <v>0</v>
      </c>
      <c r="P28" s="107">
        <v>0</v>
      </c>
      <c r="Q28" s="107">
        <v>0</v>
      </c>
      <c r="R28" s="107">
        <v>0</v>
      </c>
      <c r="S28" s="107">
        <v>0</v>
      </c>
      <c r="T28" s="327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0</v>
      </c>
      <c r="Z28" s="327">
        <v>0</v>
      </c>
      <c r="AA28" s="107">
        <v>0</v>
      </c>
    </row>
    <row r="29" spans="1:27" x14ac:dyDescent="0.25">
      <c r="A29" s="151" t="s">
        <v>48</v>
      </c>
      <c r="B29" s="152"/>
      <c r="C29" s="619" t="s">
        <v>49</v>
      </c>
      <c r="D29" s="619"/>
      <c r="E29" s="619"/>
      <c r="F29" s="306">
        <v>0</v>
      </c>
      <c r="G29" s="306">
        <v>0</v>
      </c>
      <c r="H29" s="306">
        <v>0</v>
      </c>
      <c r="I29" s="306">
        <v>0</v>
      </c>
      <c r="J29" s="306">
        <v>0</v>
      </c>
      <c r="K29" s="327">
        <v>0</v>
      </c>
      <c r="L29" s="107">
        <v>0</v>
      </c>
      <c r="M29" s="107">
        <v>0</v>
      </c>
      <c r="N29" s="107">
        <v>0</v>
      </c>
      <c r="O29" s="327">
        <v>0</v>
      </c>
      <c r="P29" s="107">
        <v>0</v>
      </c>
      <c r="Q29" s="107">
        <v>0</v>
      </c>
      <c r="R29" s="107">
        <v>0</v>
      </c>
      <c r="S29" s="107">
        <v>0</v>
      </c>
      <c r="T29" s="327">
        <v>0</v>
      </c>
      <c r="U29" s="107">
        <v>0</v>
      </c>
      <c r="V29" s="107">
        <v>0</v>
      </c>
      <c r="W29" s="107">
        <v>0</v>
      </c>
      <c r="X29" s="107">
        <v>0</v>
      </c>
      <c r="Y29" s="107">
        <v>0</v>
      </c>
      <c r="Z29" s="327">
        <v>0</v>
      </c>
      <c r="AA29" s="107">
        <v>0</v>
      </c>
    </row>
    <row r="30" spans="1:27" x14ac:dyDescent="0.25">
      <c r="A30" s="151" t="s">
        <v>50</v>
      </c>
      <c r="B30" s="152"/>
      <c r="C30" s="619" t="s">
        <v>51</v>
      </c>
      <c r="D30" s="619"/>
      <c r="E30" s="619"/>
      <c r="F30" s="306">
        <v>3</v>
      </c>
      <c r="G30" s="306">
        <v>2</v>
      </c>
      <c r="H30" s="306">
        <v>0</v>
      </c>
      <c r="I30" s="306">
        <v>2</v>
      </c>
      <c r="J30" s="306">
        <v>0</v>
      </c>
      <c r="K30" s="327">
        <v>1</v>
      </c>
      <c r="L30" s="107">
        <v>0</v>
      </c>
      <c r="M30" s="107">
        <v>0</v>
      </c>
      <c r="N30" s="107">
        <v>1</v>
      </c>
      <c r="O30" s="327">
        <v>0</v>
      </c>
      <c r="P30" s="107">
        <v>0</v>
      </c>
      <c r="Q30" s="107">
        <v>0</v>
      </c>
      <c r="R30" s="107">
        <v>0</v>
      </c>
      <c r="S30" s="107">
        <v>0</v>
      </c>
      <c r="T30" s="327">
        <v>1</v>
      </c>
      <c r="U30" s="107">
        <v>0</v>
      </c>
      <c r="V30" s="107">
        <v>1</v>
      </c>
      <c r="W30" s="107">
        <v>0</v>
      </c>
      <c r="X30" s="107">
        <v>0</v>
      </c>
      <c r="Y30" s="107">
        <v>0</v>
      </c>
      <c r="Z30" s="327">
        <v>2</v>
      </c>
      <c r="AA30" s="107">
        <v>2</v>
      </c>
    </row>
    <row r="31" spans="1:27" x14ac:dyDescent="0.25">
      <c r="A31" s="151" t="s">
        <v>52</v>
      </c>
      <c r="B31" s="278"/>
      <c r="C31" s="628" t="s">
        <v>53</v>
      </c>
      <c r="D31" s="629"/>
      <c r="E31" s="630"/>
      <c r="F31" s="306">
        <v>1</v>
      </c>
      <c r="G31" s="306">
        <v>0</v>
      </c>
      <c r="H31" s="306">
        <v>0</v>
      </c>
      <c r="I31" s="306">
        <v>0</v>
      </c>
      <c r="J31" s="306">
        <v>0</v>
      </c>
      <c r="K31" s="327">
        <v>0</v>
      </c>
      <c r="L31" s="107">
        <v>0</v>
      </c>
      <c r="M31" s="109">
        <v>0</v>
      </c>
      <c r="N31" s="109">
        <v>0</v>
      </c>
      <c r="O31" s="327">
        <v>0</v>
      </c>
      <c r="P31" s="109">
        <v>0</v>
      </c>
      <c r="Q31" s="109">
        <v>0</v>
      </c>
      <c r="R31" s="109">
        <v>0</v>
      </c>
      <c r="S31" s="109">
        <v>0</v>
      </c>
      <c r="T31" s="327">
        <v>0</v>
      </c>
      <c r="U31" s="109">
        <v>0</v>
      </c>
      <c r="V31" s="109">
        <v>0</v>
      </c>
      <c r="W31" s="109">
        <v>0</v>
      </c>
      <c r="X31" s="109">
        <v>0</v>
      </c>
      <c r="Y31" s="109">
        <v>0</v>
      </c>
      <c r="Z31" s="327">
        <v>1</v>
      </c>
      <c r="AA31" s="109">
        <v>1</v>
      </c>
    </row>
    <row r="32" spans="1:27" x14ac:dyDescent="0.25">
      <c r="A32" s="151" t="s">
        <v>54</v>
      </c>
      <c r="B32" s="278"/>
      <c r="C32" s="628" t="s">
        <v>55</v>
      </c>
      <c r="D32" s="629"/>
      <c r="E32" s="630"/>
      <c r="F32" s="306">
        <v>8</v>
      </c>
      <c r="G32" s="306">
        <v>12</v>
      </c>
      <c r="H32" s="306">
        <v>12</v>
      </c>
      <c r="I32" s="306">
        <v>0</v>
      </c>
      <c r="J32" s="306">
        <v>0</v>
      </c>
      <c r="K32" s="327">
        <v>13</v>
      </c>
      <c r="L32" s="107">
        <v>9</v>
      </c>
      <c r="M32" s="109">
        <v>0</v>
      </c>
      <c r="N32" s="109">
        <v>0</v>
      </c>
      <c r="O32" s="327">
        <v>4</v>
      </c>
      <c r="P32" s="109">
        <v>1</v>
      </c>
      <c r="Q32" s="109">
        <v>3</v>
      </c>
      <c r="R32" s="109">
        <v>0</v>
      </c>
      <c r="S32" s="109">
        <v>0</v>
      </c>
      <c r="T32" s="327">
        <v>13</v>
      </c>
      <c r="U32" s="109">
        <v>0</v>
      </c>
      <c r="V32" s="109">
        <v>7</v>
      </c>
      <c r="W32" s="109">
        <v>6</v>
      </c>
      <c r="X32" s="109">
        <v>0</v>
      </c>
      <c r="Y32" s="109">
        <v>0</v>
      </c>
      <c r="Z32" s="327">
        <v>7</v>
      </c>
      <c r="AA32" s="109">
        <v>4</v>
      </c>
    </row>
    <row r="33" spans="1:27" x14ac:dyDescent="0.25">
      <c r="A33" s="156" t="s">
        <v>56</v>
      </c>
      <c r="B33" s="279"/>
      <c r="C33" s="628" t="s">
        <v>57</v>
      </c>
      <c r="D33" s="629"/>
      <c r="E33" s="630"/>
      <c r="F33" s="310">
        <v>11</v>
      </c>
      <c r="G33" s="310">
        <v>18</v>
      </c>
      <c r="H33" s="310">
        <v>16</v>
      </c>
      <c r="I33" s="310">
        <v>2</v>
      </c>
      <c r="J33" s="310">
        <v>0</v>
      </c>
      <c r="K33" s="317">
        <v>13</v>
      </c>
      <c r="L33" s="86">
        <v>8</v>
      </c>
      <c r="M33" s="87">
        <v>1</v>
      </c>
      <c r="N33" s="87">
        <v>3</v>
      </c>
      <c r="O33" s="317">
        <v>1</v>
      </c>
      <c r="P33" s="87">
        <v>0</v>
      </c>
      <c r="Q33" s="87">
        <v>0</v>
      </c>
      <c r="R33" s="87">
        <v>1</v>
      </c>
      <c r="S33" s="87">
        <v>0</v>
      </c>
      <c r="T33" s="317">
        <v>13</v>
      </c>
      <c r="U33" s="87">
        <v>1</v>
      </c>
      <c r="V33" s="87">
        <v>6</v>
      </c>
      <c r="W33" s="87">
        <v>7</v>
      </c>
      <c r="X33" s="87">
        <v>0</v>
      </c>
      <c r="Y33" s="87">
        <v>0</v>
      </c>
      <c r="Z33" s="317">
        <v>13</v>
      </c>
      <c r="AA33" s="87">
        <v>6</v>
      </c>
    </row>
    <row r="34" spans="1:27" x14ac:dyDescent="0.25">
      <c r="A34" s="158" t="s">
        <v>58</v>
      </c>
      <c r="B34" s="159" t="s">
        <v>59</v>
      </c>
      <c r="C34" s="631" t="s">
        <v>60</v>
      </c>
      <c r="D34" s="631"/>
      <c r="E34" s="631"/>
      <c r="F34" s="91">
        <v>0</v>
      </c>
      <c r="G34" s="91">
        <v>0</v>
      </c>
      <c r="H34" s="91">
        <v>0</v>
      </c>
      <c r="I34" s="91">
        <v>0</v>
      </c>
      <c r="J34" s="91">
        <v>0</v>
      </c>
      <c r="K34" s="328">
        <v>0</v>
      </c>
      <c r="L34" s="91">
        <v>0</v>
      </c>
      <c r="M34" s="90">
        <v>0</v>
      </c>
      <c r="N34" s="90">
        <v>0</v>
      </c>
      <c r="O34" s="319">
        <v>0</v>
      </c>
      <c r="P34" s="90">
        <v>0</v>
      </c>
      <c r="Q34" s="90">
        <v>0</v>
      </c>
      <c r="R34" s="90">
        <v>0</v>
      </c>
      <c r="S34" s="90">
        <v>0</v>
      </c>
      <c r="T34" s="319">
        <v>0</v>
      </c>
      <c r="U34" s="90">
        <v>0</v>
      </c>
      <c r="V34" s="90">
        <v>0</v>
      </c>
      <c r="W34" s="90">
        <v>0</v>
      </c>
      <c r="X34" s="90">
        <v>0</v>
      </c>
      <c r="Y34" s="90">
        <v>0</v>
      </c>
      <c r="Z34" s="319">
        <v>0</v>
      </c>
      <c r="AA34" s="90">
        <v>0</v>
      </c>
    </row>
    <row r="35" spans="1:27" x14ac:dyDescent="0.25">
      <c r="A35" s="151" t="s">
        <v>61</v>
      </c>
      <c r="B35" s="278"/>
      <c r="C35" s="628" t="s">
        <v>62</v>
      </c>
      <c r="D35" s="629"/>
      <c r="E35" s="630"/>
      <c r="F35" s="306">
        <v>1</v>
      </c>
      <c r="G35" s="306">
        <v>2</v>
      </c>
      <c r="H35" s="306">
        <v>1</v>
      </c>
      <c r="I35" s="306">
        <v>1</v>
      </c>
      <c r="J35" s="306">
        <v>0</v>
      </c>
      <c r="K35" s="327">
        <v>1</v>
      </c>
      <c r="L35" s="107">
        <v>0</v>
      </c>
      <c r="M35" s="109">
        <v>0</v>
      </c>
      <c r="N35" s="109">
        <v>0</v>
      </c>
      <c r="O35" s="327">
        <v>1</v>
      </c>
      <c r="P35" s="109">
        <v>0</v>
      </c>
      <c r="Q35" s="109">
        <v>1</v>
      </c>
      <c r="R35" s="109">
        <v>0</v>
      </c>
      <c r="S35" s="109">
        <v>0</v>
      </c>
      <c r="T35" s="327">
        <v>1</v>
      </c>
      <c r="U35" s="109">
        <v>0</v>
      </c>
      <c r="V35" s="109">
        <v>1</v>
      </c>
      <c r="W35" s="109">
        <v>0</v>
      </c>
      <c r="X35" s="109">
        <v>0</v>
      </c>
      <c r="Y35" s="109">
        <v>0</v>
      </c>
      <c r="Z35" s="327">
        <v>1</v>
      </c>
      <c r="AA35" s="109">
        <v>1</v>
      </c>
    </row>
    <row r="36" spans="1:27" x14ac:dyDescent="0.25">
      <c r="A36" s="151" t="s">
        <v>63</v>
      </c>
      <c r="B36" s="152"/>
      <c r="C36" s="619" t="s">
        <v>64</v>
      </c>
      <c r="D36" s="619"/>
      <c r="E36" s="619"/>
      <c r="F36" s="306">
        <v>29</v>
      </c>
      <c r="G36" s="306">
        <v>36</v>
      </c>
      <c r="H36" s="306">
        <v>33</v>
      </c>
      <c r="I36" s="306">
        <v>3</v>
      </c>
      <c r="J36" s="306">
        <v>0</v>
      </c>
      <c r="K36" s="327">
        <v>23</v>
      </c>
      <c r="L36" s="107">
        <v>9</v>
      </c>
      <c r="M36" s="109">
        <v>0</v>
      </c>
      <c r="N36" s="109">
        <v>3</v>
      </c>
      <c r="O36" s="327">
        <v>11</v>
      </c>
      <c r="P36" s="109">
        <v>0</v>
      </c>
      <c r="Q36" s="109">
        <v>11</v>
      </c>
      <c r="R36" s="109">
        <v>0</v>
      </c>
      <c r="S36" s="109">
        <v>0</v>
      </c>
      <c r="T36" s="327">
        <v>23</v>
      </c>
      <c r="U36" s="109">
        <v>0</v>
      </c>
      <c r="V36" s="109">
        <v>20</v>
      </c>
      <c r="W36" s="109">
        <v>3</v>
      </c>
      <c r="X36" s="109">
        <v>0</v>
      </c>
      <c r="Y36" s="109">
        <v>0</v>
      </c>
      <c r="Z36" s="327">
        <v>39</v>
      </c>
      <c r="AA36" s="109">
        <v>23</v>
      </c>
    </row>
    <row r="37" spans="1:27" x14ac:dyDescent="0.25">
      <c r="A37" s="158" t="s">
        <v>65</v>
      </c>
      <c r="B37" s="159" t="s">
        <v>59</v>
      </c>
      <c r="C37" s="631" t="s">
        <v>66</v>
      </c>
      <c r="D37" s="631"/>
      <c r="E37" s="631"/>
      <c r="F37" s="91">
        <v>3</v>
      </c>
      <c r="G37" s="308">
        <v>17</v>
      </c>
      <c r="H37" s="308">
        <v>14</v>
      </c>
      <c r="I37" s="308">
        <v>3</v>
      </c>
      <c r="J37" s="308">
        <v>0</v>
      </c>
      <c r="K37" s="329">
        <v>4</v>
      </c>
      <c r="L37" s="308">
        <v>3</v>
      </c>
      <c r="M37" s="111">
        <v>0</v>
      </c>
      <c r="N37" s="111">
        <v>0</v>
      </c>
      <c r="O37" s="330">
        <v>1</v>
      </c>
      <c r="P37" s="111">
        <v>0</v>
      </c>
      <c r="Q37" s="111">
        <v>0</v>
      </c>
      <c r="R37" s="111">
        <v>1</v>
      </c>
      <c r="S37" s="111">
        <v>0</v>
      </c>
      <c r="T37" s="330">
        <v>4</v>
      </c>
      <c r="U37" s="111">
        <v>1</v>
      </c>
      <c r="V37" s="111">
        <v>3</v>
      </c>
      <c r="W37" s="111">
        <v>1</v>
      </c>
      <c r="X37" s="111">
        <v>0</v>
      </c>
      <c r="Y37" s="111">
        <v>0</v>
      </c>
      <c r="Z37" s="330">
        <v>12</v>
      </c>
      <c r="AA37" s="111">
        <v>7</v>
      </c>
    </row>
    <row r="38" spans="1:27" x14ac:dyDescent="0.25">
      <c r="A38" s="158" t="s">
        <v>67</v>
      </c>
      <c r="B38" s="159" t="s">
        <v>59</v>
      </c>
      <c r="C38" s="638" t="s">
        <v>68</v>
      </c>
      <c r="D38" s="631"/>
      <c r="E38" s="631"/>
      <c r="F38" s="91">
        <v>2</v>
      </c>
      <c r="G38" s="91">
        <v>1</v>
      </c>
      <c r="H38" s="91">
        <v>1</v>
      </c>
      <c r="I38" s="91">
        <v>0</v>
      </c>
      <c r="J38" s="91">
        <v>0</v>
      </c>
      <c r="K38" s="328">
        <v>2</v>
      </c>
      <c r="L38" s="269">
        <v>0</v>
      </c>
      <c r="M38" s="111">
        <v>0</v>
      </c>
      <c r="N38" s="111">
        <v>1</v>
      </c>
      <c r="O38" s="330">
        <v>1</v>
      </c>
      <c r="P38" s="111">
        <v>1</v>
      </c>
      <c r="Q38" s="111">
        <v>0</v>
      </c>
      <c r="R38" s="111">
        <v>0</v>
      </c>
      <c r="S38" s="111">
        <v>0</v>
      </c>
      <c r="T38" s="330">
        <v>2</v>
      </c>
      <c r="U38" s="111">
        <v>0</v>
      </c>
      <c r="V38" s="111">
        <v>2</v>
      </c>
      <c r="W38" s="111">
        <v>0</v>
      </c>
      <c r="X38" s="111">
        <v>0</v>
      </c>
      <c r="Y38" s="111">
        <v>0</v>
      </c>
      <c r="Z38" s="330">
        <v>1</v>
      </c>
      <c r="AA38" s="111">
        <v>0</v>
      </c>
    </row>
    <row r="39" spans="1:27" x14ac:dyDescent="0.25">
      <c r="A39" s="160" t="s">
        <v>69</v>
      </c>
      <c r="B39" s="112"/>
      <c r="C39" s="683" t="s">
        <v>70</v>
      </c>
      <c r="D39" s="683"/>
      <c r="E39" s="683"/>
      <c r="F39" s="308">
        <v>14</v>
      </c>
      <c r="G39" s="308">
        <v>51</v>
      </c>
      <c r="H39" s="308">
        <v>41</v>
      </c>
      <c r="I39" s="308">
        <v>8</v>
      </c>
      <c r="J39" s="308">
        <v>2</v>
      </c>
      <c r="K39" s="330">
        <v>28</v>
      </c>
      <c r="L39" s="112">
        <v>15</v>
      </c>
      <c r="M39" s="112">
        <v>1</v>
      </c>
      <c r="N39" s="112">
        <v>3</v>
      </c>
      <c r="O39" s="330">
        <v>9</v>
      </c>
      <c r="P39" s="112">
        <v>3</v>
      </c>
      <c r="Q39" s="112">
        <v>6</v>
      </c>
      <c r="R39" s="112">
        <v>0</v>
      </c>
      <c r="S39" s="112">
        <v>0</v>
      </c>
      <c r="T39" s="330">
        <v>28</v>
      </c>
      <c r="U39" s="112">
        <v>0</v>
      </c>
      <c r="V39" s="112">
        <v>27</v>
      </c>
      <c r="W39" s="112">
        <v>1</v>
      </c>
      <c r="X39" s="112">
        <v>1</v>
      </c>
      <c r="Y39" s="112">
        <v>0</v>
      </c>
      <c r="Z39" s="330">
        <v>27</v>
      </c>
      <c r="AA39" s="112">
        <v>9</v>
      </c>
    </row>
    <row r="40" spans="1:27" s="238" customFormat="1" ht="42" customHeight="1" x14ac:dyDescent="0.25">
      <c r="A40" s="275" t="s">
        <v>71</v>
      </c>
      <c r="B40" s="282"/>
      <c r="C40" s="941" t="s">
        <v>72</v>
      </c>
      <c r="D40" s="941"/>
      <c r="E40" s="941"/>
      <c r="F40" s="277">
        <v>31</v>
      </c>
      <c r="G40" s="277">
        <v>126</v>
      </c>
      <c r="H40" s="277">
        <v>108</v>
      </c>
      <c r="I40" s="277">
        <v>18</v>
      </c>
      <c r="J40" s="277">
        <v>0</v>
      </c>
      <c r="K40" s="283">
        <v>100</v>
      </c>
      <c r="L40" s="283">
        <v>72</v>
      </c>
      <c r="M40" s="283">
        <v>8</v>
      </c>
      <c r="N40" s="283">
        <v>10</v>
      </c>
      <c r="O40" s="283">
        <v>10</v>
      </c>
      <c r="P40" s="283">
        <v>1</v>
      </c>
      <c r="Q40" s="283">
        <v>7</v>
      </c>
      <c r="R40" s="283">
        <v>2</v>
      </c>
      <c r="S40" s="283">
        <v>0</v>
      </c>
      <c r="T40" s="283">
        <v>100</v>
      </c>
      <c r="U40" s="283">
        <v>2</v>
      </c>
      <c r="V40" s="283">
        <v>84</v>
      </c>
      <c r="W40" s="283">
        <v>16</v>
      </c>
      <c r="X40" s="283">
        <v>0</v>
      </c>
      <c r="Y40" s="283">
        <v>0</v>
      </c>
      <c r="Z40" s="283">
        <v>37</v>
      </c>
      <c r="AA40" s="283">
        <v>3</v>
      </c>
    </row>
    <row r="41" spans="1:27" x14ac:dyDescent="0.25">
      <c r="A41" s="151" t="s">
        <v>73</v>
      </c>
      <c r="B41" s="152"/>
      <c r="C41" s="818" t="s">
        <v>74</v>
      </c>
      <c r="D41" s="819"/>
      <c r="E41" s="819"/>
      <c r="F41" s="91">
        <v>4</v>
      </c>
      <c r="G41" s="91">
        <v>11</v>
      </c>
      <c r="H41" s="91">
        <v>9</v>
      </c>
      <c r="I41" s="306">
        <v>2</v>
      </c>
      <c r="J41" s="306" t="s">
        <v>264</v>
      </c>
      <c r="K41" s="327">
        <v>10</v>
      </c>
      <c r="L41" s="107">
        <v>0</v>
      </c>
      <c r="M41" s="107">
        <v>4</v>
      </c>
      <c r="N41" s="107">
        <v>4</v>
      </c>
      <c r="O41" s="327">
        <v>2</v>
      </c>
      <c r="P41" s="107">
        <v>0</v>
      </c>
      <c r="Q41" s="107">
        <v>0</v>
      </c>
      <c r="R41" s="107">
        <v>2</v>
      </c>
      <c r="S41" s="107">
        <v>0</v>
      </c>
      <c r="T41" s="327">
        <v>10</v>
      </c>
      <c r="U41" s="107">
        <v>0</v>
      </c>
      <c r="V41" s="107">
        <v>5</v>
      </c>
      <c r="W41" s="107">
        <v>5</v>
      </c>
      <c r="X41" s="107">
        <v>0</v>
      </c>
      <c r="Y41" s="107">
        <v>0</v>
      </c>
      <c r="Z41" s="327">
        <v>3</v>
      </c>
      <c r="AA41" s="107">
        <v>0</v>
      </c>
    </row>
    <row r="42" spans="1:27" x14ac:dyDescent="0.25">
      <c r="A42" s="151" t="s">
        <v>75</v>
      </c>
      <c r="B42" s="152"/>
      <c r="C42" s="619" t="s">
        <v>76</v>
      </c>
      <c r="D42" s="619"/>
      <c r="E42" s="619"/>
      <c r="F42" s="306">
        <v>0</v>
      </c>
      <c r="G42" s="306">
        <v>0</v>
      </c>
      <c r="H42" s="306">
        <v>0</v>
      </c>
      <c r="I42" s="306">
        <v>0</v>
      </c>
      <c r="J42" s="306">
        <v>0</v>
      </c>
      <c r="K42" s="327">
        <v>0</v>
      </c>
      <c r="L42" s="107">
        <v>0</v>
      </c>
      <c r="M42" s="107">
        <v>0</v>
      </c>
      <c r="N42" s="107">
        <v>0</v>
      </c>
      <c r="O42" s="327">
        <v>0</v>
      </c>
      <c r="P42" s="107">
        <v>0</v>
      </c>
      <c r="Q42" s="107">
        <v>0</v>
      </c>
      <c r="R42" s="107">
        <v>0</v>
      </c>
      <c r="S42" s="107">
        <v>0</v>
      </c>
      <c r="T42" s="327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0</v>
      </c>
      <c r="Z42" s="327">
        <v>0</v>
      </c>
      <c r="AA42" s="107">
        <v>0</v>
      </c>
    </row>
    <row r="43" spans="1:27" x14ac:dyDescent="0.25">
      <c r="A43" s="151" t="s">
        <v>77</v>
      </c>
      <c r="B43" s="278"/>
      <c r="C43" s="628" t="s">
        <v>78</v>
      </c>
      <c r="D43" s="629"/>
      <c r="E43" s="630"/>
      <c r="F43" s="306">
        <v>0</v>
      </c>
      <c r="G43" s="306">
        <v>6</v>
      </c>
      <c r="H43" s="306">
        <v>4</v>
      </c>
      <c r="I43" s="306">
        <v>2</v>
      </c>
      <c r="J43" s="306">
        <v>0</v>
      </c>
      <c r="K43" s="327">
        <v>3</v>
      </c>
      <c r="L43" s="107">
        <v>3</v>
      </c>
      <c r="M43" s="107">
        <v>0</v>
      </c>
      <c r="N43" s="107">
        <v>0</v>
      </c>
      <c r="O43" s="327">
        <v>0</v>
      </c>
      <c r="P43" s="107">
        <v>0</v>
      </c>
      <c r="Q43" s="107">
        <v>0</v>
      </c>
      <c r="R43" s="107">
        <v>0</v>
      </c>
      <c r="S43" s="107">
        <v>0</v>
      </c>
      <c r="T43" s="327">
        <v>3</v>
      </c>
      <c r="U43" s="107">
        <v>1</v>
      </c>
      <c r="V43" s="107">
        <v>2</v>
      </c>
      <c r="W43" s="107">
        <v>1</v>
      </c>
      <c r="X43" s="107">
        <v>0</v>
      </c>
      <c r="Y43" s="107">
        <v>0</v>
      </c>
      <c r="Z43" s="327">
        <v>0</v>
      </c>
      <c r="AA43" s="107">
        <v>0</v>
      </c>
    </row>
    <row r="44" spans="1:27" x14ac:dyDescent="0.25">
      <c r="A44" s="156" t="s">
        <v>79</v>
      </c>
      <c r="B44" s="279"/>
      <c r="C44" s="628" t="s">
        <v>80</v>
      </c>
      <c r="D44" s="629"/>
      <c r="E44" s="630"/>
      <c r="F44" s="310">
        <v>2</v>
      </c>
      <c r="G44" s="310">
        <v>68</v>
      </c>
      <c r="H44" s="310">
        <v>61</v>
      </c>
      <c r="I44" s="310">
        <v>7</v>
      </c>
      <c r="J44" s="310">
        <v>0</v>
      </c>
      <c r="K44" s="317">
        <v>54</v>
      </c>
      <c r="L44" s="86">
        <v>52</v>
      </c>
      <c r="M44" s="86">
        <v>0</v>
      </c>
      <c r="N44" s="86">
        <v>0</v>
      </c>
      <c r="O44" s="317">
        <v>2</v>
      </c>
      <c r="P44" s="86">
        <v>0</v>
      </c>
      <c r="Q44" s="86">
        <v>2</v>
      </c>
      <c r="R44" s="86">
        <v>0</v>
      </c>
      <c r="S44" s="86">
        <v>0</v>
      </c>
      <c r="T44" s="317">
        <v>54</v>
      </c>
      <c r="U44" s="86">
        <v>1</v>
      </c>
      <c r="V44" s="86">
        <v>54</v>
      </c>
      <c r="W44" s="86">
        <v>0</v>
      </c>
      <c r="X44" s="86">
        <v>0</v>
      </c>
      <c r="Y44" s="86">
        <v>0</v>
      </c>
      <c r="Z44" s="317">
        <v>8</v>
      </c>
      <c r="AA44" s="86">
        <v>1</v>
      </c>
    </row>
    <row r="45" spans="1:27" x14ac:dyDescent="0.25">
      <c r="A45" s="156" t="s">
        <v>81</v>
      </c>
      <c r="B45" s="279"/>
      <c r="C45" s="628" t="s">
        <v>82</v>
      </c>
      <c r="D45" s="629"/>
      <c r="E45" s="630"/>
      <c r="F45" s="310">
        <v>0</v>
      </c>
      <c r="G45" s="310">
        <v>0</v>
      </c>
      <c r="H45" s="310">
        <v>0</v>
      </c>
      <c r="I45" s="310">
        <v>0</v>
      </c>
      <c r="J45" s="310">
        <v>0</v>
      </c>
      <c r="K45" s="317">
        <v>0</v>
      </c>
      <c r="L45" s="86">
        <v>0</v>
      </c>
      <c r="M45" s="86">
        <v>0</v>
      </c>
      <c r="N45" s="86">
        <v>0</v>
      </c>
      <c r="O45" s="317">
        <v>0</v>
      </c>
      <c r="P45" s="86">
        <v>0</v>
      </c>
      <c r="Q45" s="86">
        <v>0</v>
      </c>
      <c r="R45" s="86">
        <v>0</v>
      </c>
      <c r="S45" s="86">
        <v>0</v>
      </c>
      <c r="T45" s="317">
        <v>0</v>
      </c>
      <c r="U45" s="86">
        <v>0</v>
      </c>
      <c r="V45" s="86">
        <v>0</v>
      </c>
      <c r="W45" s="86">
        <v>0</v>
      </c>
      <c r="X45" s="86">
        <v>0</v>
      </c>
      <c r="Y45" s="86">
        <v>0</v>
      </c>
      <c r="Z45" s="317">
        <v>0</v>
      </c>
      <c r="AA45" s="86">
        <v>0</v>
      </c>
    </row>
    <row r="46" spans="1:27" x14ac:dyDescent="0.25">
      <c r="A46" s="151" t="s">
        <v>83</v>
      </c>
      <c r="B46" s="278"/>
      <c r="C46" s="628" t="s">
        <v>84</v>
      </c>
      <c r="D46" s="629"/>
      <c r="E46" s="630"/>
      <c r="F46" s="306">
        <v>13</v>
      </c>
      <c r="G46" s="306">
        <v>14</v>
      </c>
      <c r="H46" s="306">
        <v>13</v>
      </c>
      <c r="I46" s="306">
        <v>1</v>
      </c>
      <c r="J46" s="306">
        <v>0</v>
      </c>
      <c r="K46" s="327">
        <v>16</v>
      </c>
      <c r="L46" s="107">
        <v>6</v>
      </c>
      <c r="M46" s="107">
        <v>2</v>
      </c>
      <c r="N46" s="107">
        <v>3</v>
      </c>
      <c r="O46" s="327">
        <v>5</v>
      </c>
      <c r="P46" s="107">
        <v>1</v>
      </c>
      <c r="Q46" s="107">
        <v>4</v>
      </c>
      <c r="R46" s="107">
        <v>0</v>
      </c>
      <c r="S46" s="107">
        <v>0</v>
      </c>
      <c r="T46" s="327">
        <v>16</v>
      </c>
      <c r="U46" s="107">
        <v>0</v>
      </c>
      <c r="V46" s="107">
        <v>11</v>
      </c>
      <c r="W46" s="107">
        <v>5</v>
      </c>
      <c r="X46" s="107">
        <v>0</v>
      </c>
      <c r="Y46" s="107">
        <v>0</v>
      </c>
      <c r="Z46" s="327">
        <v>10</v>
      </c>
      <c r="AA46" s="107">
        <v>1</v>
      </c>
    </row>
    <row r="47" spans="1:27" x14ac:dyDescent="0.25">
      <c r="A47" s="151" t="s">
        <v>85</v>
      </c>
      <c r="B47" s="278"/>
      <c r="C47" s="628" t="s">
        <v>86</v>
      </c>
      <c r="D47" s="629"/>
      <c r="E47" s="630"/>
      <c r="F47" s="306">
        <v>1</v>
      </c>
      <c r="G47" s="306">
        <v>2</v>
      </c>
      <c r="H47" s="306">
        <v>2</v>
      </c>
      <c r="I47" s="306">
        <v>0</v>
      </c>
      <c r="J47" s="306">
        <v>0</v>
      </c>
      <c r="K47" s="327">
        <v>2</v>
      </c>
      <c r="L47" s="107">
        <v>1</v>
      </c>
      <c r="M47" s="107">
        <v>0</v>
      </c>
      <c r="N47" s="107">
        <v>1</v>
      </c>
      <c r="O47" s="327">
        <v>0</v>
      </c>
      <c r="P47" s="107">
        <v>0</v>
      </c>
      <c r="Q47" s="107">
        <v>0</v>
      </c>
      <c r="R47" s="107">
        <v>0</v>
      </c>
      <c r="S47" s="107">
        <v>0</v>
      </c>
      <c r="T47" s="327">
        <v>2</v>
      </c>
      <c r="U47" s="107">
        <v>0</v>
      </c>
      <c r="V47" s="107">
        <v>2</v>
      </c>
      <c r="W47" s="107">
        <v>0</v>
      </c>
      <c r="X47" s="107">
        <v>0</v>
      </c>
      <c r="Y47" s="107">
        <v>0</v>
      </c>
      <c r="Z47" s="327">
        <v>1</v>
      </c>
      <c r="AA47" s="107">
        <v>0</v>
      </c>
    </row>
    <row r="48" spans="1:27" ht="38.25" x14ac:dyDescent="0.25">
      <c r="A48" s="155" t="s">
        <v>87</v>
      </c>
      <c r="B48" s="284" t="s">
        <v>37</v>
      </c>
      <c r="C48" s="635" t="s">
        <v>88</v>
      </c>
      <c r="D48" s="636"/>
      <c r="E48" s="637"/>
      <c r="F48" s="306">
        <v>0</v>
      </c>
      <c r="G48" s="306">
        <v>0</v>
      </c>
      <c r="H48" s="306">
        <v>0</v>
      </c>
      <c r="I48" s="306">
        <v>0</v>
      </c>
      <c r="J48" s="306">
        <v>0</v>
      </c>
      <c r="K48" s="327">
        <v>0</v>
      </c>
      <c r="L48" s="107">
        <v>0</v>
      </c>
      <c r="M48" s="107">
        <v>0</v>
      </c>
      <c r="N48" s="107">
        <v>0</v>
      </c>
      <c r="O48" s="327">
        <v>0</v>
      </c>
      <c r="P48" s="107">
        <v>0</v>
      </c>
      <c r="Q48" s="107">
        <v>0</v>
      </c>
      <c r="R48" s="107">
        <v>0</v>
      </c>
      <c r="S48" s="107">
        <v>0</v>
      </c>
      <c r="T48" s="327">
        <v>0</v>
      </c>
      <c r="U48" s="107">
        <v>0</v>
      </c>
      <c r="V48" s="107">
        <v>0</v>
      </c>
      <c r="W48" s="107">
        <v>0</v>
      </c>
      <c r="X48" s="107">
        <v>0</v>
      </c>
      <c r="Y48" s="107">
        <v>0</v>
      </c>
      <c r="Z48" s="327">
        <v>0</v>
      </c>
      <c r="AA48" s="107">
        <v>0</v>
      </c>
    </row>
    <row r="49" spans="1:27" x14ac:dyDescent="0.25">
      <c r="A49" s="151" t="s">
        <v>89</v>
      </c>
      <c r="B49" s="278"/>
      <c r="C49" s="628" t="s">
        <v>90</v>
      </c>
      <c r="D49" s="629"/>
      <c r="E49" s="630"/>
      <c r="F49" s="306">
        <v>5</v>
      </c>
      <c r="G49" s="306">
        <v>7</v>
      </c>
      <c r="H49" s="306">
        <v>4</v>
      </c>
      <c r="I49" s="306">
        <v>3</v>
      </c>
      <c r="J49" s="306">
        <v>0</v>
      </c>
      <c r="K49" s="327">
        <v>6</v>
      </c>
      <c r="L49" s="107">
        <v>5</v>
      </c>
      <c r="M49" s="107">
        <v>1</v>
      </c>
      <c r="N49" s="107">
        <v>0</v>
      </c>
      <c r="O49" s="327">
        <v>0</v>
      </c>
      <c r="P49" s="107">
        <v>0</v>
      </c>
      <c r="Q49" s="107">
        <v>0</v>
      </c>
      <c r="R49" s="107">
        <v>0</v>
      </c>
      <c r="S49" s="107">
        <v>0</v>
      </c>
      <c r="T49" s="327">
        <v>6</v>
      </c>
      <c r="U49" s="107">
        <v>0</v>
      </c>
      <c r="V49" s="107">
        <v>4</v>
      </c>
      <c r="W49" s="107">
        <v>2</v>
      </c>
      <c r="X49" s="107">
        <v>0</v>
      </c>
      <c r="Y49" s="107">
        <v>0</v>
      </c>
      <c r="Z49" s="327">
        <v>3</v>
      </c>
      <c r="AA49" s="107">
        <v>1</v>
      </c>
    </row>
    <row r="50" spans="1:27" x14ac:dyDescent="0.25">
      <c r="A50" s="151" t="s">
        <v>91</v>
      </c>
      <c r="B50" s="278"/>
      <c r="C50" s="628" t="s">
        <v>92</v>
      </c>
      <c r="D50" s="629"/>
      <c r="E50" s="630"/>
      <c r="F50" s="306">
        <v>1</v>
      </c>
      <c r="G50" s="306">
        <v>2</v>
      </c>
      <c r="H50" s="306">
        <v>1</v>
      </c>
      <c r="I50" s="306">
        <v>1</v>
      </c>
      <c r="J50" s="306">
        <v>0</v>
      </c>
      <c r="K50" s="327">
        <v>1</v>
      </c>
      <c r="L50" s="107">
        <v>0</v>
      </c>
      <c r="M50" s="107">
        <v>0</v>
      </c>
      <c r="N50" s="107">
        <v>1</v>
      </c>
      <c r="O50" s="327">
        <v>0</v>
      </c>
      <c r="P50" s="107">
        <v>0</v>
      </c>
      <c r="Q50" s="107">
        <v>0</v>
      </c>
      <c r="R50" s="107">
        <v>0</v>
      </c>
      <c r="S50" s="107">
        <v>0</v>
      </c>
      <c r="T50" s="327">
        <v>1</v>
      </c>
      <c r="U50" s="107">
        <v>0</v>
      </c>
      <c r="V50" s="107">
        <v>0</v>
      </c>
      <c r="W50" s="107">
        <v>1</v>
      </c>
      <c r="X50" s="107">
        <v>0</v>
      </c>
      <c r="Y50" s="107">
        <v>0</v>
      </c>
      <c r="Z50" s="327">
        <v>1</v>
      </c>
      <c r="AA50" s="107">
        <v>0</v>
      </c>
    </row>
    <row r="51" spans="1:27" x14ac:dyDescent="0.25">
      <c r="A51" s="151" t="s">
        <v>93</v>
      </c>
      <c r="B51" s="278"/>
      <c r="C51" s="628" t="s">
        <v>70</v>
      </c>
      <c r="D51" s="629"/>
      <c r="E51" s="630"/>
      <c r="F51" s="306">
        <v>5</v>
      </c>
      <c r="G51" s="306">
        <v>16</v>
      </c>
      <c r="H51" s="306">
        <v>14</v>
      </c>
      <c r="I51" s="306">
        <v>2</v>
      </c>
      <c r="J51" s="306">
        <v>0</v>
      </c>
      <c r="K51" s="327">
        <v>8</v>
      </c>
      <c r="L51" s="107">
        <v>5</v>
      </c>
      <c r="M51" s="107">
        <v>1</v>
      </c>
      <c r="N51" s="107">
        <v>1</v>
      </c>
      <c r="O51" s="327">
        <v>1</v>
      </c>
      <c r="P51" s="107">
        <v>0</v>
      </c>
      <c r="Q51" s="107">
        <v>1</v>
      </c>
      <c r="R51" s="107">
        <v>0</v>
      </c>
      <c r="S51" s="107">
        <v>0</v>
      </c>
      <c r="T51" s="327">
        <v>8</v>
      </c>
      <c r="U51" s="107">
        <v>0</v>
      </c>
      <c r="V51" s="107">
        <v>6</v>
      </c>
      <c r="W51" s="107">
        <v>2</v>
      </c>
      <c r="X51" s="107">
        <v>0</v>
      </c>
      <c r="Y51" s="107">
        <v>0</v>
      </c>
      <c r="Z51" s="327">
        <v>11</v>
      </c>
      <c r="AA51" s="107">
        <v>0</v>
      </c>
    </row>
    <row r="52" spans="1:27" s="238" customFormat="1" ht="34.5" customHeight="1" x14ac:dyDescent="0.25">
      <c r="A52" s="270" t="s">
        <v>94</v>
      </c>
      <c r="B52" s="274"/>
      <c r="C52" s="928" t="s">
        <v>95</v>
      </c>
      <c r="D52" s="929"/>
      <c r="E52" s="930"/>
      <c r="F52" s="272">
        <v>12</v>
      </c>
      <c r="G52" s="272">
        <v>47</v>
      </c>
      <c r="H52" s="272">
        <v>42</v>
      </c>
      <c r="I52" s="272">
        <v>5</v>
      </c>
      <c r="J52" s="272">
        <v>0</v>
      </c>
      <c r="K52" s="273">
        <v>27</v>
      </c>
      <c r="L52" s="273">
        <v>13</v>
      </c>
      <c r="M52" s="273">
        <v>5</v>
      </c>
      <c r="N52" s="273">
        <v>3</v>
      </c>
      <c r="O52" s="273">
        <v>6</v>
      </c>
      <c r="P52" s="273">
        <v>1</v>
      </c>
      <c r="Q52" s="273">
        <v>4</v>
      </c>
      <c r="R52" s="273">
        <v>1</v>
      </c>
      <c r="S52" s="273">
        <v>0</v>
      </c>
      <c r="T52" s="273">
        <v>27</v>
      </c>
      <c r="U52" s="273">
        <v>0</v>
      </c>
      <c r="V52" s="273">
        <v>19</v>
      </c>
      <c r="W52" s="273">
        <v>8</v>
      </c>
      <c r="X52" s="273">
        <v>0</v>
      </c>
      <c r="Y52" s="273">
        <v>0</v>
      </c>
      <c r="Z52" s="273">
        <v>27</v>
      </c>
      <c r="AA52" s="273">
        <v>8</v>
      </c>
    </row>
    <row r="53" spans="1:27" x14ac:dyDescent="0.25">
      <c r="A53" s="151" t="s">
        <v>96</v>
      </c>
      <c r="B53" s="278"/>
      <c r="C53" s="628" t="s">
        <v>97</v>
      </c>
      <c r="D53" s="629"/>
      <c r="E53" s="630"/>
      <c r="F53" s="306">
        <v>1</v>
      </c>
      <c r="G53" s="306">
        <v>1</v>
      </c>
      <c r="H53" s="306">
        <v>1</v>
      </c>
      <c r="I53" s="306">
        <v>0</v>
      </c>
      <c r="J53" s="306">
        <v>0</v>
      </c>
      <c r="K53" s="327">
        <v>1</v>
      </c>
      <c r="L53" s="107">
        <v>1</v>
      </c>
      <c r="M53" s="107">
        <v>0</v>
      </c>
      <c r="N53" s="107">
        <v>0</v>
      </c>
      <c r="O53" s="327">
        <v>0</v>
      </c>
      <c r="P53" s="107">
        <v>0</v>
      </c>
      <c r="Q53" s="107">
        <v>0</v>
      </c>
      <c r="R53" s="107">
        <v>0</v>
      </c>
      <c r="S53" s="107">
        <v>0</v>
      </c>
      <c r="T53" s="327">
        <v>1</v>
      </c>
      <c r="U53" s="107">
        <v>0</v>
      </c>
      <c r="V53" s="107">
        <v>1</v>
      </c>
      <c r="W53" s="107">
        <v>0</v>
      </c>
      <c r="X53" s="107">
        <v>0</v>
      </c>
      <c r="Y53" s="107">
        <v>0</v>
      </c>
      <c r="Z53" s="327">
        <v>1</v>
      </c>
      <c r="AA53" s="107">
        <v>0</v>
      </c>
    </row>
    <row r="54" spans="1:27" x14ac:dyDescent="0.25">
      <c r="A54" s="151" t="s">
        <v>98</v>
      </c>
      <c r="B54" s="278"/>
      <c r="C54" s="628" t="s">
        <v>99</v>
      </c>
      <c r="D54" s="629"/>
      <c r="E54" s="630"/>
      <c r="F54" s="306">
        <v>0</v>
      </c>
      <c r="G54" s="306">
        <v>1</v>
      </c>
      <c r="H54" s="306">
        <v>1</v>
      </c>
      <c r="I54" s="306">
        <v>0</v>
      </c>
      <c r="J54" s="306">
        <v>0</v>
      </c>
      <c r="K54" s="327">
        <v>0</v>
      </c>
      <c r="L54" s="107">
        <v>0</v>
      </c>
      <c r="M54" s="107">
        <v>0</v>
      </c>
      <c r="N54" s="107">
        <v>0</v>
      </c>
      <c r="O54" s="327">
        <v>0</v>
      </c>
      <c r="P54" s="107">
        <v>0</v>
      </c>
      <c r="Q54" s="107">
        <v>0</v>
      </c>
      <c r="R54" s="107">
        <v>0</v>
      </c>
      <c r="S54" s="107">
        <v>0</v>
      </c>
      <c r="T54" s="327">
        <v>0</v>
      </c>
      <c r="U54" s="107">
        <v>0</v>
      </c>
      <c r="V54" s="107">
        <v>0</v>
      </c>
      <c r="W54" s="107">
        <v>0</v>
      </c>
      <c r="X54" s="107">
        <v>0</v>
      </c>
      <c r="Y54" s="107">
        <v>0</v>
      </c>
      <c r="Z54" s="327">
        <v>1</v>
      </c>
      <c r="AA54" s="107">
        <v>1</v>
      </c>
    </row>
    <row r="55" spans="1:27" x14ac:dyDescent="0.25">
      <c r="A55" s="151" t="s">
        <v>100</v>
      </c>
      <c r="B55" s="278"/>
      <c r="C55" s="628" t="s">
        <v>101</v>
      </c>
      <c r="D55" s="629"/>
      <c r="E55" s="630"/>
      <c r="F55" s="306">
        <v>2</v>
      </c>
      <c r="G55" s="306">
        <v>3</v>
      </c>
      <c r="H55" s="306">
        <v>3</v>
      </c>
      <c r="I55" s="306">
        <v>0</v>
      </c>
      <c r="J55" s="306">
        <v>0</v>
      </c>
      <c r="K55" s="327">
        <v>2</v>
      </c>
      <c r="L55" s="107">
        <v>1</v>
      </c>
      <c r="M55" s="107">
        <v>0</v>
      </c>
      <c r="N55" s="107">
        <v>0</v>
      </c>
      <c r="O55" s="327">
        <v>1</v>
      </c>
      <c r="P55" s="107">
        <v>0</v>
      </c>
      <c r="Q55" s="107">
        <v>1</v>
      </c>
      <c r="R55" s="107">
        <v>0</v>
      </c>
      <c r="S55" s="107">
        <v>0</v>
      </c>
      <c r="T55" s="327">
        <v>2</v>
      </c>
      <c r="U55" s="107">
        <v>0</v>
      </c>
      <c r="V55" s="107">
        <v>2</v>
      </c>
      <c r="W55" s="107">
        <v>0</v>
      </c>
      <c r="X55" s="107">
        <v>0</v>
      </c>
      <c r="Y55" s="107">
        <v>0</v>
      </c>
      <c r="Z55" s="327">
        <v>3</v>
      </c>
      <c r="AA55" s="107">
        <v>2</v>
      </c>
    </row>
    <row r="56" spans="1:27" x14ac:dyDescent="0.25">
      <c r="A56" s="156" t="s">
        <v>102</v>
      </c>
      <c r="B56" s="279"/>
      <c r="C56" s="628" t="s">
        <v>103</v>
      </c>
      <c r="D56" s="629"/>
      <c r="E56" s="630"/>
      <c r="F56" s="310">
        <v>0</v>
      </c>
      <c r="G56" s="307">
        <v>0</v>
      </c>
      <c r="H56" s="307">
        <v>0</v>
      </c>
      <c r="I56" s="307">
        <v>0</v>
      </c>
      <c r="J56" s="307">
        <v>0</v>
      </c>
      <c r="K56" s="327">
        <v>0</v>
      </c>
      <c r="L56" s="114">
        <v>0</v>
      </c>
      <c r="M56" s="114">
        <v>0</v>
      </c>
      <c r="N56" s="114">
        <v>0</v>
      </c>
      <c r="O56" s="327">
        <v>0</v>
      </c>
      <c r="P56" s="114">
        <v>0</v>
      </c>
      <c r="Q56" s="114">
        <v>0</v>
      </c>
      <c r="R56" s="114">
        <v>0</v>
      </c>
      <c r="S56" s="114">
        <v>0</v>
      </c>
      <c r="T56" s="327">
        <v>0</v>
      </c>
      <c r="U56" s="114">
        <v>0</v>
      </c>
      <c r="V56" s="114">
        <v>0</v>
      </c>
      <c r="W56" s="114">
        <v>0</v>
      </c>
      <c r="X56" s="114">
        <v>0</v>
      </c>
      <c r="Y56" s="114">
        <v>0</v>
      </c>
      <c r="Z56" s="327">
        <v>0</v>
      </c>
      <c r="AA56" s="114">
        <v>0</v>
      </c>
    </row>
    <row r="57" spans="1:27" ht="38.25" x14ac:dyDescent="0.25">
      <c r="A57" s="155" t="s">
        <v>104</v>
      </c>
      <c r="B57" s="284" t="s">
        <v>37</v>
      </c>
      <c r="C57" s="635" t="s">
        <v>105</v>
      </c>
      <c r="D57" s="636"/>
      <c r="E57" s="637"/>
      <c r="F57" s="307">
        <v>0</v>
      </c>
      <c r="G57" s="307">
        <v>0</v>
      </c>
      <c r="H57" s="307">
        <v>0</v>
      </c>
      <c r="I57" s="307">
        <v>0</v>
      </c>
      <c r="J57" s="307">
        <v>0</v>
      </c>
      <c r="K57" s="327">
        <v>0</v>
      </c>
      <c r="L57" s="114">
        <v>0</v>
      </c>
      <c r="M57" s="114">
        <v>0</v>
      </c>
      <c r="N57" s="114">
        <v>0</v>
      </c>
      <c r="O57" s="327">
        <v>0</v>
      </c>
      <c r="P57" s="114">
        <v>0</v>
      </c>
      <c r="Q57" s="114">
        <v>0</v>
      </c>
      <c r="R57" s="114">
        <v>0</v>
      </c>
      <c r="S57" s="114">
        <v>0</v>
      </c>
      <c r="T57" s="327">
        <v>0</v>
      </c>
      <c r="U57" s="114">
        <v>0</v>
      </c>
      <c r="V57" s="114">
        <v>0</v>
      </c>
      <c r="W57" s="114">
        <v>0</v>
      </c>
      <c r="X57" s="114">
        <v>0</v>
      </c>
      <c r="Y57" s="114">
        <v>0</v>
      </c>
      <c r="Z57" s="327">
        <v>0</v>
      </c>
      <c r="AA57" s="114">
        <v>0</v>
      </c>
    </row>
    <row r="58" spans="1:27" x14ac:dyDescent="0.25">
      <c r="A58" s="151" t="s">
        <v>106</v>
      </c>
      <c r="B58" s="278"/>
      <c r="C58" s="628" t="s">
        <v>107</v>
      </c>
      <c r="D58" s="629"/>
      <c r="E58" s="630"/>
      <c r="F58" s="306">
        <v>1</v>
      </c>
      <c r="G58" s="306">
        <v>2</v>
      </c>
      <c r="H58" s="306">
        <v>2</v>
      </c>
      <c r="I58" s="306">
        <v>0</v>
      </c>
      <c r="J58" s="306">
        <v>0</v>
      </c>
      <c r="K58" s="327">
        <v>1</v>
      </c>
      <c r="L58" s="107">
        <v>1</v>
      </c>
      <c r="M58" s="107">
        <v>0</v>
      </c>
      <c r="N58" s="107">
        <v>0</v>
      </c>
      <c r="O58" s="327">
        <v>0</v>
      </c>
      <c r="P58" s="107">
        <v>0</v>
      </c>
      <c r="Q58" s="107">
        <v>0</v>
      </c>
      <c r="R58" s="107">
        <v>0</v>
      </c>
      <c r="S58" s="107">
        <v>0</v>
      </c>
      <c r="T58" s="327">
        <v>1</v>
      </c>
      <c r="U58" s="107">
        <v>0</v>
      </c>
      <c r="V58" s="107">
        <v>1</v>
      </c>
      <c r="W58" s="107">
        <v>0</v>
      </c>
      <c r="X58" s="107">
        <v>0</v>
      </c>
      <c r="Y58" s="107">
        <v>0</v>
      </c>
      <c r="Z58" s="327">
        <v>2</v>
      </c>
      <c r="AA58" s="107">
        <v>1</v>
      </c>
    </row>
    <row r="59" spans="1:27" x14ac:dyDescent="0.25">
      <c r="A59" s="151" t="s">
        <v>108</v>
      </c>
      <c r="B59" s="278"/>
      <c r="C59" s="628" t="s">
        <v>70</v>
      </c>
      <c r="D59" s="629"/>
      <c r="E59" s="630"/>
      <c r="F59" s="306">
        <v>8</v>
      </c>
      <c r="G59" s="306">
        <v>40</v>
      </c>
      <c r="H59" s="306">
        <v>35</v>
      </c>
      <c r="I59" s="306">
        <v>5</v>
      </c>
      <c r="J59" s="306">
        <v>0</v>
      </c>
      <c r="K59" s="327">
        <v>23</v>
      </c>
      <c r="L59" s="107">
        <v>10</v>
      </c>
      <c r="M59" s="107">
        <v>5</v>
      </c>
      <c r="N59" s="107">
        <v>3</v>
      </c>
      <c r="O59" s="327">
        <v>5</v>
      </c>
      <c r="P59" s="107">
        <v>1</v>
      </c>
      <c r="Q59" s="107">
        <v>3</v>
      </c>
      <c r="R59" s="107">
        <v>1</v>
      </c>
      <c r="S59" s="107">
        <v>0</v>
      </c>
      <c r="T59" s="327">
        <v>23</v>
      </c>
      <c r="U59" s="107">
        <v>0</v>
      </c>
      <c r="V59" s="107">
        <v>15</v>
      </c>
      <c r="W59" s="107">
        <v>8</v>
      </c>
      <c r="X59" s="107">
        <v>0</v>
      </c>
      <c r="Y59" s="107">
        <v>0</v>
      </c>
      <c r="Z59" s="327">
        <v>20</v>
      </c>
      <c r="AA59" s="107">
        <v>4</v>
      </c>
    </row>
    <row r="60" spans="1:27" s="238" customFormat="1" ht="36.75" customHeight="1" x14ac:dyDescent="0.25">
      <c r="A60" s="270" t="s">
        <v>109</v>
      </c>
      <c r="B60" s="274"/>
      <c r="C60" s="928" t="s">
        <v>110</v>
      </c>
      <c r="D60" s="929"/>
      <c r="E60" s="930"/>
      <c r="F60" s="277">
        <v>47</v>
      </c>
      <c r="G60" s="277">
        <v>247</v>
      </c>
      <c r="H60" s="277">
        <v>232</v>
      </c>
      <c r="I60" s="277">
        <v>14</v>
      </c>
      <c r="J60" s="277">
        <v>1</v>
      </c>
      <c r="K60" s="283">
        <v>208</v>
      </c>
      <c r="L60" s="283">
        <v>141</v>
      </c>
      <c r="M60" s="283">
        <v>48</v>
      </c>
      <c r="N60" s="283">
        <v>5</v>
      </c>
      <c r="O60" s="283">
        <v>14</v>
      </c>
      <c r="P60" s="283">
        <v>2</v>
      </c>
      <c r="Q60" s="283">
        <v>10</v>
      </c>
      <c r="R60" s="283">
        <v>2</v>
      </c>
      <c r="S60" s="283">
        <v>0</v>
      </c>
      <c r="T60" s="283">
        <v>208</v>
      </c>
      <c r="U60" s="283">
        <v>0</v>
      </c>
      <c r="V60" s="283">
        <v>190</v>
      </c>
      <c r="W60" s="283">
        <v>18</v>
      </c>
      <c r="X60" s="283">
        <v>0</v>
      </c>
      <c r="Y60" s="283">
        <v>0</v>
      </c>
      <c r="Z60" s="283">
        <v>71</v>
      </c>
      <c r="AA60" s="283">
        <v>15</v>
      </c>
    </row>
    <row r="61" spans="1:27" x14ac:dyDescent="0.25">
      <c r="A61" s="151" t="s">
        <v>111</v>
      </c>
      <c r="B61" s="278"/>
      <c r="C61" s="628" t="s">
        <v>112</v>
      </c>
      <c r="D61" s="629"/>
      <c r="E61" s="630"/>
      <c r="F61" s="306">
        <v>26</v>
      </c>
      <c r="G61" s="306">
        <v>123</v>
      </c>
      <c r="H61" s="306">
        <v>113</v>
      </c>
      <c r="I61" s="306">
        <v>10</v>
      </c>
      <c r="J61" s="306">
        <v>0</v>
      </c>
      <c r="K61" s="327">
        <v>108</v>
      </c>
      <c r="L61" s="107">
        <v>99</v>
      </c>
      <c r="M61" s="107">
        <v>2</v>
      </c>
      <c r="N61" s="107">
        <v>0</v>
      </c>
      <c r="O61" s="327">
        <v>7</v>
      </c>
      <c r="P61" s="107">
        <v>2</v>
      </c>
      <c r="Q61" s="107">
        <v>5</v>
      </c>
      <c r="R61" s="107">
        <v>0</v>
      </c>
      <c r="S61" s="107">
        <v>0</v>
      </c>
      <c r="T61" s="327">
        <v>108</v>
      </c>
      <c r="U61" s="107">
        <v>0</v>
      </c>
      <c r="V61" s="107">
        <v>106</v>
      </c>
      <c r="W61" s="107">
        <v>2</v>
      </c>
      <c r="X61" s="107">
        <v>0</v>
      </c>
      <c r="Y61" s="107">
        <v>0</v>
      </c>
      <c r="Z61" s="327">
        <v>31</v>
      </c>
      <c r="AA61" s="107">
        <v>5</v>
      </c>
    </row>
    <row r="62" spans="1:27" x14ac:dyDescent="0.25">
      <c r="A62" s="151" t="s">
        <v>113</v>
      </c>
      <c r="B62" s="278"/>
      <c r="C62" s="628" t="s">
        <v>114</v>
      </c>
      <c r="D62" s="629"/>
      <c r="E62" s="630"/>
      <c r="F62" s="306">
        <v>8</v>
      </c>
      <c r="G62" s="306">
        <v>48</v>
      </c>
      <c r="H62" s="306">
        <v>46</v>
      </c>
      <c r="I62" s="306">
        <v>2</v>
      </c>
      <c r="J62" s="306">
        <v>0</v>
      </c>
      <c r="K62" s="327">
        <v>47</v>
      </c>
      <c r="L62" s="107">
        <v>12</v>
      </c>
      <c r="M62" s="107">
        <v>31</v>
      </c>
      <c r="N62" s="107">
        <v>1</v>
      </c>
      <c r="O62" s="327">
        <v>3</v>
      </c>
      <c r="P62" s="107">
        <v>0</v>
      </c>
      <c r="Q62" s="107">
        <v>3</v>
      </c>
      <c r="R62" s="107">
        <v>0</v>
      </c>
      <c r="S62" s="107">
        <v>0</v>
      </c>
      <c r="T62" s="327">
        <v>47</v>
      </c>
      <c r="U62" s="107">
        <v>0</v>
      </c>
      <c r="V62" s="107">
        <v>42</v>
      </c>
      <c r="W62" s="107">
        <v>5</v>
      </c>
      <c r="X62" s="107">
        <v>0</v>
      </c>
      <c r="Y62" s="107">
        <v>0</v>
      </c>
      <c r="Z62" s="327">
        <v>7</v>
      </c>
      <c r="AA62" s="107">
        <v>2</v>
      </c>
    </row>
    <row r="63" spans="1:27" x14ac:dyDescent="0.25">
      <c r="A63" s="151" t="s">
        <v>115</v>
      </c>
      <c r="B63" s="278"/>
      <c r="C63" s="628" t="s">
        <v>116</v>
      </c>
      <c r="D63" s="629"/>
      <c r="E63" s="630"/>
      <c r="F63" s="306">
        <v>2</v>
      </c>
      <c r="G63" s="306">
        <v>3</v>
      </c>
      <c r="H63" s="306">
        <v>3</v>
      </c>
      <c r="I63" s="306">
        <v>0</v>
      </c>
      <c r="J63" s="306">
        <v>0</v>
      </c>
      <c r="K63" s="327">
        <v>2</v>
      </c>
      <c r="L63" s="107">
        <v>1</v>
      </c>
      <c r="M63" s="107">
        <v>1</v>
      </c>
      <c r="N63" s="107">
        <v>0</v>
      </c>
      <c r="O63" s="327">
        <v>0</v>
      </c>
      <c r="P63" s="107">
        <v>0</v>
      </c>
      <c r="Q63" s="107">
        <v>0</v>
      </c>
      <c r="R63" s="107">
        <v>0</v>
      </c>
      <c r="S63" s="107">
        <v>0</v>
      </c>
      <c r="T63" s="327">
        <v>2</v>
      </c>
      <c r="U63" s="107">
        <v>0</v>
      </c>
      <c r="V63" s="107">
        <v>2</v>
      </c>
      <c r="W63" s="107">
        <v>0</v>
      </c>
      <c r="X63" s="107">
        <v>0</v>
      </c>
      <c r="Y63" s="107">
        <v>0</v>
      </c>
      <c r="Z63" s="327">
        <v>3</v>
      </c>
      <c r="AA63" s="107">
        <v>1</v>
      </c>
    </row>
    <row r="64" spans="1:27" x14ac:dyDescent="0.25">
      <c r="A64" s="151" t="s">
        <v>117</v>
      </c>
      <c r="B64" s="278"/>
      <c r="C64" s="628" t="s">
        <v>118</v>
      </c>
      <c r="D64" s="629"/>
      <c r="E64" s="630"/>
      <c r="F64" s="306">
        <v>0</v>
      </c>
      <c r="G64" s="306">
        <v>0</v>
      </c>
      <c r="H64" s="306">
        <v>0</v>
      </c>
      <c r="I64" s="306">
        <v>0</v>
      </c>
      <c r="J64" s="306">
        <v>0</v>
      </c>
      <c r="K64" s="327">
        <v>0</v>
      </c>
      <c r="L64" s="107">
        <v>0</v>
      </c>
      <c r="M64" s="107">
        <v>0</v>
      </c>
      <c r="N64" s="107">
        <v>0</v>
      </c>
      <c r="O64" s="327">
        <v>0</v>
      </c>
      <c r="P64" s="107">
        <v>0</v>
      </c>
      <c r="Q64" s="107">
        <v>0</v>
      </c>
      <c r="R64" s="107">
        <v>0</v>
      </c>
      <c r="S64" s="107">
        <v>0</v>
      </c>
      <c r="T64" s="327">
        <v>0</v>
      </c>
      <c r="U64" s="107">
        <v>0</v>
      </c>
      <c r="V64" s="107">
        <v>0</v>
      </c>
      <c r="W64" s="107">
        <v>0</v>
      </c>
      <c r="X64" s="107">
        <v>0</v>
      </c>
      <c r="Y64" s="107">
        <v>0</v>
      </c>
      <c r="Z64" s="327">
        <v>0</v>
      </c>
      <c r="AA64" s="107">
        <v>0</v>
      </c>
    </row>
    <row r="65" spans="1:27" x14ac:dyDescent="0.25">
      <c r="A65" s="151" t="s">
        <v>119</v>
      </c>
      <c r="B65" s="278"/>
      <c r="C65" s="628" t="s">
        <v>120</v>
      </c>
      <c r="D65" s="629"/>
      <c r="E65" s="630"/>
      <c r="F65" s="306">
        <v>0</v>
      </c>
      <c r="G65" s="306">
        <v>0</v>
      </c>
      <c r="H65" s="306">
        <v>0</v>
      </c>
      <c r="I65" s="306">
        <v>0</v>
      </c>
      <c r="J65" s="306">
        <v>0</v>
      </c>
      <c r="K65" s="327">
        <v>0</v>
      </c>
      <c r="L65" s="107">
        <v>0</v>
      </c>
      <c r="M65" s="107">
        <v>0</v>
      </c>
      <c r="N65" s="107">
        <v>0</v>
      </c>
      <c r="O65" s="327">
        <v>0</v>
      </c>
      <c r="P65" s="107">
        <v>0</v>
      </c>
      <c r="Q65" s="107">
        <v>0</v>
      </c>
      <c r="R65" s="107">
        <v>0</v>
      </c>
      <c r="S65" s="107">
        <v>0</v>
      </c>
      <c r="T65" s="327">
        <v>0</v>
      </c>
      <c r="U65" s="107">
        <v>0</v>
      </c>
      <c r="V65" s="107">
        <v>0</v>
      </c>
      <c r="W65" s="107">
        <v>0</v>
      </c>
      <c r="X65" s="107">
        <v>0</v>
      </c>
      <c r="Y65" s="107">
        <v>0</v>
      </c>
      <c r="Z65" s="327">
        <v>0</v>
      </c>
      <c r="AA65" s="107">
        <v>0</v>
      </c>
    </row>
    <row r="66" spans="1:27" ht="30.75" customHeight="1" x14ac:dyDescent="0.25">
      <c r="A66" s="151" t="s">
        <v>121</v>
      </c>
      <c r="B66" s="278"/>
      <c r="C66" s="628" t="s">
        <v>122</v>
      </c>
      <c r="D66" s="629"/>
      <c r="E66" s="630"/>
      <c r="F66" s="306">
        <v>0</v>
      </c>
      <c r="G66" s="306">
        <v>5</v>
      </c>
      <c r="H66" s="306">
        <v>5</v>
      </c>
      <c r="I66" s="306">
        <v>0</v>
      </c>
      <c r="J66" s="306">
        <v>0</v>
      </c>
      <c r="K66" s="327">
        <v>4</v>
      </c>
      <c r="L66" s="107">
        <v>4</v>
      </c>
      <c r="M66" s="107">
        <v>0</v>
      </c>
      <c r="N66" s="107">
        <v>0</v>
      </c>
      <c r="O66" s="327">
        <v>0</v>
      </c>
      <c r="P66" s="107">
        <v>0</v>
      </c>
      <c r="Q66" s="107">
        <v>0</v>
      </c>
      <c r="R66" s="107">
        <v>0</v>
      </c>
      <c r="S66" s="107">
        <v>0</v>
      </c>
      <c r="T66" s="327">
        <v>4</v>
      </c>
      <c r="U66" s="107">
        <v>0</v>
      </c>
      <c r="V66" s="107">
        <v>4</v>
      </c>
      <c r="W66" s="107" t="s">
        <v>264</v>
      </c>
      <c r="X66" s="107">
        <v>0</v>
      </c>
      <c r="Y66" s="107">
        <v>0</v>
      </c>
      <c r="Z66" s="327">
        <v>1</v>
      </c>
      <c r="AA66" s="107">
        <v>0</v>
      </c>
    </row>
    <row r="67" spans="1:27" x14ac:dyDescent="0.25">
      <c r="A67" s="151" t="s">
        <v>285</v>
      </c>
      <c r="B67" s="278"/>
      <c r="C67" s="628" t="s">
        <v>124</v>
      </c>
      <c r="D67" s="629"/>
      <c r="E67" s="630"/>
      <c r="F67" s="306">
        <v>0</v>
      </c>
      <c r="G67" s="306">
        <v>3</v>
      </c>
      <c r="H67" s="306">
        <v>3</v>
      </c>
      <c r="I67" s="306">
        <v>0</v>
      </c>
      <c r="J67" s="306">
        <v>0</v>
      </c>
      <c r="K67" s="327">
        <v>2</v>
      </c>
      <c r="L67" s="107">
        <v>1</v>
      </c>
      <c r="M67" s="107">
        <v>0</v>
      </c>
      <c r="N67" s="107">
        <v>1</v>
      </c>
      <c r="O67" s="327">
        <v>0</v>
      </c>
      <c r="P67" s="107">
        <v>0</v>
      </c>
      <c r="Q67" s="107">
        <v>0</v>
      </c>
      <c r="R67" s="107">
        <v>0</v>
      </c>
      <c r="S67" s="107">
        <v>0</v>
      </c>
      <c r="T67" s="327">
        <v>2</v>
      </c>
      <c r="U67" s="107">
        <v>0</v>
      </c>
      <c r="V67" s="107">
        <v>1</v>
      </c>
      <c r="W67" s="107">
        <v>1</v>
      </c>
      <c r="X67" s="107">
        <v>0</v>
      </c>
      <c r="Y67" s="107">
        <v>0</v>
      </c>
      <c r="Z67" s="327">
        <v>1</v>
      </c>
      <c r="AA67" s="107">
        <v>0</v>
      </c>
    </row>
    <row r="68" spans="1:27" x14ac:dyDescent="0.25">
      <c r="A68" s="151" t="s">
        <v>125</v>
      </c>
      <c r="B68" s="278"/>
      <c r="C68" s="628" t="s">
        <v>126</v>
      </c>
      <c r="D68" s="629"/>
      <c r="E68" s="630"/>
      <c r="F68" s="306">
        <v>6</v>
      </c>
      <c r="G68" s="306">
        <v>25</v>
      </c>
      <c r="H68" s="306">
        <v>24</v>
      </c>
      <c r="I68" s="306">
        <v>1</v>
      </c>
      <c r="J68" s="306">
        <v>0</v>
      </c>
      <c r="K68" s="327">
        <v>21</v>
      </c>
      <c r="L68" s="107">
        <v>14</v>
      </c>
      <c r="M68" s="107">
        <v>5</v>
      </c>
      <c r="N68" s="107">
        <v>0</v>
      </c>
      <c r="O68" s="327">
        <v>2</v>
      </c>
      <c r="P68" s="107">
        <v>0</v>
      </c>
      <c r="Q68" s="107">
        <v>1</v>
      </c>
      <c r="R68" s="107">
        <v>1</v>
      </c>
      <c r="S68" s="107">
        <v>0</v>
      </c>
      <c r="T68" s="327">
        <v>21</v>
      </c>
      <c r="U68" s="107">
        <v>0</v>
      </c>
      <c r="V68" s="107">
        <v>18</v>
      </c>
      <c r="W68" s="107">
        <v>3</v>
      </c>
      <c r="X68" s="107">
        <v>0</v>
      </c>
      <c r="Y68" s="107">
        <v>0</v>
      </c>
      <c r="Z68" s="327">
        <v>9</v>
      </c>
      <c r="AA68" s="107">
        <v>5</v>
      </c>
    </row>
    <row r="69" spans="1:27" x14ac:dyDescent="0.25">
      <c r="A69" s="151" t="s">
        <v>127</v>
      </c>
      <c r="B69" s="278"/>
      <c r="C69" s="628" t="s">
        <v>128</v>
      </c>
      <c r="D69" s="629"/>
      <c r="E69" s="630"/>
      <c r="F69" s="306">
        <v>1</v>
      </c>
      <c r="G69" s="306">
        <v>5</v>
      </c>
      <c r="H69" s="306">
        <v>5</v>
      </c>
      <c r="I69" s="306">
        <v>0</v>
      </c>
      <c r="J69" s="306">
        <v>0</v>
      </c>
      <c r="K69" s="327">
        <v>3</v>
      </c>
      <c r="L69" s="107">
        <v>0</v>
      </c>
      <c r="M69" s="107">
        <v>1</v>
      </c>
      <c r="N69" s="107">
        <v>1</v>
      </c>
      <c r="O69" s="327">
        <v>1</v>
      </c>
      <c r="P69" s="107">
        <v>0</v>
      </c>
      <c r="Q69" s="107">
        <v>0</v>
      </c>
      <c r="R69" s="107">
        <v>1</v>
      </c>
      <c r="S69" s="107">
        <v>0</v>
      </c>
      <c r="T69" s="327">
        <v>3</v>
      </c>
      <c r="U69" s="107">
        <v>0</v>
      </c>
      <c r="V69" s="107">
        <v>3</v>
      </c>
      <c r="W69" s="107">
        <v>0</v>
      </c>
      <c r="X69" s="107">
        <v>0</v>
      </c>
      <c r="Y69" s="107">
        <v>0</v>
      </c>
      <c r="Z69" s="327">
        <v>3</v>
      </c>
      <c r="AA69" s="107">
        <v>0</v>
      </c>
    </row>
    <row r="70" spans="1:27" x14ac:dyDescent="0.25">
      <c r="A70" s="151" t="s">
        <v>129</v>
      </c>
      <c r="B70" s="278"/>
      <c r="C70" s="628" t="s">
        <v>130</v>
      </c>
      <c r="D70" s="629"/>
      <c r="E70" s="630"/>
      <c r="F70" s="306">
        <v>3</v>
      </c>
      <c r="G70" s="306">
        <v>17</v>
      </c>
      <c r="H70" s="306">
        <v>16</v>
      </c>
      <c r="I70" s="306">
        <v>0</v>
      </c>
      <c r="J70" s="306">
        <v>1</v>
      </c>
      <c r="K70" s="327">
        <v>13</v>
      </c>
      <c r="L70" s="107">
        <v>7</v>
      </c>
      <c r="M70" s="107">
        <v>6</v>
      </c>
      <c r="N70" s="107">
        <v>0</v>
      </c>
      <c r="O70" s="327">
        <v>0</v>
      </c>
      <c r="P70" s="107">
        <v>0</v>
      </c>
      <c r="Q70" s="107">
        <v>0</v>
      </c>
      <c r="R70" s="107">
        <v>0</v>
      </c>
      <c r="S70" s="107">
        <v>0</v>
      </c>
      <c r="T70" s="327">
        <v>13</v>
      </c>
      <c r="U70" s="107">
        <v>0</v>
      </c>
      <c r="V70" s="107">
        <v>10</v>
      </c>
      <c r="W70" s="107">
        <v>3</v>
      </c>
      <c r="X70" s="107">
        <v>0</v>
      </c>
      <c r="Y70" s="107">
        <v>0</v>
      </c>
      <c r="Z70" s="327">
        <v>6</v>
      </c>
      <c r="AA70" s="107">
        <v>0</v>
      </c>
    </row>
    <row r="71" spans="1:27" x14ac:dyDescent="0.25">
      <c r="A71" s="151" t="s">
        <v>131</v>
      </c>
      <c r="B71" s="278"/>
      <c r="C71" s="628" t="s">
        <v>132</v>
      </c>
      <c r="D71" s="629"/>
      <c r="E71" s="630"/>
      <c r="F71" s="306">
        <v>0</v>
      </c>
      <c r="G71" s="306">
        <v>7</v>
      </c>
      <c r="H71" s="306">
        <v>7</v>
      </c>
      <c r="I71" s="306">
        <v>0</v>
      </c>
      <c r="J71" s="306">
        <v>0</v>
      </c>
      <c r="K71" s="327">
        <v>1</v>
      </c>
      <c r="L71" s="107">
        <v>0</v>
      </c>
      <c r="M71" s="107">
        <v>0</v>
      </c>
      <c r="N71" s="107">
        <v>1</v>
      </c>
      <c r="O71" s="327">
        <v>0</v>
      </c>
      <c r="P71" s="107">
        <v>0</v>
      </c>
      <c r="Q71" s="107">
        <v>0</v>
      </c>
      <c r="R71" s="107">
        <v>0</v>
      </c>
      <c r="S71" s="107">
        <v>0</v>
      </c>
      <c r="T71" s="327">
        <v>1</v>
      </c>
      <c r="U71" s="107">
        <v>0</v>
      </c>
      <c r="V71" s="107">
        <v>1</v>
      </c>
      <c r="W71" s="107">
        <v>0</v>
      </c>
      <c r="X71" s="107">
        <v>0</v>
      </c>
      <c r="Y71" s="107">
        <v>0</v>
      </c>
      <c r="Z71" s="327">
        <v>6</v>
      </c>
      <c r="AA71" s="107">
        <v>1</v>
      </c>
    </row>
    <row r="72" spans="1:27" x14ac:dyDescent="0.25">
      <c r="A72" s="151" t="s">
        <v>133</v>
      </c>
      <c r="B72" s="278"/>
      <c r="C72" s="628" t="s">
        <v>134</v>
      </c>
      <c r="D72" s="629"/>
      <c r="E72" s="630"/>
      <c r="F72" s="306">
        <v>0</v>
      </c>
      <c r="G72" s="306">
        <v>0</v>
      </c>
      <c r="H72" s="306">
        <v>0</v>
      </c>
      <c r="I72" s="306">
        <v>0</v>
      </c>
      <c r="J72" s="306">
        <v>0</v>
      </c>
      <c r="K72" s="327">
        <v>0</v>
      </c>
      <c r="L72" s="107">
        <v>0</v>
      </c>
      <c r="M72" s="107">
        <v>0</v>
      </c>
      <c r="N72" s="107">
        <v>0</v>
      </c>
      <c r="O72" s="327">
        <v>0</v>
      </c>
      <c r="P72" s="107">
        <v>0</v>
      </c>
      <c r="Q72" s="107">
        <v>0</v>
      </c>
      <c r="R72" s="107">
        <v>0</v>
      </c>
      <c r="S72" s="107">
        <v>0</v>
      </c>
      <c r="T72" s="327">
        <v>0</v>
      </c>
      <c r="U72" s="107">
        <v>0</v>
      </c>
      <c r="V72" s="107">
        <v>0</v>
      </c>
      <c r="W72" s="107">
        <v>0</v>
      </c>
      <c r="X72" s="107">
        <v>0</v>
      </c>
      <c r="Y72" s="107">
        <v>0</v>
      </c>
      <c r="Z72" s="327">
        <v>0</v>
      </c>
      <c r="AA72" s="107">
        <v>0</v>
      </c>
    </row>
    <row r="73" spans="1:27" x14ac:dyDescent="0.25">
      <c r="A73" s="151" t="s">
        <v>135</v>
      </c>
      <c r="B73" s="278"/>
      <c r="C73" s="628" t="s">
        <v>70</v>
      </c>
      <c r="D73" s="629"/>
      <c r="E73" s="630"/>
      <c r="F73" s="306">
        <v>1</v>
      </c>
      <c r="G73" s="306">
        <v>11</v>
      </c>
      <c r="H73" s="306">
        <v>10</v>
      </c>
      <c r="I73" s="306">
        <v>1</v>
      </c>
      <c r="J73" s="306">
        <v>0</v>
      </c>
      <c r="K73" s="327">
        <v>7</v>
      </c>
      <c r="L73" s="107">
        <v>3</v>
      </c>
      <c r="M73" s="107">
        <v>2</v>
      </c>
      <c r="N73" s="107">
        <v>1</v>
      </c>
      <c r="O73" s="327">
        <v>1</v>
      </c>
      <c r="P73" s="107">
        <v>0</v>
      </c>
      <c r="Q73" s="107">
        <v>1</v>
      </c>
      <c r="R73" s="107">
        <v>0</v>
      </c>
      <c r="S73" s="107">
        <v>0</v>
      </c>
      <c r="T73" s="327">
        <v>7</v>
      </c>
      <c r="U73" s="107">
        <v>0</v>
      </c>
      <c r="V73" s="107">
        <v>3</v>
      </c>
      <c r="W73" s="107">
        <v>4</v>
      </c>
      <c r="X73" s="107">
        <v>0</v>
      </c>
      <c r="Y73" s="107">
        <v>0</v>
      </c>
      <c r="Z73" s="327">
        <v>4</v>
      </c>
      <c r="AA73" s="107">
        <v>1</v>
      </c>
    </row>
    <row r="74" spans="1:27" s="238" customFormat="1" ht="39.75" customHeight="1" x14ac:dyDescent="0.25">
      <c r="A74" s="270" t="s">
        <v>136</v>
      </c>
      <c r="B74" s="274"/>
      <c r="C74" s="928" t="s">
        <v>137</v>
      </c>
      <c r="D74" s="929"/>
      <c r="E74" s="930"/>
      <c r="F74" s="277">
        <v>1</v>
      </c>
      <c r="G74" s="277">
        <v>1</v>
      </c>
      <c r="H74" s="277">
        <v>1</v>
      </c>
      <c r="I74" s="277">
        <v>0</v>
      </c>
      <c r="J74" s="277">
        <v>0</v>
      </c>
      <c r="K74" s="283">
        <v>1</v>
      </c>
      <c r="L74" s="283">
        <v>0</v>
      </c>
      <c r="M74" s="283">
        <v>0</v>
      </c>
      <c r="N74" s="283">
        <v>1</v>
      </c>
      <c r="O74" s="283">
        <v>0</v>
      </c>
      <c r="P74" s="283">
        <v>0</v>
      </c>
      <c r="Q74" s="283">
        <v>0</v>
      </c>
      <c r="R74" s="283">
        <v>0</v>
      </c>
      <c r="S74" s="283">
        <v>0</v>
      </c>
      <c r="T74" s="283">
        <v>1</v>
      </c>
      <c r="U74" s="283">
        <v>0</v>
      </c>
      <c r="V74" s="283">
        <v>1</v>
      </c>
      <c r="W74" s="283">
        <v>0</v>
      </c>
      <c r="X74" s="283">
        <v>0</v>
      </c>
      <c r="Y74" s="283">
        <v>0</v>
      </c>
      <c r="Z74" s="283">
        <v>1</v>
      </c>
      <c r="AA74" s="283">
        <v>0</v>
      </c>
    </row>
    <row r="75" spans="1:27" x14ac:dyDescent="0.25">
      <c r="A75" s="151" t="s">
        <v>138</v>
      </c>
      <c r="B75" s="278"/>
      <c r="C75" s="628" t="s">
        <v>139</v>
      </c>
      <c r="D75" s="629"/>
      <c r="E75" s="630"/>
      <c r="F75" s="306">
        <v>0</v>
      </c>
      <c r="G75" s="306">
        <v>0</v>
      </c>
      <c r="H75" s="306">
        <v>0</v>
      </c>
      <c r="I75" s="306">
        <v>0</v>
      </c>
      <c r="J75" s="306">
        <v>0</v>
      </c>
      <c r="K75" s="327">
        <v>0</v>
      </c>
      <c r="L75" s="107">
        <v>0</v>
      </c>
      <c r="M75" s="107">
        <v>0</v>
      </c>
      <c r="N75" s="107">
        <v>0</v>
      </c>
      <c r="O75" s="327">
        <v>0</v>
      </c>
      <c r="P75" s="107">
        <v>0</v>
      </c>
      <c r="Q75" s="107">
        <v>0</v>
      </c>
      <c r="R75" s="107">
        <v>0</v>
      </c>
      <c r="S75" s="107">
        <v>0</v>
      </c>
      <c r="T75" s="327">
        <v>0</v>
      </c>
      <c r="U75" s="107">
        <v>0</v>
      </c>
      <c r="V75" s="107">
        <v>0</v>
      </c>
      <c r="W75" s="107">
        <v>0</v>
      </c>
      <c r="X75" s="107">
        <v>0</v>
      </c>
      <c r="Y75" s="107">
        <v>0</v>
      </c>
      <c r="Z75" s="327">
        <v>0</v>
      </c>
      <c r="AA75" s="107">
        <v>0</v>
      </c>
    </row>
    <row r="76" spans="1:27" x14ac:dyDescent="0.25">
      <c r="A76" s="151" t="s">
        <v>140</v>
      </c>
      <c r="B76" s="278"/>
      <c r="C76" s="628" t="s">
        <v>141</v>
      </c>
      <c r="D76" s="629"/>
      <c r="E76" s="630"/>
      <c r="F76" s="306">
        <v>0</v>
      </c>
      <c r="G76" s="306">
        <v>0</v>
      </c>
      <c r="H76" s="306">
        <v>0</v>
      </c>
      <c r="I76" s="306">
        <v>0</v>
      </c>
      <c r="J76" s="306">
        <v>0</v>
      </c>
      <c r="K76" s="327">
        <v>0</v>
      </c>
      <c r="L76" s="107">
        <v>0</v>
      </c>
      <c r="M76" s="107">
        <v>0</v>
      </c>
      <c r="N76" s="107">
        <v>0</v>
      </c>
      <c r="O76" s="327">
        <v>0</v>
      </c>
      <c r="P76" s="107">
        <v>0</v>
      </c>
      <c r="Q76" s="107">
        <v>0</v>
      </c>
      <c r="R76" s="107">
        <v>0</v>
      </c>
      <c r="S76" s="107">
        <v>0</v>
      </c>
      <c r="T76" s="327">
        <v>0</v>
      </c>
      <c r="U76" s="107">
        <v>0</v>
      </c>
      <c r="V76" s="107">
        <v>0</v>
      </c>
      <c r="W76" s="107">
        <v>0</v>
      </c>
      <c r="X76" s="107">
        <v>0</v>
      </c>
      <c r="Y76" s="107">
        <v>0</v>
      </c>
      <c r="Z76" s="327">
        <v>0</v>
      </c>
      <c r="AA76" s="107">
        <v>0</v>
      </c>
    </row>
    <row r="77" spans="1:27" x14ac:dyDescent="0.25">
      <c r="A77" s="151" t="s">
        <v>142</v>
      </c>
      <c r="B77" s="278"/>
      <c r="C77" s="628" t="s">
        <v>143</v>
      </c>
      <c r="D77" s="629"/>
      <c r="E77" s="630"/>
      <c r="F77" s="306">
        <v>1</v>
      </c>
      <c r="G77" s="306">
        <v>0</v>
      </c>
      <c r="H77" s="306">
        <v>0</v>
      </c>
      <c r="I77" s="306">
        <v>0</v>
      </c>
      <c r="J77" s="306">
        <v>0</v>
      </c>
      <c r="K77" s="327">
        <v>0</v>
      </c>
      <c r="L77" s="107">
        <v>0</v>
      </c>
      <c r="M77" s="107">
        <v>0</v>
      </c>
      <c r="N77" s="107">
        <v>0</v>
      </c>
      <c r="O77" s="327">
        <v>0</v>
      </c>
      <c r="P77" s="107">
        <v>0</v>
      </c>
      <c r="Q77" s="107">
        <v>0</v>
      </c>
      <c r="R77" s="107">
        <v>0</v>
      </c>
      <c r="S77" s="107">
        <v>0</v>
      </c>
      <c r="T77" s="327">
        <v>0</v>
      </c>
      <c r="U77" s="107">
        <v>0</v>
      </c>
      <c r="V77" s="107">
        <v>0</v>
      </c>
      <c r="W77" s="107">
        <v>0</v>
      </c>
      <c r="X77" s="107">
        <v>0</v>
      </c>
      <c r="Y77" s="107">
        <v>0</v>
      </c>
      <c r="Z77" s="327">
        <v>1</v>
      </c>
      <c r="AA77" s="107">
        <v>0</v>
      </c>
    </row>
    <row r="78" spans="1:27" x14ac:dyDescent="0.25">
      <c r="A78" s="151" t="s">
        <v>144</v>
      </c>
      <c r="B78" s="278"/>
      <c r="C78" s="628" t="s">
        <v>145</v>
      </c>
      <c r="D78" s="629"/>
      <c r="E78" s="630"/>
      <c r="F78" s="306">
        <v>0</v>
      </c>
      <c r="G78" s="306">
        <v>0</v>
      </c>
      <c r="H78" s="306">
        <v>0</v>
      </c>
      <c r="I78" s="306">
        <v>0</v>
      </c>
      <c r="J78" s="306">
        <v>0</v>
      </c>
      <c r="K78" s="327">
        <v>0</v>
      </c>
      <c r="L78" s="107">
        <v>0</v>
      </c>
      <c r="M78" s="107">
        <v>0</v>
      </c>
      <c r="N78" s="107">
        <v>0</v>
      </c>
      <c r="O78" s="327">
        <v>0</v>
      </c>
      <c r="P78" s="107">
        <v>0</v>
      </c>
      <c r="Q78" s="107">
        <v>0</v>
      </c>
      <c r="R78" s="107">
        <v>0</v>
      </c>
      <c r="S78" s="107">
        <v>0</v>
      </c>
      <c r="T78" s="327">
        <v>0</v>
      </c>
      <c r="U78" s="107">
        <v>0</v>
      </c>
      <c r="V78" s="107">
        <v>0</v>
      </c>
      <c r="W78" s="107">
        <v>0</v>
      </c>
      <c r="X78" s="107">
        <v>0</v>
      </c>
      <c r="Y78" s="107">
        <v>0</v>
      </c>
      <c r="Z78" s="327">
        <v>0</v>
      </c>
      <c r="AA78" s="107">
        <v>0</v>
      </c>
    </row>
    <row r="79" spans="1:27" x14ac:dyDescent="0.25">
      <c r="A79" s="151" t="s">
        <v>146</v>
      </c>
      <c r="B79" s="278"/>
      <c r="C79" s="628" t="s">
        <v>147</v>
      </c>
      <c r="D79" s="629"/>
      <c r="E79" s="630"/>
      <c r="F79" s="306">
        <v>0</v>
      </c>
      <c r="G79" s="306">
        <v>1</v>
      </c>
      <c r="H79" s="306">
        <v>1</v>
      </c>
      <c r="I79" s="306">
        <v>0</v>
      </c>
      <c r="J79" s="306">
        <v>0</v>
      </c>
      <c r="K79" s="327">
        <v>1</v>
      </c>
      <c r="L79" s="107">
        <v>0</v>
      </c>
      <c r="M79" s="107">
        <v>0</v>
      </c>
      <c r="N79" s="107">
        <v>1</v>
      </c>
      <c r="O79" s="327">
        <v>0</v>
      </c>
      <c r="P79" s="107">
        <v>0</v>
      </c>
      <c r="Q79" s="107">
        <v>0</v>
      </c>
      <c r="R79" s="107">
        <v>0</v>
      </c>
      <c r="S79" s="107">
        <v>0</v>
      </c>
      <c r="T79" s="327">
        <v>1</v>
      </c>
      <c r="U79" s="107">
        <v>0</v>
      </c>
      <c r="V79" s="107">
        <v>1</v>
      </c>
      <c r="W79" s="107" t="s">
        <v>264</v>
      </c>
      <c r="X79" s="107">
        <v>0</v>
      </c>
      <c r="Y79" s="107">
        <v>0</v>
      </c>
      <c r="Z79" s="327">
        <v>0</v>
      </c>
      <c r="AA79" s="107">
        <v>0</v>
      </c>
    </row>
    <row r="80" spans="1:27" x14ac:dyDescent="0.25">
      <c r="A80" s="151" t="s">
        <v>148</v>
      </c>
      <c r="B80" s="278"/>
      <c r="C80" s="628" t="s">
        <v>70</v>
      </c>
      <c r="D80" s="629"/>
      <c r="E80" s="630"/>
      <c r="F80" s="306">
        <v>0</v>
      </c>
      <c r="G80" s="306">
        <v>0</v>
      </c>
      <c r="H80" s="306">
        <v>0</v>
      </c>
      <c r="I80" s="306">
        <v>0</v>
      </c>
      <c r="J80" s="306">
        <v>0</v>
      </c>
      <c r="K80" s="327">
        <v>0</v>
      </c>
      <c r="L80" s="107">
        <v>0</v>
      </c>
      <c r="M80" s="107">
        <v>0</v>
      </c>
      <c r="N80" s="107">
        <v>0</v>
      </c>
      <c r="O80" s="327">
        <v>0</v>
      </c>
      <c r="P80" s="107">
        <v>0</v>
      </c>
      <c r="Q80" s="107">
        <v>0</v>
      </c>
      <c r="R80" s="107">
        <v>0</v>
      </c>
      <c r="S80" s="107">
        <v>0</v>
      </c>
      <c r="T80" s="327">
        <v>0</v>
      </c>
      <c r="U80" s="107">
        <v>0</v>
      </c>
      <c r="V80" s="107">
        <v>0</v>
      </c>
      <c r="W80" s="107">
        <v>0</v>
      </c>
      <c r="X80" s="107">
        <v>0</v>
      </c>
      <c r="Y80" s="107">
        <v>0</v>
      </c>
      <c r="Z80" s="327">
        <v>0</v>
      </c>
      <c r="AA80" s="107">
        <v>0</v>
      </c>
    </row>
    <row r="81" spans="1:27" s="238" customFormat="1" ht="32.25" customHeight="1" x14ac:dyDescent="0.25">
      <c r="A81" s="275" t="s">
        <v>149</v>
      </c>
      <c r="B81" s="276"/>
      <c r="C81" s="928" t="s">
        <v>150</v>
      </c>
      <c r="D81" s="929"/>
      <c r="E81" s="930"/>
      <c r="F81" s="272">
        <v>6</v>
      </c>
      <c r="G81" s="272">
        <v>9</v>
      </c>
      <c r="H81" s="277">
        <v>8</v>
      </c>
      <c r="I81" s="277">
        <v>0</v>
      </c>
      <c r="J81" s="272">
        <v>1</v>
      </c>
      <c r="K81" s="273">
        <v>12</v>
      </c>
      <c r="L81" s="273">
        <v>9</v>
      </c>
      <c r="M81" s="273">
        <v>2</v>
      </c>
      <c r="N81" s="273">
        <v>0</v>
      </c>
      <c r="O81" s="273">
        <v>1</v>
      </c>
      <c r="P81" s="273">
        <v>0</v>
      </c>
      <c r="Q81" s="273">
        <v>1</v>
      </c>
      <c r="R81" s="273">
        <v>0</v>
      </c>
      <c r="S81" s="273">
        <v>0</v>
      </c>
      <c r="T81" s="273">
        <v>12</v>
      </c>
      <c r="U81" s="273">
        <v>0</v>
      </c>
      <c r="V81" s="273">
        <v>10</v>
      </c>
      <c r="W81" s="273">
        <v>2</v>
      </c>
      <c r="X81" s="273">
        <v>0</v>
      </c>
      <c r="Y81" s="273">
        <v>0</v>
      </c>
      <c r="Z81" s="273">
        <v>2</v>
      </c>
      <c r="AA81" s="273">
        <v>0</v>
      </c>
    </row>
    <row r="82" spans="1:27" x14ac:dyDescent="0.25">
      <c r="A82" s="151" t="s">
        <v>151</v>
      </c>
      <c r="B82" s="278"/>
      <c r="C82" s="628" t="s">
        <v>152</v>
      </c>
      <c r="D82" s="629"/>
      <c r="E82" s="630"/>
      <c r="F82" s="306">
        <v>0</v>
      </c>
      <c r="G82" s="306">
        <v>0</v>
      </c>
      <c r="H82" s="285">
        <v>0</v>
      </c>
      <c r="I82" s="285">
        <v>0</v>
      </c>
      <c r="J82" s="306">
        <v>0</v>
      </c>
      <c r="K82" s="327">
        <v>0</v>
      </c>
      <c r="L82" s="107">
        <v>0</v>
      </c>
      <c r="M82" s="107">
        <v>0</v>
      </c>
      <c r="N82" s="107">
        <v>0</v>
      </c>
      <c r="O82" s="327">
        <v>0</v>
      </c>
      <c r="P82" s="107">
        <v>0</v>
      </c>
      <c r="Q82" s="107">
        <v>0</v>
      </c>
      <c r="R82" s="107">
        <v>0</v>
      </c>
      <c r="S82" s="107">
        <v>0</v>
      </c>
      <c r="T82" s="327">
        <v>0</v>
      </c>
      <c r="U82" s="107">
        <v>0</v>
      </c>
      <c r="V82" s="107">
        <v>0</v>
      </c>
      <c r="W82" s="107">
        <v>0</v>
      </c>
      <c r="X82" s="107">
        <v>0</v>
      </c>
      <c r="Y82" s="107">
        <v>0</v>
      </c>
      <c r="Z82" s="327">
        <v>0</v>
      </c>
      <c r="AA82" s="107">
        <v>0</v>
      </c>
    </row>
    <row r="83" spans="1:27" x14ac:dyDescent="0.25">
      <c r="A83" s="151" t="s">
        <v>153</v>
      </c>
      <c r="B83" s="278"/>
      <c r="C83" s="628" t="s">
        <v>154</v>
      </c>
      <c r="D83" s="629"/>
      <c r="E83" s="630"/>
      <c r="F83" s="306">
        <v>0</v>
      </c>
      <c r="G83" s="306">
        <v>0</v>
      </c>
      <c r="H83" s="306">
        <v>0</v>
      </c>
      <c r="I83" s="306">
        <v>0</v>
      </c>
      <c r="J83" s="306">
        <v>0</v>
      </c>
      <c r="K83" s="327">
        <v>0</v>
      </c>
      <c r="L83" s="107">
        <v>0</v>
      </c>
      <c r="M83" s="107">
        <v>0</v>
      </c>
      <c r="N83" s="107">
        <v>0</v>
      </c>
      <c r="O83" s="327">
        <v>0</v>
      </c>
      <c r="P83" s="107">
        <v>0</v>
      </c>
      <c r="Q83" s="107">
        <v>0</v>
      </c>
      <c r="R83" s="107">
        <v>0</v>
      </c>
      <c r="S83" s="107">
        <v>0</v>
      </c>
      <c r="T83" s="327">
        <v>0</v>
      </c>
      <c r="U83" s="107">
        <v>0</v>
      </c>
      <c r="V83" s="107">
        <v>0</v>
      </c>
      <c r="W83" s="107">
        <v>0</v>
      </c>
      <c r="X83" s="107">
        <v>0</v>
      </c>
      <c r="Y83" s="107">
        <v>0</v>
      </c>
      <c r="Z83" s="327">
        <v>0</v>
      </c>
      <c r="AA83" s="107">
        <v>0</v>
      </c>
    </row>
    <row r="84" spans="1:27" x14ac:dyDescent="0.25">
      <c r="A84" s="151" t="s">
        <v>155</v>
      </c>
      <c r="B84" s="278"/>
      <c r="C84" s="628" t="s">
        <v>156</v>
      </c>
      <c r="D84" s="629"/>
      <c r="E84" s="630"/>
      <c r="F84" s="306">
        <v>0</v>
      </c>
      <c r="G84" s="306">
        <v>0</v>
      </c>
      <c r="H84" s="306">
        <v>0</v>
      </c>
      <c r="I84" s="306">
        <v>0</v>
      </c>
      <c r="J84" s="306">
        <v>0</v>
      </c>
      <c r="K84" s="327">
        <v>0</v>
      </c>
      <c r="L84" s="107">
        <v>0</v>
      </c>
      <c r="M84" s="107">
        <v>0</v>
      </c>
      <c r="N84" s="107">
        <v>0</v>
      </c>
      <c r="O84" s="327">
        <v>0</v>
      </c>
      <c r="P84" s="107">
        <v>0</v>
      </c>
      <c r="Q84" s="107">
        <v>0</v>
      </c>
      <c r="R84" s="107">
        <v>0</v>
      </c>
      <c r="S84" s="107">
        <v>0</v>
      </c>
      <c r="T84" s="32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327">
        <v>0</v>
      </c>
      <c r="AA84" s="107">
        <v>0</v>
      </c>
    </row>
    <row r="85" spans="1:27" x14ac:dyDescent="0.25">
      <c r="A85" s="156" t="s">
        <v>157</v>
      </c>
      <c r="B85" s="279"/>
      <c r="C85" s="647" t="s">
        <v>158</v>
      </c>
      <c r="D85" s="648"/>
      <c r="E85" s="649"/>
      <c r="F85" s="307">
        <v>0</v>
      </c>
      <c r="G85" s="307">
        <v>0</v>
      </c>
      <c r="H85" s="307">
        <v>0</v>
      </c>
      <c r="I85" s="307">
        <v>0</v>
      </c>
      <c r="J85" s="307">
        <v>0</v>
      </c>
      <c r="K85" s="327">
        <v>0</v>
      </c>
      <c r="L85" s="114">
        <v>0</v>
      </c>
      <c r="M85" s="114">
        <v>0</v>
      </c>
      <c r="N85" s="114">
        <v>0</v>
      </c>
      <c r="O85" s="327">
        <v>0</v>
      </c>
      <c r="P85" s="114">
        <v>0</v>
      </c>
      <c r="Q85" s="114">
        <v>0</v>
      </c>
      <c r="R85" s="114">
        <v>0</v>
      </c>
      <c r="S85" s="114">
        <v>0</v>
      </c>
      <c r="T85" s="327">
        <v>0</v>
      </c>
      <c r="U85" s="114">
        <v>0</v>
      </c>
      <c r="V85" s="114">
        <v>0</v>
      </c>
      <c r="W85" s="114">
        <v>0</v>
      </c>
      <c r="X85" s="114">
        <v>0</v>
      </c>
      <c r="Y85" s="114">
        <v>0</v>
      </c>
      <c r="Z85" s="327">
        <v>0</v>
      </c>
      <c r="AA85" s="114">
        <v>0</v>
      </c>
    </row>
    <row r="86" spans="1:27" x14ac:dyDescent="0.25">
      <c r="A86" s="151" t="s">
        <v>159</v>
      </c>
      <c r="B86" s="278"/>
      <c r="C86" s="647" t="s">
        <v>160</v>
      </c>
      <c r="D86" s="648"/>
      <c r="E86" s="649"/>
      <c r="F86" s="306">
        <v>4</v>
      </c>
      <c r="G86" s="306">
        <v>5</v>
      </c>
      <c r="H86" s="306">
        <v>5</v>
      </c>
      <c r="I86" s="306">
        <v>0</v>
      </c>
      <c r="J86" s="306">
        <v>0</v>
      </c>
      <c r="K86" s="327">
        <v>8</v>
      </c>
      <c r="L86" s="107">
        <v>7</v>
      </c>
      <c r="M86" s="107">
        <v>0</v>
      </c>
      <c r="N86" s="107">
        <v>0</v>
      </c>
      <c r="O86" s="327">
        <v>1</v>
      </c>
      <c r="P86" s="107">
        <v>0</v>
      </c>
      <c r="Q86" s="107">
        <v>1</v>
      </c>
      <c r="R86" s="107">
        <v>0</v>
      </c>
      <c r="S86" s="107">
        <v>0</v>
      </c>
      <c r="T86" s="327">
        <v>8</v>
      </c>
      <c r="U86" s="107">
        <v>0</v>
      </c>
      <c r="V86" s="107">
        <v>8</v>
      </c>
      <c r="W86" s="107">
        <v>0</v>
      </c>
      <c r="X86" s="107">
        <v>0</v>
      </c>
      <c r="Y86" s="107">
        <v>0</v>
      </c>
      <c r="Z86" s="327">
        <v>1</v>
      </c>
      <c r="AA86" s="107">
        <v>0</v>
      </c>
    </row>
    <row r="87" spans="1:27" x14ac:dyDescent="0.25">
      <c r="A87" s="151" t="s">
        <v>161</v>
      </c>
      <c r="B87" s="278"/>
      <c r="C87" s="628" t="s">
        <v>70</v>
      </c>
      <c r="D87" s="629"/>
      <c r="E87" s="630"/>
      <c r="F87" s="306">
        <v>2</v>
      </c>
      <c r="G87" s="306">
        <v>4</v>
      </c>
      <c r="H87" s="306">
        <v>3</v>
      </c>
      <c r="I87" s="306">
        <v>0</v>
      </c>
      <c r="J87" s="306">
        <v>1</v>
      </c>
      <c r="K87" s="327">
        <v>4</v>
      </c>
      <c r="L87" s="107">
        <v>2</v>
      </c>
      <c r="M87" s="107">
        <v>2</v>
      </c>
      <c r="N87" s="107">
        <v>0</v>
      </c>
      <c r="O87" s="327">
        <v>0</v>
      </c>
      <c r="P87" s="107">
        <v>0</v>
      </c>
      <c r="Q87" s="107">
        <v>0</v>
      </c>
      <c r="R87" s="107">
        <v>0</v>
      </c>
      <c r="S87" s="107">
        <v>0</v>
      </c>
      <c r="T87" s="327">
        <v>4</v>
      </c>
      <c r="U87" s="107">
        <v>0</v>
      </c>
      <c r="V87" s="107">
        <v>2</v>
      </c>
      <c r="W87" s="107">
        <v>2</v>
      </c>
      <c r="X87" s="107">
        <v>0</v>
      </c>
      <c r="Y87" s="107">
        <v>0</v>
      </c>
      <c r="Z87" s="327">
        <v>1</v>
      </c>
      <c r="AA87" s="107">
        <v>0</v>
      </c>
    </row>
    <row r="88" spans="1:27" s="238" customFormat="1" ht="32.25" customHeight="1" x14ac:dyDescent="0.25">
      <c r="A88" s="275" t="s">
        <v>162</v>
      </c>
      <c r="B88" s="276"/>
      <c r="C88" s="928" t="s">
        <v>163</v>
      </c>
      <c r="D88" s="938"/>
      <c r="E88" s="939"/>
      <c r="F88" s="272">
        <v>0</v>
      </c>
      <c r="G88" s="272">
        <v>0</v>
      </c>
      <c r="H88" s="272">
        <v>0</v>
      </c>
      <c r="I88" s="272">
        <v>0</v>
      </c>
      <c r="J88" s="272">
        <v>0</v>
      </c>
      <c r="K88" s="273">
        <v>0</v>
      </c>
      <c r="L88" s="273">
        <v>0</v>
      </c>
      <c r="M88" s="273">
        <v>0</v>
      </c>
      <c r="N88" s="273">
        <v>0</v>
      </c>
      <c r="O88" s="273">
        <v>0</v>
      </c>
      <c r="P88" s="273">
        <v>0</v>
      </c>
      <c r="Q88" s="273">
        <v>0</v>
      </c>
      <c r="R88" s="273">
        <v>0</v>
      </c>
      <c r="S88" s="273">
        <v>0</v>
      </c>
      <c r="T88" s="273">
        <v>0</v>
      </c>
      <c r="U88" s="273">
        <v>0</v>
      </c>
      <c r="V88" s="273">
        <v>0</v>
      </c>
      <c r="W88" s="273">
        <v>0</v>
      </c>
      <c r="X88" s="273">
        <v>0</v>
      </c>
      <c r="Y88" s="273">
        <v>0</v>
      </c>
      <c r="Z88" s="273">
        <v>0</v>
      </c>
      <c r="AA88" s="273">
        <v>0</v>
      </c>
    </row>
    <row r="89" spans="1:27" x14ac:dyDescent="0.25">
      <c r="A89" s="151" t="s">
        <v>164</v>
      </c>
      <c r="B89" s="278"/>
      <c r="C89" s="628" t="s">
        <v>165</v>
      </c>
      <c r="D89" s="629"/>
      <c r="E89" s="630"/>
      <c r="F89" s="306">
        <v>0</v>
      </c>
      <c r="G89" s="306">
        <v>0</v>
      </c>
      <c r="H89" s="306">
        <v>0</v>
      </c>
      <c r="I89" s="306">
        <v>0</v>
      </c>
      <c r="J89" s="306">
        <v>0</v>
      </c>
      <c r="K89" s="327">
        <v>0</v>
      </c>
      <c r="L89" s="107">
        <v>0</v>
      </c>
      <c r="M89" s="107">
        <v>0</v>
      </c>
      <c r="N89" s="107">
        <v>0</v>
      </c>
      <c r="O89" s="327">
        <v>0</v>
      </c>
      <c r="P89" s="107">
        <v>0</v>
      </c>
      <c r="Q89" s="107">
        <v>0</v>
      </c>
      <c r="R89" s="107">
        <v>0</v>
      </c>
      <c r="S89" s="107">
        <v>0</v>
      </c>
      <c r="T89" s="327">
        <v>0</v>
      </c>
      <c r="U89" s="107">
        <v>0</v>
      </c>
      <c r="V89" s="107">
        <v>0</v>
      </c>
      <c r="W89" s="107">
        <v>0</v>
      </c>
      <c r="X89" s="107">
        <v>0</v>
      </c>
      <c r="Y89" s="107">
        <v>0</v>
      </c>
      <c r="Z89" s="327">
        <v>0</v>
      </c>
      <c r="AA89" s="107">
        <v>0</v>
      </c>
    </row>
    <row r="90" spans="1:27" x14ac:dyDescent="0.25">
      <c r="A90" s="151" t="s">
        <v>166</v>
      </c>
      <c r="B90" s="278"/>
      <c r="C90" s="628" t="s">
        <v>70</v>
      </c>
      <c r="D90" s="629"/>
      <c r="E90" s="630"/>
      <c r="F90" s="306">
        <v>0</v>
      </c>
      <c r="G90" s="306">
        <v>0</v>
      </c>
      <c r="H90" s="306">
        <v>0</v>
      </c>
      <c r="I90" s="306">
        <v>0</v>
      </c>
      <c r="J90" s="306">
        <v>0</v>
      </c>
      <c r="K90" s="327">
        <v>0</v>
      </c>
      <c r="L90" s="107">
        <v>0</v>
      </c>
      <c r="M90" s="107">
        <v>0</v>
      </c>
      <c r="N90" s="107">
        <v>0</v>
      </c>
      <c r="O90" s="327">
        <v>0</v>
      </c>
      <c r="P90" s="107">
        <v>0</v>
      </c>
      <c r="Q90" s="107">
        <v>0</v>
      </c>
      <c r="R90" s="107">
        <v>0</v>
      </c>
      <c r="S90" s="107">
        <v>0</v>
      </c>
      <c r="T90" s="327">
        <v>0</v>
      </c>
      <c r="U90" s="107">
        <v>0</v>
      </c>
      <c r="V90" s="107">
        <v>0</v>
      </c>
      <c r="W90" s="107">
        <v>0</v>
      </c>
      <c r="X90" s="107">
        <v>0</v>
      </c>
      <c r="Y90" s="107">
        <v>0</v>
      </c>
      <c r="Z90" s="327">
        <v>0</v>
      </c>
      <c r="AA90" s="107">
        <v>0</v>
      </c>
    </row>
    <row r="91" spans="1:27" s="238" customFormat="1" ht="36.75" customHeight="1" x14ac:dyDescent="0.25">
      <c r="A91" s="270" t="s">
        <v>167</v>
      </c>
      <c r="B91" s="274"/>
      <c r="C91" s="928" t="s">
        <v>168</v>
      </c>
      <c r="D91" s="938"/>
      <c r="E91" s="939"/>
      <c r="F91" s="272">
        <v>25</v>
      </c>
      <c r="G91" s="272">
        <v>355</v>
      </c>
      <c r="H91" s="272">
        <v>342</v>
      </c>
      <c r="I91" s="272">
        <v>7</v>
      </c>
      <c r="J91" s="272">
        <v>6</v>
      </c>
      <c r="K91" s="273">
        <v>313</v>
      </c>
      <c r="L91" s="273">
        <v>286</v>
      </c>
      <c r="M91" s="273">
        <v>6</v>
      </c>
      <c r="N91" s="273">
        <v>9</v>
      </c>
      <c r="O91" s="273">
        <v>12</v>
      </c>
      <c r="P91" s="273">
        <v>0</v>
      </c>
      <c r="Q91" s="273">
        <v>12</v>
      </c>
      <c r="R91" s="273">
        <v>0</v>
      </c>
      <c r="S91" s="273">
        <v>1</v>
      </c>
      <c r="T91" s="273">
        <v>314</v>
      </c>
      <c r="U91" s="273">
        <v>0</v>
      </c>
      <c r="V91" s="273">
        <v>312</v>
      </c>
      <c r="W91" s="273">
        <v>2</v>
      </c>
      <c r="X91" s="273">
        <v>0</v>
      </c>
      <c r="Y91" s="273">
        <v>0</v>
      </c>
      <c r="Z91" s="273">
        <v>53</v>
      </c>
      <c r="AA91" s="273">
        <v>2</v>
      </c>
    </row>
    <row r="92" spans="1:27" x14ac:dyDescent="0.25">
      <c r="A92" s="156" t="s">
        <v>169</v>
      </c>
      <c r="B92" s="279"/>
      <c r="C92" s="628" t="s">
        <v>170</v>
      </c>
      <c r="D92" s="629"/>
      <c r="E92" s="630"/>
      <c r="F92" s="306">
        <v>0</v>
      </c>
      <c r="G92" s="306">
        <v>1</v>
      </c>
      <c r="H92" s="306">
        <v>1</v>
      </c>
      <c r="I92" s="306">
        <v>0</v>
      </c>
      <c r="J92" s="306">
        <v>0</v>
      </c>
      <c r="K92" s="327">
        <v>1</v>
      </c>
      <c r="L92" s="107">
        <v>1</v>
      </c>
      <c r="M92" s="107">
        <v>0</v>
      </c>
      <c r="N92" s="107">
        <v>0</v>
      </c>
      <c r="O92" s="327">
        <v>0</v>
      </c>
      <c r="P92" s="107">
        <v>0</v>
      </c>
      <c r="Q92" s="107">
        <v>0</v>
      </c>
      <c r="R92" s="107">
        <v>0</v>
      </c>
      <c r="S92" s="107">
        <v>0</v>
      </c>
      <c r="T92" s="327">
        <v>1</v>
      </c>
      <c r="U92" s="107">
        <v>0</v>
      </c>
      <c r="V92" s="107">
        <v>1</v>
      </c>
      <c r="W92" s="107">
        <v>0</v>
      </c>
      <c r="X92" s="107">
        <v>0</v>
      </c>
      <c r="Y92" s="107">
        <v>0</v>
      </c>
      <c r="Z92" s="327">
        <v>0</v>
      </c>
      <c r="AA92" s="107">
        <v>0</v>
      </c>
    </row>
    <row r="93" spans="1:27" x14ac:dyDescent="0.25">
      <c r="A93" s="156" t="s">
        <v>171</v>
      </c>
      <c r="B93" s="279"/>
      <c r="C93" s="628" t="s">
        <v>172</v>
      </c>
      <c r="D93" s="629"/>
      <c r="E93" s="630"/>
      <c r="F93" s="306">
        <v>3</v>
      </c>
      <c r="G93" s="306">
        <v>17</v>
      </c>
      <c r="H93" s="306">
        <v>17</v>
      </c>
      <c r="I93" s="306">
        <v>0</v>
      </c>
      <c r="J93" s="306">
        <v>0</v>
      </c>
      <c r="K93" s="327">
        <v>15</v>
      </c>
      <c r="L93" s="107">
        <v>13</v>
      </c>
      <c r="M93" s="107">
        <v>0</v>
      </c>
      <c r="N93" s="107">
        <v>0</v>
      </c>
      <c r="O93" s="327">
        <v>2</v>
      </c>
      <c r="P93" s="107">
        <v>0</v>
      </c>
      <c r="Q93" s="107">
        <v>2</v>
      </c>
      <c r="R93" s="107">
        <v>0</v>
      </c>
      <c r="S93" s="107">
        <v>0</v>
      </c>
      <c r="T93" s="327">
        <v>15</v>
      </c>
      <c r="U93" s="107">
        <v>0</v>
      </c>
      <c r="V93" s="107">
        <v>14</v>
      </c>
      <c r="W93" s="107">
        <v>1</v>
      </c>
      <c r="X93" s="107">
        <v>0</v>
      </c>
      <c r="Y93" s="107">
        <v>0</v>
      </c>
      <c r="Z93" s="327">
        <v>5</v>
      </c>
      <c r="AA93" s="107">
        <v>2</v>
      </c>
    </row>
    <row r="94" spans="1:27" x14ac:dyDescent="0.25">
      <c r="A94" s="156" t="s">
        <v>173</v>
      </c>
      <c r="B94" s="279"/>
      <c r="C94" s="628" t="s">
        <v>174</v>
      </c>
      <c r="D94" s="629"/>
      <c r="E94" s="630"/>
      <c r="F94" s="306">
        <v>0</v>
      </c>
      <c r="G94" s="306">
        <v>0</v>
      </c>
      <c r="H94" s="306">
        <v>0</v>
      </c>
      <c r="I94" s="306">
        <v>0</v>
      </c>
      <c r="J94" s="306">
        <v>0</v>
      </c>
      <c r="K94" s="327">
        <v>0</v>
      </c>
      <c r="L94" s="107">
        <v>0</v>
      </c>
      <c r="M94" s="107">
        <v>0</v>
      </c>
      <c r="N94" s="107">
        <v>0</v>
      </c>
      <c r="O94" s="327">
        <v>0</v>
      </c>
      <c r="P94" s="107">
        <v>0</v>
      </c>
      <c r="Q94" s="107">
        <v>0</v>
      </c>
      <c r="R94" s="107">
        <v>0</v>
      </c>
      <c r="S94" s="107">
        <v>0</v>
      </c>
      <c r="T94" s="327">
        <v>0</v>
      </c>
      <c r="U94" s="107">
        <v>0</v>
      </c>
      <c r="V94" s="107">
        <v>0</v>
      </c>
      <c r="W94" s="107">
        <v>0</v>
      </c>
      <c r="X94" s="107">
        <v>0</v>
      </c>
      <c r="Y94" s="107">
        <v>0</v>
      </c>
      <c r="Z94" s="327">
        <v>0</v>
      </c>
      <c r="AA94" s="107">
        <v>0</v>
      </c>
    </row>
    <row r="95" spans="1:27" x14ac:dyDescent="0.25">
      <c r="A95" s="151" t="s">
        <v>175</v>
      </c>
      <c r="B95" s="278"/>
      <c r="C95" s="628" t="s">
        <v>176</v>
      </c>
      <c r="D95" s="629"/>
      <c r="E95" s="630"/>
      <c r="F95" s="306">
        <v>4</v>
      </c>
      <c r="G95" s="306">
        <v>15</v>
      </c>
      <c r="H95" s="306">
        <v>15</v>
      </c>
      <c r="I95" s="306">
        <v>0</v>
      </c>
      <c r="J95" s="306">
        <v>0</v>
      </c>
      <c r="K95" s="327">
        <v>16</v>
      </c>
      <c r="L95" s="107">
        <v>15</v>
      </c>
      <c r="M95" s="107">
        <v>0</v>
      </c>
      <c r="N95" s="107">
        <v>1</v>
      </c>
      <c r="O95" s="327">
        <v>0</v>
      </c>
      <c r="P95" s="107">
        <v>0</v>
      </c>
      <c r="Q95" s="107">
        <v>0</v>
      </c>
      <c r="R95" s="107">
        <v>0</v>
      </c>
      <c r="S95" s="107">
        <v>0</v>
      </c>
      <c r="T95" s="327">
        <v>16</v>
      </c>
      <c r="U95" s="107">
        <v>0</v>
      </c>
      <c r="V95" s="107">
        <v>16</v>
      </c>
      <c r="W95" s="107">
        <v>0</v>
      </c>
      <c r="X95" s="107">
        <v>0</v>
      </c>
      <c r="Y95" s="107">
        <v>0</v>
      </c>
      <c r="Z95" s="327">
        <v>3</v>
      </c>
      <c r="AA95" s="107">
        <v>0</v>
      </c>
    </row>
    <row r="96" spans="1:27" x14ac:dyDescent="0.25">
      <c r="A96" s="151" t="s">
        <v>177</v>
      </c>
      <c r="B96" s="278"/>
      <c r="C96" s="628" t="s">
        <v>178</v>
      </c>
      <c r="D96" s="629"/>
      <c r="E96" s="630"/>
      <c r="F96" s="306">
        <v>0</v>
      </c>
      <c r="G96" s="306">
        <v>0</v>
      </c>
      <c r="H96" s="306">
        <v>0</v>
      </c>
      <c r="I96" s="306">
        <v>0</v>
      </c>
      <c r="J96" s="306">
        <v>0</v>
      </c>
      <c r="K96" s="327">
        <v>0</v>
      </c>
      <c r="L96" s="107">
        <v>0</v>
      </c>
      <c r="M96" s="107">
        <v>0</v>
      </c>
      <c r="N96" s="107">
        <v>0</v>
      </c>
      <c r="O96" s="327">
        <v>0</v>
      </c>
      <c r="P96" s="107">
        <v>0</v>
      </c>
      <c r="Q96" s="107">
        <v>0</v>
      </c>
      <c r="R96" s="107">
        <v>0</v>
      </c>
      <c r="S96" s="107">
        <v>0</v>
      </c>
      <c r="T96" s="327">
        <v>0</v>
      </c>
      <c r="U96" s="107">
        <v>0</v>
      </c>
      <c r="V96" s="107">
        <v>0</v>
      </c>
      <c r="W96" s="107">
        <v>0</v>
      </c>
      <c r="X96" s="107">
        <v>0</v>
      </c>
      <c r="Y96" s="107">
        <v>0</v>
      </c>
      <c r="Z96" s="327">
        <v>0</v>
      </c>
      <c r="AA96" s="107">
        <v>0</v>
      </c>
    </row>
    <row r="97" spans="1:27" x14ac:dyDescent="0.25">
      <c r="A97" s="151" t="s">
        <v>179</v>
      </c>
      <c r="B97" s="278"/>
      <c r="C97" s="628" t="s">
        <v>180</v>
      </c>
      <c r="D97" s="629"/>
      <c r="E97" s="630"/>
      <c r="F97" s="306">
        <v>1</v>
      </c>
      <c r="G97" s="306">
        <v>3</v>
      </c>
      <c r="H97" s="306">
        <v>3</v>
      </c>
      <c r="I97" s="306">
        <v>0</v>
      </c>
      <c r="J97" s="306">
        <v>0</v>
      </c>
      <c r="K97" s="327">
        <v>4</v>
      </c>
      <c r="L97" s="107">
        <v>3</v>
      </c>
      <c r="M97" s="107">
        <v>0</v>
      </c>
      <c r="N97" s="107">
        <v>1</v>
      </c>
      <c r="O97" s="327">
        <v>0</v>
      </c>
      <c r="P97" s="107">
        <v>0</v>
      </c>
      <c r="Q97" s="107">
        <v>0</v>
      </c>
      <c r="R97" s="107">
        <v>0</v>
      </c>
      <c r="S97" s="107">
        <v>0</v>
      </c>
      <c r="T97" s="327">
        <v>4</v>
      </c>
      <c r="U97" s="107">
        <v>0</v>
      </c>
      <c r="V97" s="107">
        <v>4</v>
      </c>
      <c r="W97" s="107">
        <v>0</v>
      </c>
      <c r="X97" s="107">
        <v>0</v>
      </c>
      <c r="Y97" s="107">
        <v>0</v>
      </c>
      <c r="Z97" s="327">
        <v>0</v>
      </c>
      <c r="AA97" s="107">
        <v>0</v>
      </c>
    </row>
    <row r="98" spans="1:27" x14ac:dyDescent="0.25">
      <c r="A98" s="151" t="s">
        <v>181</v>
      </c>
      <c r="B98" s="278"/>
      <c r="C98" s="628" t="s">
        <v>182</v>
      </c>
      <c r="D98" s="629"/>
      <c r="E98" s="630"/>
      <c r="F98" s="306">
        <v>0</v>
      </c>
      <c r="G98" s="306">
        <v>0</v>
      </c>
      <c r="H98" s="306">
        <v>0</v>
      </c>
      <c r="I98" s="306">
        <v>0</v>
      </c>
      <c r="J98" s="306">
        <v>0</v>
      </c>
      <c r="K98" s="327">
        <v>0</v>
      </c>
      <c r="L98" s="107">
        <v>0</v>
      </c>
      <c r="M98" s="107">
        <v>0</v>
      </c>
      <c r="N98" s="107">
        <v>0</v>
      </c>
      <c r="O98" s="327">
        <v>0</v>
      </c>
      <c r="P98" s="107">
        <v>0</v>
      </c>
      <c r="Q98" s="107">
        <v>0</v>
      </c>
      <c r="R98" s="107">
        <v>0</v>
      </c>
      <c r="S98" s="107">
        <v>0</v>
      </c>
      <c r="T98" s="327">
        <v>0</v>
      </c>
      <c r="U98" s="107">
        <v>0</v>
      </c>
      <c r="V98" s="107">
        <v>0</v>
      </c>
      <c r="W98" s="107">
        <v>0</v>
      </c>
      <c r="X98" s="107">
        <v>0</v>
      </c>
      <c r="Y98" s="107">
        <v>0</v>
      </c>
      <c r="Z98" s="327">
        <v>0</v>
      </c>
      <c r="AA98" s="107">
        <v>0</v>
      </c>
    </row>
    <row r="99" spans="1:27" x14ac:dyDescent="0.25">
      <c r="A99" s="151" t="s">
        <v>183</v>
      </c>
      <c r="B99" s="278"/>
      <c r="C99" s="628" t="s">
        <v>184</v>
      </c>
      <c r="D99" s="629"/>
      <c r="E99" s="630"/>
      <c r="F99" s="306">
        <v>0</v>
      </c>
      <c r="G99" s="306">
        <v>0</v>
      </c>
      <c r="H99" s="306">
        <v>0</v>
      </c>
      <c r="I99" s="306">
        <v>0</v>
      </c>
      <c r="J99" s="306">
        <v>0</v>
      </c>
      <c r="K99" s="327">
        <v>0</v>
      </c>
      <c r="L99" s="107">
        <v>0</v>
      </c>
      <c r="M99" s="107">
        <v>0</v>
      </c>
      <c r="N99" s="107">
        <v>0</v>
      </c>
      <c r="O99" s="327">
        <v>0</v>
      </c>
      <c r="P99" s="107">
        <v>0</v>
      </c>
      <c r="Q99" s="107">
        <v>0</v>
      </c>
      <c r="R99" s="107">
        <v>0</v>
      </c>
      <c r="S99" s="107">
        <v>0</v>
      </c>
      <c r="T99" s="327">
        <v>0</v>
      </c>
      <c r="U99" s="107">
        <v>0</v>
      </c>
      <c r="V99" s="107">
        <v>0</v>
      </c>
      <c r="W99" s="107">
        <v>0</v>
      </c>
      <c r="X99" s="107">
        <v>0</v>
      </c>
      <c r="Y99" s="107">
        <v>0</v>
      </c>
      <c r="Z99" s="327">
        <v>0</v>
      </c>
      <c r="AA99" s="107">
        <v>0</v>
      </c>
    </row>
    <row r="100" spans="1:27" x14ac:dyDescent="0.25">
      <c r="A100" s="151" t="s">
        <v>185</v>
      </c>
      <c r="B100" s="278"/>
      <c r="C100" s="628" t="s">
        <v>186</v>
      </c>
      <c r="D100" s="629"/>
      <c r="E100" s="630"/>
      <c r="F100" s="306">
        <v>12</v>
      </c>
      <c r="G100" s="306">
        <v>210</v>
      </c>
      <c r="H100" s="306">
        <v>200</v>
      </c>
      <c r="I100" s="306">
        <v>5</v>
      </c>
      <c r="J100" s="306">
        <v>5</v>
      </c>
      <c r="K100" s="327">
        <v>176</v>
      </c>
      <c r="L100" s="107">
        <v>158</v>
      </c>
      <c r="M100" s="107">
        <v>5</v>
      </c>
      <c r="N100" s="107">
        <v>6</v>
      </c>
      <c r="O100" s="327">
        <v>7</v>
      </c>
      <c r="P100" s="107">
        <v>0</v>
      </c>
      <c r="Q100" s="107">
        <v>7</v>
      </c>
      <c r="R100" s="107">
        <v>0</v>
      </c>
      <c r="S100" s="107">
        <v>1</v>
      </c>
      <c r="T100" s="327">
        <v>177</v>
      </c>
      <c r="U100" s="107">
        <v>0</v>
      </c>
      <c r="V100" s="107">
        <v>176</v>
      </c>
      <c r="W100" s="107">
        <v>1</v>
      </c>
      <c r="X100" s="107">
        <v>0</v>
      </c>
      <c r="Y100" s="107">
        <v>0</v>
      </c>
      <c r="Z100" s="327">
        <v>35</v>
      </c>
      <c r="AA100" s="107">
        <v>0</v>
      </c>
    </row>
    <row r="101" spans="1:27" x14ac:dyDescent="0.25">
      <c r="A101" s="151" t="s">
        <v>187</v>
      </c>
      <c r="B101" s="278"/>
      <c r="C101" s="628" t="s">
        <v>188</v>
      </c>
      <c r="D101" s="629"/>
      <c r="E101" s="630"/>
      <c r="F101" s="306">
        <v>1</v>
      </c>
      <c r="G101" s="306">
        <v>21</v>
      </c>
      <c r="H101" s="306">
        <v>21</v>
      </c>
      <c r="I101" s="306">
        <v>0</v>
      </c>
      <c r="J101" s="306">
        <v>0</v>
      </c>
      <c r="K101" s="327">
        <v>20</v>
      </c>
      <c r="L101" s="107">
        <v>20</v>
      </c>
      <c r="M101" s="107">
        <v>0</v>
      </c>
      <c r="N101" s="107">
        <v>0</v>
      </c>
      <c r="O101" s="327">
        <v>0</v>
      </c>
      <c r="P101" s="107">
        <v>0</v>
      </c>
      <c r="Q101" s="107">
        <v>0</v>
      </c>
      <c r="R101" s="107">
        <v>0</v>
      </c>
      <c r="S101" s="107">
        <v>0</v>
      </c>
      <c r="T101" s="327">
        <v>20</v>
      </c>
      <c r="U101" s="107">
        <v>0</v>
      </c>
      <c r="V101" s="107">
        <v>20</v>
      </c>
      <c r="W101" s="107">
        <v>0</v>
      </c>
      <c r="X101" s="107">
        <v>0</v>
      </c>
      <c r="Y101" s="107">
        <v>0</v>
      </c>
      <c r="Z101" s="327">
        <v>2</v>
      </c>
      <c r="AA101" s="107">
        <v>0</v>
      </c>
    </row>
    <row r="102" spans="1:27" x14ac:dyDescent="0.25">
      <c r="A102" s="151" t="s">
        <v>189</v>
      </c>
      <c r="B102" s="278"/>
      <c r="C102" s="628" t="s">
        <v>190</v>
      </c>
      <c r="D102" s="629"/>
      <c r="E102" s="630"/>
      <c r="F102" s="306">
        <v>0</v>
      </c>
      <c r="G102" s="306">
        <v>0</v>
      </c>
      <c r="H102" s="306">
        <v>0</v>
      </c>
      <c r="I102" s="306">
        <v>0</v>
      </c>
      <c r="J102" s="306">
        <v>0</v>
      </c>
      <c r="K102" s="327">
        <v>0</v>
      </c>
      <c r="L102" s="107">
        <v>0</v>
      </c>
      <c r="M102" s="107">
        <v>0</v>
      </c>
      <c r="N102" s="107">
        <v>0</v>
      </c>
      <c r="O102" s="327">
        <v>0</v>
      </c>
      <c r="P102" s="107">
        <v>0</v>
      </c>
      <c r="Q102" s="107">
        <v>0</v>
      </c>
      <c r="R102" s="107">
        <v>0</v>
      </c>
      <c r="S102" s="107">
        <v>0</v>
      </c>
      <c r="T102" s="327">
        <v>0</v>
      </c>
      <c r="U102" s="107">
        <v>0</v>
      </c>
      <c r="V102" s="107">
        <v>0</v>
      </c>
      <c r="W102" s="107">
        <v>0</v>
      </c>
      <c r="X102" s="107">
        <v>0</v>
      </c>
      <c r="Y102" s="107">
        <v>0</v>
      </c>
      <c r="Z102" s="327">
        <v>0</v>
      </c>
      <c r="AA102" s="107">
        <v>0</v>
      </c>
    </row>
    <row r="103" spans="1:27" x14ac:dyDescent="0.25">
      <c r="A103" s="151" t="s">
        <v>191</v>
      </c>
      <c r="B103" s="278"/>
      <c r="C103" s="628" t="s">
        <v>192</v>
      </c>
      <c r="D103" s="629"/>
      <c r="E103" s="630"/>
      <c r="F103" s="306">
        <v>3</v>
      </c>
      <c r="G103" s="306">
        <v>50</v>
      </c>
      <c r="H103" s="306">
        <v>48</v>
      </c>
      <c r="I103" s="306">
        <v>1</v>
      </c>
      <c r="J103" s="306">
        <v>1</v>
      </c>
      <c r="K103" s="327">
        <v>47</v>
      </c>
      <c r="L103" s="107">
        <v>44</v>
      </c>
      <c r="M103" s="107">
        <v>1</v>
      </c>
      <c r="N103" s="107">
        <v>1</v>
      </c>
      <c r="O103" s="327">
        <v>1</v>
      </c>
      <c r="P103" s="107">
        <v>0</v>
      </c>
      <c r="Q103" s="107">
        <v>1</v>
      </c>
      <c r="R103" s="107">
        <v>0</v>
      </c>
      <c r="S103" s="107">
        <v>0</v>
      </c>
      <c r="T103" s="327">
        <v>47</v>
      </c>
      <c r="U103" s="107">
        <v>0</v>
      </c>
      <c r="V103" s="107">
        <v>47</v>
      </c>
      <c r="W103" s="107">
        <v>0</v>
      </c>
      <c r="X103" s="107">
        <v>0</v>
      </c>
      <c r="Y103" s="107">
        <v>0</v>
      </c>
      <c r="Z103" s="327">
        <v>4</v>
      </c>
      <c r="AA103" s="107">
        <v>0</v>
      </c>
    </row>
    <row r="104" spans="1:27" x14ac:dyDescent="0.25">
      <c r="A104" s="151" t="s">
        <v>193</v>
      </c>
      <c r="B104" s="278"/>
      <c r="C104" s="628" t="s">
        <v>194</v>
      </c>
      <c r="D104" s="629"/>
      <c r="E104" s="630"/>
      <c r="F104" s="306">
        <v>1</v>
      </c>
      <c r="G104" s="306">
        <v>4</v>
      </c>
      <c r="H104" s="306">
        <v>4</v>
      </c>
      <c r="I104" s="306">
        <v>0</v>
      </c>
      <c r="J104" s="306">
        <v>0</v>
      </c>
      <c r="K104" s="327">
        <v>5</v>
      </c>
      <c r="L104" s="107">
        <v>5</v>
      </c>
      <c r="M104" s="107">
        <v>0</v>
      </c>
      <c r="N104" s="107">
        <v>0</v>
      </c>
      <c r="O104" s="327">
        <v>0</v>
      </c>
      <c r="P104" s="107">
        <v>0</v>
      </c>
      <c r="Q104" s="107">
        <v>0</v>
      </c>
      <c r="R104" s="107">
        <v>0</v>
      </c>
      <c r="S104" s="107">
        <v>0</v>
      </c>
      <c r="T104" s="327">
        <v>5</v>
      </c>
      <c r="U104" s="107">
        <v>0</v>
      </c>
      <c r="V104" s="107">
        <v>5</v>
      </c>
      <c r="W104" s="107">
        <v>0</v>
      </c>
      <c r="X104" s="107">
        <v>0</v>
      </c>
      <c r="Y104" s="107">
        <v>0</v>
      </c>
      <c r="Z104" s="327">
        <v>0</v>
      </c>
      <c r="AA104" s="107">
        <v>0</v>
      </c>
    </row>
    <row r="105" spans="1:27" x14ac:dyDescent="0.25">
      <c r="A105" s="151" t="s">
        <v>195</v>
      </c>
      <c r="B105" s="278"/>
      <c r="C105" s="628" t="s">
        <v>196</v>
      </c>
      <c r="D105" s="629"/>
      <c r="E105" s="630"/>
      <c r="F105" s="306">
        <v>0</v>
      </c>
      <c r="G105" s="306">
        <v>0</v>
      </c>
      <c r="H105" s="306">
        <v>0</v>
      </c>
      <c r="I105" s="306">
        <v>0</v>
      </c>
      <c r="J105" s="306">
        <v>0</v>
      </c>
      <c r="K105" s="327">
        <v>0</v>
      </c>
      <c r="L105" s="107">
        <v>0</v>
      </c>
      <c r="M105" s="107">
        <v>0</v>
      </c>
      <c r="N105" s="107">
        <v>0</v>
      </c>
      <c r="O105" s="327">
        <v>0</v>
      </c>
      <c r="P105" s="107">
        <v>0</v>
      </c>
      <c r="Q105" s="107">
        <v>0</v>
      </c>
      <c r="R105" s="107">
        <v>0</v>
      </c>
      <c r="S105" s="107">
        <v>0</v>
      </c>
      <c r="T105" s="327">
        <v>0</v>
      </c>
      <c r="U105" s="107">
        <v>0</v>
      </c>
      <c r="V105" s="107">
        <v>0</v>
      </c>
      <c r="W105" s="107">
        <v>0</v>
      </c>
      <c r="X105" s="107">
        <v>0</v>
      </c>
      <c r="Y105" s="107">
        <v>0</v>
      </c>
      <c r="Z105" s="327">
        <v>0</v>
      </c>
      <c r="AA105" s="107">
        <v>0</v>
      </c>
    </row>
    <row r="106" spans="1:27" x14ac:dyDescent="0.25">
      <c r="A106" s="151" t="s">
        <v>197</v>
      </c>
      <c r="B106" s="278"/>
      <c r="C106" s="628" t="s">
        <v>198</v>
      </c>
      <c r="D106" s="629"/>
      <c r="E106" s="630"/>
      <c r="F106" s="306">
        <v>0</v>
      </c>
      <c r="G106" s="306">
        <v>0</v>
      </c>
      <c r="H106" s="306">
        <v>0</v>
      </c>
      <c r="I106" s="306">
        <v>0</v>
      </c>
      <c r="J106" s="306">
        <v>0</v>
      </c>
      <c r="K106" s="327">
        <v>0</v>
      </c>
      <c r="L106" s="107">
        <v>0</v>
      </c>
      <c r="M106" s="107">
        <v>0</v>
      </c>
      <c r="N106" s="107">
        <v>0</v>
      </c>
      <c r="O106" s="327">
        <v>0</v>
      </c>
      <c r="P106" s="107">
        <v>0</v>
      </c>
      <c r="Q106" s="107">
        <v>0</v>
      </c>
      <c r="R106" s="107">
        <v>0</v>
      </c>
      <c r="S106" s="107">
        <v>0</v>
      </c>
      <c r="T106" s="327">
        <v>0</v>
      </c>
      <c r="U106" s="107">
        <v>0</v>
      </c>
      <c r="V106" s="107">
        <v>0</v>
      </c>
      <c r="W106" s="107">
        <v>0</v>
      </c>
      <c r="X106" s="107">
        <v>0</v>
      </c>
      <c r="Y106" s="107">
        <v>0</v>
      </c>
      <c r="Z106" s="327">
        <v>0</v>
      </c>
      <c r="AA106" s="107">
        <v>0</v>
      </c>
    </row>
    <row r="107" spans="1:27" x14ac:dyDescent="0.25">
      <c r="A107" s="151" t="s">
        <v>199</v>
      </c>
      <c r="B107" s="278"/>
      <c r="C107" s="628" t="s">
        <v>200</v>
      </c>
      <c r="D107" s="629"/>
      <c r="E107" s="630"/>
      <c r="F107" s="306">
        <v>0</v>
      </c>
      <c r="G107" s="306">
        <v>29</v>
      </c>
      <c r="H107" s="306">
        <v>29</v>
      </c>
      <c r="I107" s="306">
        <v>0</v>
      </c>
      <c r="J107" s="306">
        <v>0</v>
      </c>
      <c r="K107" s="327">
        <v>26</v>
      </c>
      <c r="L107" s="107">
        <v>26</v>
      </c>
      <c r="M107" s="107">
        <v>0</v>
      </c>
      <c r="N107" s="107">
        <v>0</v>
      </c>
      <c r="O107" s="327">
        <v>0</v>
      </c>
      <c r="P107" s="107">
        <v>0</v>
      </c>
      <c r="Q107" s="107">
        <v>0</v>
      </c>
      <c r="R107" s="107">
        <v>0</v>
      </c>
      <c r="S107" s="107">
        <v>0</v>
      </c>
      <c r="T107" s="327">
        <v>26</v>
      </c>
      <c r="U107" s="107">
        <v>0</v>
      </c>
      <c r="V107" s="107">
        <v>26</v>
      </c>
      <c r="W107" s="107">
        <v>0</v>
      </c>
      <c r="X107" s="107">
        <v>0</v>
      </c>
      <c r="Y107" s="107">
        <v>0</v>
      </c>
      <c r="Z107" s="327">
        <v>3</v>
      </c>
      <c r="AA107" s="107">
        <v>0</v>
      </c>
    </row>
    <row r="108" spans="1:27" x14ac:dyDescent="0.25">
      <c r="A108" s="151" t="s">
        <v>201</v>
      </c>
      <c r="B108" s="278"/>
      <c r="C108" s="628" t="s">
        <v>202</v>
      </c>
      <c r="D108" s="629"/>
      <c r="E108" s="630"/>
      <c r="F108" s="306">
        <v>0</v>
      </c>
      <c r="G108" s="306">
        <v>0</v>
      </c>
      <c r="H108" s="306">
        <v>0</v>
      </c>
      <c r="I108" s="306">
        <v>0</v>
      </c>
      <c r="J108" s="306">
        <v>0</v>
      </c>
      <c r="K108" s="327">
        <v>0</v>
      </c>
      <c r="L108" s="107">
        <v>0</v>
      </c>
      <c r="M108" s="107">
        <v>0</v>
      </c>
      <c r="N108" s="107">
        <v>0</v>
      </c>
      <c r="O108" s="327">
        <v>0</v>
      </c>
      <c r="P108" s="107">
        <v>0</v>
      </c>
      <c r="Q108" s="107">
        <v>0</v>
      </c>
      <c r="R108" s="107">
        <v>0</v>
      </c>
      <c r="S108" s="107">
        <v>0</v>
      </c>
      <c r="T108" s="327">
        <v>0</v>
      </c>
      <c r="U108" s="107">
        <v>0</v>
      </c>
      <c r="V108" s="107">
        <v>0</v>
      </c>
      <c r="W108" s="107">
        <v>0</v>
      </c>
      <c r="X108" s="107">
        <v>0</v>
      </c>
      <c r="Y108" s="107">
        <v>0</v>
      </c>
      <c r="Z108" s="327">
        <v>0</v>
      </c>
      <c r="AA108" s="107">
        <v>0</v>
      </c>
    </row>
    <row r="109" spans="1:27" x14ac:dyDescent="0.25">
      <c r="A109" s="151" t="s">
        <v>203</v>
      </c>
      <c r="B109" s="278"/>
      <c r="C109" s="628" t="s">
        <v>204</v>
      </c>
      <c r="D109" s="629"/>
      <c r="E109" s="630"/>
      <c r="F109" s="306">
        <v>0</v>
      </c>
      <c r="G109" s="306">
        <v>0</v>
      </c>
      <c r="H109" s="306">
        <v>0</v>
      </c>
      <c r="I109" s="306">
        <v>0</v>
      </c>
      <c r="J109" s="306">
        <v>0</v>
      </c>
      <c r="K109" s="327">
        <v>0</v>
      </c>
      <c r="L109" s="107">
        <v>0</v>
      </c>
      <c r="M109" s="107">
        <v>0</v>
      </c>
      <c r="N109" s="107">
        <v>0</v>
      </c>
      <c r="O109" s="327">
        <v>0</v>
      </c>
      <c r="P109" s="107">
        <v>0</v>
      </c>
      <c r="Q109" s="107">
        <v>0</v>
      </c>
      <c r="R109" s="107">
        <v>0</v>
      </c>
      <c r="S109" s="107">
        <v>0</v>
      </c>
      <c r="T109" s="327">
        <v>0</v>
      </c>
      <c r="U109" s="107">
        <v>0</v>
      </c>
      <c r="V109" s="107">
        <v>0</v>
      </c>
      <c r="W109" s="107">
        <v>0</v>
      </c>
      <c r="X109" s="107">
        <v>0</v>
      </c>
      <c r="Y109" s="107">
        <v>0</v>
      </c>
      <c r="Z109" s="327">
        <v>0</v>
      </c>
      <c r="AA109" s="107">
        <v>0</v>
      </c>
    </row>
    <row r="110" spans="1:27" x14ac:dyDescent="0.25">
      <c r="A110" s="158" t="s">
        <v>205</v>
      </c>
      <c r="B110" s="286" t="s">
        <v>206</v>
      </c>
      <c r="C110" s="638" t="s">
        <v>207</v>
      </c>
      <c r="D110" s="631"/>
      <c r="E110" s="631"/>
      <c r="F110" s="91">
        <v>0</v>
      </c>
      <c r="G110" s="91">
        <v>5</v>
      </c>
      <c r="H110" s="91">
        <v>4</v>
      </c>
      <c r="I110" s="91">
        <v>1</v>
      </c>
      <c r="J110" s="91">
        <v>0</v>
      </c>
      <c r="K110" s="328">
        <v>3</v>
      </c>
      <c r="L110" s="91">
        <v>1</v>
      </c>
      <c r="M110" s="163">
        <v>0</v>
      </c>
      <c r="N110" s="163">
        <v>0</v>
      </c>
      <c r="O110" s="330">
        <v>2</v>
      </c>
      <c r="P110" s="163">
        <v>0</v>
      </c>
      <c r="Q110" s="163">
        <v>2</v>
      </c>
      <c r="R110" s="163">
        <v>0</v>
      </c>
      <c r="S110" s="163">
        <v>0</v>
      </c>
      <c r="T110" s="330">
        <v>3</v>
      </c>
      <c r="U110" s="163">
        <v>0</v>
      </c>
      <c r="V110" s="163">
        <v>3</v>
      </c>
      <c r="W110" s="163">
        <v>0</v>
      </c>
      <c r="X110" s="163">
        <v>0</v>
      </c>
      <c r="Y110" s="163">
        <v>0</v>
      </c>
      <c r="Z110" s="330">
        <v>1</v>
      </c>
      <c r="AA110" s="163">
        <v>0</v>
      </c>
    </row>
    <row r="111" spans="1:27" x14ac:dyDescent="0.25">
      <c r="A111" s="151" t="s">
        <v>208</v>
      </c>
      <c r="B111" s="278"/>
      <c r="C111" s="628" t="s">
        <v>209</v>
      </c>
      <c r="D111" s="629"/>
      <c r="E111" s="630"/>
      <c r="F111" s="306">
        <v>0</v>
      </c>
      <c r="G111" s="306">
        <v>0</v>
      </c>
      <c r="H111" s="306">
        <v>0</v>
      </c>
      <c r="I111" s="306">
        <v>0</v>
      </c>
      <c r="J111" s="306">
        <v>0</v>
      </c>
      <c r="K111" s="327">
        <v>0</v>
      </c>
      <c r="L111" s="107">
        <v>0</v>
      </c>
      <c r="M111" s="107">
        <v>0</v>
      </c>
      <c r="N111" s="107">
        <v>0</v>
      </c>
      <c r="O111" s="327">
        <v>0</v>
      </c>
      <c r="P111" s="107">
        <v>0</v>
      </c>
      <c r="Q111" s="107">
        <v>0</v>
      </c>
      <c r="R111" s="107">
        <v>0</v>
      </c>
      <c r="S111" s="107">
        <v>0</v>
      </c>
      <c r="T111" s="327">
        <v>0</v>
      </c>
      <c r="U111" s="107">
        <v>0</v>
      </c>
      <c r="V111" s="107">
        <v>0</v>
      </c>
      <c r="W111" s="107">
        <v>0</v>
      </c>
      <c r="X111" s="107">
        <v>0</v>
      </c>
      <c r="Y111" s="107">
        <v>0</v>
      </c>
      <c r="Z111" s="327">
        <v>0</v>
      </c>
      <c r="AA111" s="107">
        <v>0</v>
      </c>
    </row>
    <row r="112" spans="1:27" ht="38.25" x14ac:dyDescent="0.25">
      <c r="A112" s="155" t="s">
        <v>210</v>
      </c>
      <c r="B112" s="284" t="s">
        <v>37</v>
      </c>
      <c r="C112" s="635" t="s">
        <v>211</v>
      </c>
      <c r="D112" s="636"/>
      <c r="E112" s="637"/>
      <c r="F112" s="306">
        <v>0</v>
      </c>
      <c r="G112" s="306">
        <v>0</v>
      </c>
      <c r="H112" s="306">
        <v>0</v>
      </c>
      <c r="I112" s="306">
        <v>0</v>
      </c>
      <c r="J112" s="306">
        <v>0</v>
      </c>
      <c r="K112" s="327">
        <v>0</v>
      </c>
      <c r="L112" s="107">
        <v>0</v>
      </c>
      <c r="M112" s="107">
        <v>0</v>
      </c>
      <c r="N112" s="107">
        <v>0</v>
      </c>
      <c r="O112" s="327">
        <v>0</v>
      </c>
      <c r="P112" s="107">
        <v>0</v>
      </c>
      <c r="Q112" s="107">
        <v>0</v>
      </c>
      <c r="R112" s="107">
        <v>0</v>
      </c>
      <c r="S112" s="107">
        <v>0</v>
      </c>
      <c r="T112" s="327">
        <v>0</v>
      </c>
      <c r="U112" s="107">
        <v>0</v>
      </c>
      <c r="V112" s="107">
        <v>0</v>
      </c>
      <c r="W112" s="107">
        <v>0</v>
      </c>
      <c r="X112" s="107">
        <v>0</v>
      </c>
      <c r="Y112" s="107">
        <v>0</v>
      </c>
      <c r="Z112" s="327">
        <v>0</v>
      </c>
      <c r="AA112" s="107">
        <v>0</v>
      </c>
    </row>
    <row r="113" spans="1:27" x14ac:dyDescent="0.25">
      <c r="A113" s="151" t="s">
        <v>212</v>
      </c>
      <c r="B113" s="278"/>
      <c r="C113" s="628" t="s">
        <v>70</v>
      </c>
      <c r="D113" s="629"/>
      <c r="E113" s="630"/>
      <c r="F113" s="306">
        <v>0</v>
      </c>
      <c r="G113" s="306">
        <v>0</v>
      </c>
      <c r="H113" s="306">
        <v>0</v>
      </c>
      <c r="I113" s="306">
        <v>0</v>
      </c>
      <c r="J113" s="306">
        <v>0</v>
      </c>
      <c r="K113" s="327">
        <v>0</v>
      </c>
      <c r="L113" s="107">
        <v>0</v>
      </c>
      <c r="M113" s="107">
        <v>0</v>
      </c>
      <c r="N113" s="107">
        <v>0</v>
      </c>
      <c r="O113" s="327">
        <v>0</v>
      </c>
      <c r="P113" s="107">
        <v>0</v>
      </c>
      <c r="Q113" s="107">
        <v>0</v>
      </c>
      <c r="R113" s="107">
        <v>0</v>
      </c>
      <c r="S113" s="107">
        <v>0</v>
      </c>
      <c r="T113" s="327">
        <v>0</v>
      </c>
      <c r="U113" s="107">
        <v>0</v>
      </c>
      <c r="V113" s="107">
        <v>0</v>
      </c>
      <c r="W113" s="107">
        <v>0</v>
      </c>
      <c r="X113" s="107">
        <v>0</v>
      </c>
      <c r="Y113" s="107">
        <v>0</v>
      </c>
      <c r="Z113" s="327">
        <v>0</v>
      </c>
      <c r="AA113" s="107">
        <v>0</v>
      </c>
    </row>
    <row r="114" spans="1:27" s="238" customFormat="1" ht="29.25" customHeight="1" x14ac:dyDescent="0.25">
      <c r="A114" s="270" t="s">
        <v>213</v>
      </c>
      <c r="B114" s="274"/>
      <c r="C114" s="928" t="s">
        <v>214</v>
      </c>
      <c r="D114" s="929"/>
      <c r="E114" s="930"/>
      <c r="F114" s="272">
        <v>0</v>
      </c>
      <c r="G114" s="272">
        <v>0</v>
      </c>
      <c r="H114" s="272">
        <v>0</v>
      </c>
      <c r="I114" s="272">
        <v>0</v>
      </c>
      <c r="J114" s="272">
        <v>0</v>
      </c>
      <c r="K114" s="273">
        <v>0</v>
      </c>
      <c r="L114" s="273">
        <v>0</v>
      </c>
      <c r="M114" s="273">
        <v>0</v>
      </c>
      <c r="N114" s="273">
        <v>0</v>
      </c>
      <c r="O114" s="273">
        <v>0</v>
      </c>
      <c r="P114" s="273">
        <v>0</v>
      </c>
      <c r="Q114" s="273">
        <v>0</v>
      </c>
      <c r="R114" s="273">
        <v>0</v>
      </c>
      <c r="S114" s="273">
        <v>0</v>
      </c>
      <c r="T114" s="273">
        <v>0</v>
      </c>
      <c r="U114" s="273">
        <v>0</v>
      </c>
      <c r="V114" s="273">
        <v>0</v>
      </c>
      <c r="W114" s="273">
        <v>0</v>
      </c>
      <c r="X114" s="273">
        <v>0</v>
      </c>
      <c r="Y114" s="273">
        <v>0</v>
      </c>
      <c r="Z114" s="273">
        <v>0</v>
      </c>
      <c r="AA114" s="273">
        <v>0</v>
      </c>
    </row>
    <row r="115" spans="1:27" x14ac:dyDescent="0.25">
      <c r="A115" s="151" t="s">
        <v>215</v>
      </c>
      <c r="B115" s="278"/>
      <c r="C115" s="628" t="s">
        <v>216</v>
      </c>
      <c r="D115" s="629"/>
      <c r="E115" s="630"/>
      <c r="F115" s="306">
        <v>0</v>
      </c>
      <c r="G115" s="306">
        <v>0</v>
      </c>
      <c r="H115" s="306">
        <v>0</v>
      </c>
      <c r="I115" s="306">
        <v>0</v>
      </c>
      <c r="J115" s="306">
        <v>0</v>
      </c>
      <c r="K115" s="327">
        <v>0</v>
      </c>
      <c r="L115" s="107">
        <v>0</v>
      </c>
      <c r="M115" s="107">
        <v>0</v>
      </c>
      <c r="N115" s="107">
        <v>0</v>
      </c>
      <c r="O115" s="327">
        <v>0</v>
      </c>
      <c r="P115" s="107">
        <v>0</v>
      </c>
      <c r="Q115" s="107">
        <v>0</v>
      </c>
      <c r="R115" s="107">
        <v>0</v>
      </c>
      <c r="S115" s="107">
        <v>0</v>
      </c>
      <c r="T115" s="327">
        <v>0</v>
      </c>
      <c r="U115" s="107">
        <v>0</v>
      </c>
      <c r="V115" s="107">
        <v>0</v>
      </c>
      <c r="W115" s="107">
        <v>0</v>
      </c>
      <c r="X115" s="107">
        <v>0</v>
      </c>
      <c r="Y115" s="107">
        <v>0</v>
      </c>
      <c r="Z115" s="327">
        <v>0</v>
      </c>
      <c r="AA115" s="107">
        <v>0</v>
      </c>
    </row>
    <row r="116" spans="1:27" x14ac:dyDescent="0.25">
      <c r="A116" s="151" t="s">
        <v>217</v>
      </c>
      <c r="B116" s="278"/>
      <c r="C116" s="628" t="s">
        <v>218</v>
      </c>
      <c r="D116" s="629"/>
      <c r="E116" s="630"/>
      <c r="F116" s="306">
        <v>0</v>
      </c>
      <c r="G116" s="306">
        <v>0</v>
      </c>
      <c r="H116" s="306">
        <v>0</v>
      </c>
      <c r="I116" s="306">
        <v>0</v>
      </c>
      <c r="J116" s="306">
        <v>0</v>
      </c>
      <c r="K116" s="327">
        <v>0</v>
      </c>
      <c r="L116" s="107">
        <v>0</v>
      </c>
      <c r="M116" s="107">
        <v>0</v>
      </c>
      <c r="N116" s="107">
        <v>0</v>
      </c>
      <c r="O116" s="327">
        <v>0</v>
      </c>
      <c r="P116" s="107">
        <v>0</v>
      </c>
      <c r="Q116" s="107">
        <v>0</v>
      </c>
      <c r="R116" s="107">
        <v>0</v>
      </c>
      <c r="S116" s="107">
        <v>0</v>
      </c>
      <c r="T116" s="327">
        <v>0</v>
      </c>
      <c r="U116" s="107">
        <v>0</v>
      </c>
      <c r="V116" s="107">
        <v>0</v>
      </c>
      <c r="W116" s="107">
        <v>0</v>
      </c>
      <c r="X116" s="107">
        <v>0</v>
      </c>
      <c r="Y116" s="107">
        <v>0</v>
      </c>
      <c r="Z116" s="327">
        <v>0</v>
      </c>
      <c r="AA116" s="107">
        <v>0</v>
      </c>
    </row>
    <row r="117" spans="1:27" x14ac:dyDescent="0.25">
      <c r="A117" s="151" t="s">
        <v>219</v>
      </c>
      <c r="B117" s="278"/>
      <c r="C117" s="628" t="s">
        <v>70</v>
      </c>
      <c r="D117" s="629"/>
      <c r="E117" s="630"/>
      <c r="F117" s="306">
        <v>0</v>
      </c>
      <c r="G117" s="306">
        <v>0</v>
      </c>
      <c r="H117" s="306">
        <v>0</v>
      </c>
      <c r="I117" s="306">
        <v>0</v>
      </c>
      <c r="J117" s="306">
        <v>0</v>
      </c>
      <c r="K117" s="327">
        <v>0</v>
      </c>
      <c r="L117" s="107">
        <v>0</v>
      </c>
      <c r="M117" s="107">
        <v>0</v>
      </c>
      <c r="N117" s="107">
        <v>0</v>
      </c>
      <c r="O117" s="327">
        <v>0</v>
      </c>
      <c r="P117" s="107">
        <v>0</v>
      </c>
      <c r="Q117" s="107">
        <v>0</v>
      </c>
      <c r="R117" s="107">
        <v>0</v>
      </c>
      <c r="S117" s="107">
        <v>0</v>
      </c>
      <c r="T117" s="327">
        <v>0</v>
      </c>
      <c r="U117" s="107">
        <v>0</v>
      </c>
      <c r="V117" s="107">
        <v>0</v>
      </c>
      <c r="W117" s="107">
        <v>0</v>
      </c>
      <c r="X117" s="107">
        <v>0</v>
      </c>
      <c r="Y117" s="107">
        <v>0</v>
      </c>
      <c r="Z117" s="327">
        <v>0</v>
      </c>
      <c r="AA117" s="107">
        <v>0</v>
      </c>
    </row>
    <row r="118" spans="1:27" s="238" customFormat="1" ht="35.25" customHeight="1" x14ac:dyDescent="0.25">
      <c r="A118" s="270" t="s">
        <v>220</v>
      </c>
      <c r="B118" s="274"/>
      <c r="C118" s="928" t="s">
        <v>221</v>
      </c>
      <c r="D118" s="929"/>
      <c r="E118" s="930"/>
      <c r="F118" s="272">
        <v>0</v>
      </c>
      <c r="G118" s="272">
        <v>0</v>
      </c>
      <c r="H118" s="272">
        <v>0</v>
      </c>
      <c r="I118" s="272">
        <v>0</v>
      </c>
      <c r="J118" s="272">
        <v>0</v>
      </c>
      <c r="K118" s="273">
        <v>0</v>
      </c>
      <c r="L118" s="273">
        <v>0</v>
      </c>
      <c r="M118" s="273">
        <v>0</v>
      </c>
      <c r="N118" s="273">
        <v>0</v>
      </c>
      <c r="O118" s="273">
        <v>0</v>
      </c>
      <c r="P118" s="273">
        <v>0</v>
      </c>
      <c r="Q118" s="273">
        <v>0</v>
      </c>
      <c r="R118" s="273">
        <v>0</v>
      </c>
      <c r="S118" s="273">
        <v>0</v>
      </c>
      <c r="T118" s="273">
        <v>0</v>
      </c>
      <c r="U118" s="273">
        <v>0</v>
      </c>
      <c r="V118" s="273">
        <v>0</v>
      </c>
      <c r="W118" s="273">
        <v>0</v>
      </c>
      <c r="X118" s="273">
        <v>0</v>
      </c>
      <c r="Y118" s="273">
        <v>0</v>
      </c>
      <c r="Z118" s="273">
        <v>0</v>
      </c>
      <c r="AA118" s="273">
        <v>0</v>
      </c>
    </row>
    <row r="119" spans="1:27" x14ac:dyDescent="0.25">
      <c r="A119" s="155" t="s">
        <v>222</v>
      </c>
      <c r="B119" s="812" t="s">
        <v>37</v>
      </c>
      <c r="C119" s="635" t="s">
        <v>223</v>
      </c>
      <c r="D119" s="636"/>
      <c r="E119" s="637"/>
      <c r="F119" s="73">
        <v>0</v>
      </c>
      <c r="G119" s="73">
        <v>0</v>
      </c>
      <c r="H119" s="73">
        <v>0</v>
      </c>
      <c r="I119" s="73">
        <v>0</v>
      </c>
      <c r="J119" s="73">
        <v>0</v>
      </c>
      <c r="K119" s="327">
        <v>0</v>
      </c>
      <c r="L119" s="109">
        <v>0</v>
      </c>
      <c r="M119" s="109">
        <v>0</v>
      </c>
      <c r="N119" s="109">
        <v>0</v>
      </c>
      <c r="O119" s="327">
        <v>0</v>
      </c>
      <c r="P119" s="109">
        <v>0</v>
      </c>
      <c r="Q119" s="109">
        <v>0</v>
      </c>
      <c r="R119" s="109">
        <v>0</v>
      </c>
      <c r="S119" s="109">
        <v>0</v>
      </c>
      <c r="T119" s="327">
        <v>0</v>
      </c>
      <c r="U119" s="109">
        <v>0</v>
      </c>
      <c r="V119" s="109">
        <v>0</v>
      </c>
      <c r="W119" s="109">
        <v>0</v>
      </c>
      <c r="X119" s="109">
        <v>0</v>
      </c>
      <c r="Y119" s="109">
        <v>0</v>
      </c>
      <c r="Z119" s="327">
        <v>0</v>
      </c>
      <c r="AA119" s="109">
        <v>0</v>
      </c>
    </row>
    <row r="120" spans="1:27" x14ac:dyDescent="0.25">
      <c r="A120" s="155" t="s">
        <v>224</v>
      </c>
      <c r="B120" s="813"/>
      <c r="C120" s="635" t="s">
        <v>225</v>
      </c>
      <c r="D120" s="636"/>
      <c r="E120" s="637"/>
      <c r="F120" s="73">
        <v>0</v>
      </c>
      <c r="G120" s="73">
        <v>0</v>
      </c>
      <c r="H120" s="73">
        <v>0</v>
      </c>
      <c r="I120" s="73">
        <v>0</v>
      </c>
      <c r="J120" s="73">
        <v>0</v>
      </c>
      <c r="K120" s="327">
        <v>0</v>
      </c>
      <c r="L120" s="109">
        <v>0</v>
      </c>
      <c r="M120" s="109">
        <v>0</v>
      </c>
      <c r="N120" s="109">
        <v>0</v>
      </c>
      <c r="O120" s="327">
        <v>0</v>
      </c>
      <c r="P120" s="109">
        <v>0</v>
      </c>
      <c r="Q120" s="109">
        <v>0</v>
      </c>
      <c r="R120" s="109">
        <v>0</v>
      </c>
      <c r="S120" s="109">
        <v>0</v>
      </c>
      <c r="T120" s="327">
        <v>0</v>
      </c>
      <c r="U120" s="109">
        <v>0</v>
      </c>
      <c r="V120" s="109">
        <v>0</v>
      </c>
      <c r="W120" s="109">
        <v>0</v>
      </c>
      <c r="X120" s="109">
        <v>0</v>
      </c>
      <c r="Y120" s="109">
        <v>0</v>
      </c>
      <c r="Z120" s="327">
        <v>0</v>
      </c>
      <c r="AA120" s="109">
        <v>0</v>
      </c>
    </row>
    <row r="121" spans="1:27" x14ac:dyDescent="0.25">
      <c r="A121" s="155" t="s">
        <v>226</v>
      </c>
      <c r="B121" s="813"/>
      <c r="C121" s="635" t="s">
        <v>227</v>
      </c>
      <c r="D121" s="636"/>
      <c r="E121" s="637"/>
      <c r="F121" s="73">
        <v>0</v>
      </c>
      <c r="G121" s="73">
        <v>0</v>
      </c>
      <c r="H121" s="73">
        <v>0</v>
      </c>
      <c r="I121" s="73">
        <v>0</v>
      </c>
      <c r="J121" s="73">
        <v>0</v>
      </c>
      <c r="K121" s="327">
        <v>0</v>
      </c>
      <c r="L121" s="109">
        <v>0</v>
      </c>
      <c r="M121" s="109">
        <v>0</v>
      </c>
      <c r="N121" s="109">
        <v>0</v>
      </c>
      <c r="O121" s="327">
        <v>0</v>
      </c>
      <c r="P121" s="109">
        <v>0</v>
      </c>
      <c r="Q121" s="109">
        <v>0</v>
      </c>
      <c r="R121" s="109">
        <v>0</v>
      </c>
      <c r="S121" s="109">
        <v>0</v>
      </c>
      <c r="T121" s="327">
        <v>0</v>
      </c>
      <c r="U121" s="109">
        <v>0</v>
      </c>
      <c r="V121" s="109">
        <v>0</v>
      </c>
      <c r="W121" s="109">
        <v>0</v>
      </c>
      <c r="X121" s="109">
        <v>0</v>
      </c>
      <c r="Y121" s="109">
        <v>0</v>
      </c>
      <c r="Z121" s="327">
        <v>0</v>
      </c>
      <c r="AA121" s="109">
        <v>0</v>
      </c>
    </row>
    <row r="122" spans="1:27" x14ac:dyDescent="0.25">
      <c r="A122" s="155" t="s">
        <v>228</v>
      </c>
      <c r="B122" s="813"/>
      <c r="C122" s="635" t="s">
        <v>229</v>
      </c>
      <c r="D122" s="636"/>
      <c r="E122" s="637"/>
      <c r="F122" s="73">
        <v>0</v>
      </c>
      <c r="G122" s="73">
        <v>0</v>
      </c>
      <c r="H122" s="73">
        <v>0</v>
      </c>
      <c r="I122" s="73">
        <v>0</v>
      </c>
      <c r="J122" s="73">
        <v>0</v>
      </c>
      <c r="K122" s="327">
        <v>0</v>
      </c>
      <c r="L122" s="109">
        <v>0</v>
      </c>
      <c r="M122" s="109">
        <v>0</v>
      </c>
      <c r="N122" s="109">
        <v>0</v>
      </c>
      <c r="O122" s="327">
        <v>0</v>
      </c>
      <c r="P122" s="109">
        <v>0</v>
      </c>
      <c r="Q122" s="109">
        <v>0</v>
      </c>
      <c r="R122" s="109">
        <v>0</v>
      </c>
      <c r="S122" s="109">
        <v>0</v>
      </c>
      <c r="T122" s="327">
        <v>0</v>
      </c>
      <c r="U122" s="109">
        <v>0</v>
      </c>
      <c r="V122" s="109">
        <v>0</v>
      </c>
      <c r="W122" s="109">
        <v>0</v>
      </c>
      <c r="X122" s="109">
        <v>0</v>
      </c>
      <c r="Y122" s="109">
        <v>0</v>
      </c>
      <c r="Z122" s="327">
        <v>0</v>
      </c>
      <c r="AA122" s="109">
        <v>0</v>
      </c>
    </row>
    <row r="123" spans="1:27" x14ac:dyDescent="0.25">
      <c r="A123" s="155" t="s">
        <v>230</v>
      </c>
      <c r="B123" s="813"/>
      <c r="C123" s="635" t="s">
        <v>231</v>
      </c>
      <c r="D123" s="636"/>
      <c r="E123" s="637"/>
      <c r="F123" s="73">
        <v>0</v>
      </c>
      <c r="G123" s="73">
        <v>0</v>
      </c>
      <c r="H123" s="73">
        <v>0</v>
      </c>
      <c r="I123" s="73">
        <v>0</v>
      </c>
      <c r="J123" s="73">
        <v>0</v>
      </c>
      <c r="K123" s="327">
        <v>0</v>
      </c>
      <c r="L123" s="109">
        <v>0</v>
      </c>
      <c r="M123" s="109">
        <v>0</v>
      </c>
      <c r="N123" s="109">
        <v>0</v>
      </c>
      <c r="O123" s="327">
        <v>0</v>
      </c>
      <c r="P123" s="109">
        <v>0</v>
      </c>
      <c r="Q123" s="109">
        <v>0</v>
      </c>
      <c r="R123" s="109">
        <v>0</v>
      </c>
      <c r="S123" s="109">
        <v>0</v>
      </c>
      <c r="T123" s="327">
        <v>0</v>
      </c>
      <c r="U123" s="109">
        <v>0</v>
      </c>
      <c r="V123" s="109">
        <v>0</v>
      </c>
      <c r="W123" s="109">
        <v>0</v>
      </c>
      <c r="X123" s="109">
        <v>0</v>
      </c>
      <c r="Y123" s="109">
        <v>0</v>
      </c>
      <c r="Z123" s="327">
        <v>0</v>
      </c>
      <c r="AA123" s="109">
        <v>0</v>
      </c>
    </row>
    <row r="124" spans="1:27" x14ac:dyDescent="0.25">
      <c r="A124" s="155" t="s">
        <v>232</v>
      </c>
      <c r="B124" s="814"/>
      <c r="C124" s="635" t="s">
        <v>70</v>
      </c>
      <c r="D124" s="636"/>
      <c r="E124" s="637"/>
      <c r="F124" s="73">
        <v>0</v>
      </c>
      <c r="G124" s="73">
        <v>0</v>
      </c>
      <c r="H124" s="73">
        <v>0</v>
      </c>
      <c r="I124" s="73">
        <v>0</v>
      </c>
      <c r="J124" s="73">
        <v>0</v>
      </c>
      <c r="K124" s="327">
        <v>0</v>
      </c>
      <c r="L124" s="109">
        <v>0</v>
      </c>
      <c r="M124" s="109">
        <v>0</v>
      </c>
      <c r="N124" s="109">
        <v>0</v>
      </c>
      <c r="O124" s="327">
        <v>0</v>
      </c>
      <c r="P124" s="109">
        <v>0</v>
      </c>
      <c r="Q124" s="109">
        <v>0</v>
      </c>
      <c r="R124" s="109">
        <v>0</v>
      </c>
      <c r="S124" s="109">
        <v>0</v>
      </c>
      <c r="T124" s="327">
        <v>0</v>
      </c>
      <c r="U124" s="109">
        <v>0</v>
      </c>
      <c r="V124" s="109">
        <v>0</v>
      </c>
      <c r="W124" s="109">
        <v>0</v>
      </c>
      <c r="X124" s="109">
        <v>0</v>
      </c>
      <c r="Y124" s="109">
        <v>0</v>
      </c>
      <c r="Z124" s="327">
        <v>0</v>
      </c>
      <c r="AA124" s="109">
        <v>0</v>
      </c>
    </row>
    <row r="125" spans="1:27" s="238" customFormat="1" ht="36.75" customHeight="1" x14ac:dyDescent="0.25">
      <c r="A125" s="270" t="s">
        <v>233</v>
      </c>
      <c r="B125" s="274"/>
      <c r="C125" s="928" t="s">
        <v>234</v>
      </c>
      <c r="D125" s="929"/>
      <c r="E125" s="930"/>
      <c r="F125" s="277">
        <v>357</v>
      </c>
      <c r="G125" s="277">
        <v>1021</v>
      </c>
      <c r="H125" s="277">
        <v>995</v>
      </c>
      <c r="I125" s="277">
        <v>24</v>
      </c>
      <c r="J125" s="277">
        <v>2</v>
      </c>
      <c r="K125" s="283">
        <v>976</v>
      </c>
      <c r="L125" s="283">
        <v>657</v>
      </c>
      <c r="M125" s="283">
        <v>51</v>
      </c>
      <c r="N125" s="283">
        <v>19</v>
      </c>
      <c r="O125" s="283">
        <v>249</v>
      </c>
      <c r="P125" s="283">
        <v>106</v>
      </c>
      <c r="Q125" s="283">
        <v>141</v>
      </c>
      <c r="R125" s="283">
        <v>2</v>
      </c>
      <c r="S125" s="283">
        <v>0</v>
      </c>
      <c r="T125" s="283">
        <v>976</v>
      </c>
      <c r="U125" s="283">
        <v>2</v>
      </c>
      <c r="V125" s="283">
        <v>946</v>
      </c>
      <c r="W125" s="283">
        <v>30</v>
      </c>
      <c r="X125" s="283">
        <v>0</v>
      </c>
      <c r="Y125" s="283">
        <v>0</v>
      </c>
      <c r="Z125" s="283">
        <v>374</v>
      </c>
      <c r="AA125" s="283">
        <v>134</v>
      </c>
    </row>
    <row r="126" spans="1:27" x14ac:dyDescent="0.25">
      <c r="A126" s="156" t="s">
        <v>235</v>
      </c>
      <c r="B126" s="279"/>
      <c r="C126" s="658" t="s">
        <v>236</v>
      </c>
      <c r="D126" s="659"/>
      <c r="E126" s="660"/>
      <c r="F126" s="307">
        <v>341</v>
      </c>
      <c r="G126" s="307">
        <v>988</v>
      </c>
      <c r="H126" s="307">
        <v>967</v>
      </c>
      <c r="I126" s="307">
        <v>20</v>
      </c>
      <c r="J126" s="307">
        <v>1</v>
      </c>
      <c r="K126" s="327">
        <v>947</v>
      </c>
      <c r="L126" s="114">
        <v>643</v>
      </c>
      <c r="M126" s="114">
        <v>50</v>
      </c>
      <c r="N126" s="114">
        <v>14</v>
      </c>
      <c r="O126" s="327">
        <v>240</v>
      </c>
      <c r="P126" s="114">
        <v>101</v>
      </c>
      <c r="Q126" s="114">
        <v>137</v>
      </c>
      <c r="R126" s="114">
        <v>2</v>
      </c>
      <c r="S126" s="114">
        <v>0</v>
      </c>
      <c r="T126" s="327">
        <v>947</v>
      </c>
      <c r="U126" s="114">
        <v>2</v>
      </c>
      <c r="V126" s="114">
        <v>928</v>
      </c>
      <c r="W126" s="114">
        <v>19</v>
      </c>
      <c r="X126" s="114">
        <v>0</v>
      </c>
      <c r="Y126" s="114">
        <v>0</v>
      </c>
      <c r="Z126" s="327">
        <v>359</v>
      </c>
      <c r="AA126" s="114">
        <v>132</v>
      </c>
    </row>
    <row r="127" spans="1:27" x14ac:dyDescent="0.25">
      <c r="A127" s="156" t="s">
        <v>237</v>
      </c>
      <c r="B127" s="279"/>
      <c r="C127" s="658" t="s">
        <v>238</v>
      </c>
      <c r="D127" s="659"/>
      <c r="E127" s="660"/>
      <c r="F127" s="307">
        <v>0</v>
      </c>
      <c r="G127" s="307">
        <v>0</v>
      </c>
      <c r="H127" s="307">
        <v>0</v>
      </c>
      <c r="I127" s="307">
        <v>0</v>
      </c>
      <c r="J127" s="307">
        <v>0</v>
      </c>
      <c r="K127" s="327">
        <v>0</v>
      </c>
      <c r="L127" s="114">
        <v>0</v>
      </c>
      <c r="M127" s="114">
        <v>0</v>
      </c>
      <c r="N127" s="114">
        <v>0</v>
      </c>
      <c r="O127" s="327">
        <v>0</v>
      </c>
      <c r="P127" s="114">
        <v>0</v>
      </c>
      <c r="Q127" s="114">
        <v>0</v>
      </c>
      <c r="R127" s="114">
        <v>0</v>
      </c>
      <c r="S127" s="114">
        <v>0</v>
      </c>
      <c r="T127" s="327">
        <v>0</v>
      </c>
      <c r="U127" s="114">
        <v>0</v>
      </c>
      <c r="V127" s="114">
        <v>0</v>
      </c>
      <c r="W127" s="114">
        <v>0</v>
      </c>
      <c r="X127" s="114">
        <v>0</v>
      </c>
      <c r="Y127" s="114">
        <v>0</v>
      </c>
      <c r="Z127" s="327">
        <v>0</v>
      </c>
      <c r="AA127" s="114">
        <v>0</v>
      </c>
    </row>
    <row r="128" spans="1:27" x14ac:dyDescent="0.25">
      <c r="A128" s="156" t="s">
        <v>239</v>
      </c>
      <c r="B128" s="279"/>
      <c r="C128" s="658" t="s">
        <v>240</v>
      </c>
      <c r="D128" s="661"/>
      <c r="E128" s="662"/>
      <c r="F128" s="307">
        <v>10</v>
      </c>
      <c r="G128" s="307">
        <v>19</v>
      </c>
      <c r="H128" s="307">
        <v>15</v>
      </c>
      <c r="I128" s="307">
        <v>4</v>
      </c>
      <c r="J128" s="307">
        <v>0</v>
      </c>
      <c r="K128" s="327">
        <v>16</v>
      </c>
      <c r="L128" s="114">
        <v>6</v>
      </c>
      <c r="M128" s="114">
        <v>0</v>
      </c>
      <c r="N128" s="114">
        <v>3</v>
      </c>
      <c r="O128" s="327">
        <v>7</v>
      </c>
      <c r="P128" s="114">
        <v>5</v>
      </c>
      <c r="Q128" s="114">
        <v>2</v>
      </c>
      <c r="R128" s="114">
        <v>0</v>
      </c>
      <c r="S128" s="114">
        <v>0</v>
      </c>
      <c r="T128" s="327">
        <v>16</v>
      </c>
      <c r="U128" s="114">
        <v>0</v>
      </c>
      <c r="V128" s="114">
        <v>10</v>
      </c>
      <c r="W128" s="114">
        <v>6</v>
      </c>
      <c r="X128" s="114">
        <v>0</v>
      </c>
      <c r="Y128" s="114">
        <v>0</v>
      </c>
      <c r="Z128" s="327">
        <v>9</v>
      </c>
      <c r="AA128" s="114">
        <v>0</v>
      </c>
    </row>
    <row r="129" spans="1:27" x14ac:dyDescent="0.25">
      <c r="A129" s="156" t="s">
        <v>241</v>
      </c>
      <c r="B129" s="279"/>
      <c r="C129" s="658" t="s">
        <v>242</v>
      </c>
      <c r="D129" s="661"/>
      <c r="E129" s="662"/>
      <c r="F129" s="307">
        <v>1</v>
      </c>
      <c r="G129" s="307">
        <v>0</v>
      </c>
      <c r="H129" s="307">
        <v>0</v>
      </c>
      <c r="I129" s="307">
        <v>0</v>
      </c>
      <c r="J129" s="307">
        <v>0</v>
      </c>
      <c r="K129" s="327">
        <v>1</v>
      </c>
      <c r="L129" s="114">
        <v>0</v>
      </c>
      <c r="M129" s="114">
        <v>1</v>
      </c>
      <c r="N129" s="114">
        <v>0</v>
      </c>
      <c r="O129" s="327">
        <v>0</v>
      </c>
      <c r="P129" s="114">
        <v>0</v>
      </c>
      <c r="Q129" s="114">
        <v>0</v>
      </c>
      <c r="R129" s="114">
        <v>0</v>
      </c>
      <c r="S129" s="114">
        <v>0</v>
      </c>
      <c r="T129" s="327">
        <v>1</v>
      </c>
      <c r="U129" s="114">
        <v>0</v>
      </c>
      <c r="V129" s="114">
        <v>0</v>
      </c>
      <c r="W129" s="114">
        <v>1</v>
      </c>
      <c r="X129" s="114">
        <v>0</v>
      </c>
      <c r="Y129" s="114">
        <v>0</v>
      </c>
      <c r="Z129" s="327">
        <v>0</v>
      </c>
      <c r="AA129" s="114">
        <v>0</v>
      </c>
    </row>
    <row r="130" spans="1:27" x14ac:dyDescent="0.25">
      <c r="A130" s="156" t="s">
        <v>243</v>
      </c>
      <c r="B130" s="279"/>
      <c r="C130" s="658" t="s">
        <v>244</v>
      </c>
      <c r="D130" s="659"/>
      <c r="E130" s="660"/>
      <c r="F130" s="307">
        <v>0</v>
      </c>
      <c r="G130" s="307">
        <v>0</v>
      </c>
      <c r="H130" s="307">
        <v>0</v>
      </c>
      <c r="I130" s="307">
        <v>0</v>
      </c>
      <c r="J130" s="307">
        <v>0</v>
      </c>
      <c r="K130" s="327">
        <v>0</v>
      </c>
      <c r="L130" s="114">
        <v>0</v>
      </c>
      <c r="M130" s="114">
        <v>0</v>
      </c>
      <c r="N130" s="114">
        <v>0</v>
      </c>
      <c r="O130" s="327">
        <v>0</v>
      </c>
      <c r="P130" s="114">
        <v>0</v>
      </c>
      <c r="Q130" s="114">
        <v>0</v>
      </c>
      <c r="R130" s="114">
        <v>0</v>
      </c>
      <c r="S130" s="114">
        <v>0</v>
      </c>
      <c r="T130" s="327">
        <v>0</v>
      </c>
      <c r="U130" s="114">
        <v>0</v>
      </c>
      <c r="V130" s="114">
        <v>0</v>
      </c>
      <c r="W130" s="114">
        <v>0</v>
      </c>
      <c r="X130" s="114">
        <v>0</v>
      </c>
      <c r="Y130" s="114">
        <v>0</v>
      </c>
      <c r="Z130" s="327">
        <v>0</v>
      </c>
      <c r="AA130" s="114">
        <v>0</v>
      </c>
    </row>
    <row r="131" spans="1:27" x14ac:dyDescent="0.25">
      <c r="A131" s="156" t="s">
        <v>245</v>
      </c>
      <c r="B131" s="279"/>
      <c r="C131" s="658" t="s">
        <v>246</v>
      </c>
      <c r="D131" s="659"/>
      <c r="E131" s="660"/>
      <c r="F131" s="307">
        <v>0</v>
      </c>
      <c r="G131" s="307">
        <v>3</v>
      </c>
      <c r="H131" s="307">
        <v>3</v>
      </c>
      <c r="I131" s="307">
        <v>0</v>
      </c>
      <c r="J131" s="307">
        <v>0</v>
      </c>
      <c r="K131" s="327">
        <v>1</v>
      </c>
      <c r="L131" s="114">
        <v>1</v>
      </c>
      <c r="M131" s="114">
        <v>0</v>
      </c>
      <c r="N131" s="114">
        <v>0</v>
      </c>
      <c r="O131" s="327">
        <v>0</v>
      </c>
      <c r="P131" s="114">
        <v>0</v>
      </c>
      <c r="Q131" s="114">
        <v>0</v>
      </c>
      <c r="R131" s="114">
        <v>0</v>
      </c>
      <c r="S131" s="114">
        <v>0</v>
      </c>
      <c r="T131" s="327">
        <v>1</v>
      </c>
      <c r="U131" s="114">
        <v>0</v>
      </c>
      <c r="V131" s="114">
        <v>1</v>
      </c>
      <c r="W131" s="114">
        <v>0</v>
      </c>
      <c r="X131" s="114">
        <v>0</v>
      </c>
      <c r="Y131" s="114">
        <v>0</v>
      </c>
      <c r="Z131" s="327">
        <v>2</v>
      </c>
      <c r="AA131" s="114">
        <v>0</v>
      </c>
    </row>
    <row r="132" spans="1:27" x14ac:dyDescent="0.25">
      <c r="A132" s="156" t="s">
        <v>247</v>
      </c>
      <c r="B132" s="279"/>
      <c r="C132" s="658" t="s">
        <v>248</v>
      </c>
      <c r="D132" s="659"/>
      <c r="E132" s="660"/>
      <c r="F132" s="307">
        <v>0</v>
      </c>
      <c r="G132" s="307">
        <v>0</v>
      </c>
      <c r="H132" s="307">
        <v>0</v>
      </c>
      <c r="I132" s="307">
        <v>0</v>
      </c>
      <c r="J132" s="307">
        <v>0</v>
      </c>
      <c r="K132" s="327">
        <v>0</v>
      </c>
      <c r="L132" s="114">
        <v>0</v>
      </c>
      <c r="M132" s="114">
        <v>0</v>
      </c>
      <c r="N132" s="114">
        <v>0</v>
      </c>
      <c r="O132" s="327">
        <v>0</v>
      </c>
      <c r="P132" s="114">
        <v>0</v>
      </c>
      <c r="Q132" s="114">
        <v>0</v>
      </c>
      <c r="R132" s="114">
        <v>0</v>
      </c>
      <c r="S132" s="114">
        <v>0</v>
      </c>
      <c r="T132" s="327">
        <v>0</v>
      </c>
      <c r="U132" s="114">
        <v>0</v>
      </c>
      <c r="V132" s="114">
        <v>0</v>
      </c>
      <c r="W132" s="114">
        <v>0</v>
      </c>
      <c r="X132" s="114">
        <v>0</v>
      </c>
      <c r="Y132" s="114">
        <v>0</v>
      </c>
      <c r="Z132" s="327">
        <v>0</v>
      </c>
      <c r="AA132" s="114">
        <v>0</v>
      </c>
    </row>
    <row r="133" spans="1:27" x14ac:dyDescent="0.25">
      <c r="A133" s="156" t="s">
        <v>249</v>
      </c>
      <c r="B133" s="279"/>
      <c r="C133" s="658" t="s">
        <v>70</v>
      </c>
      <c r="D133" s="659"/>
      <c r="E133" s="660"/>
      <c r="F133" s="307">
        <v>5</v>
      </c>
      <c r="G133" s="307">
        <v>11</v>
      </c>
      <c r="H133" s="307">
        <v>10</v>
      </c>
      <c r="I133" s="307">
        <v>0</v>
      </c>
      <c r="J133" s="307">
        <v>1</v>
      </c>
      <c r="K133" s="327">
        <v>11</v>
      </c>
      <c r="L133" s="114">
        <v>7</v>
      </c>
      <c r="M133" s="114">
        <v>0</v>
      </c>
      <c r="N133" s="114">
        <v>2</v>
      </c>
      <c r="O133" s="327">
        <v>2</v>
      </c>
      <c r="P133" s="114">
        <v>0</v>
      </c>
      <c r="Q133" s="114">
        <v>2</v>
      </c>
      <c r="R133" s="114">
        <v>0</v>
      </c>
      <c r="S133" s="114">
        <v>0</v>
      </c>
      <c r="T133" s="327">
        <v>11</v>
      </c>
      <c r="U133" s="114">
        <v>0</v>
      </c>
      <c r="V133" s="114">
        <v>7</v>
      </c>
      <c r="W133" s="114">
        <v>4</v>
      </c>
      <c r="X133" s="114">
        <v>0</v>
      </c>
      <c r="Y133" s="114">
        <v>0</v>
      </c>
      <c r="Z133" s="327">
        <v>4</v>
      </c>
      <c r="AA133" s="114">
        <v>2</v>
      </c>
    </row>
    <row r="134" spans="1:27" s="238" customFormat="1" ht="34.5" customHeight="1" x14ac:dyDescent="0.25">
      <c r="A134" s="275" t="s">
        <v>250</v>
      </c>
      <c r="B134" s="276"/>
      <c r="C134" s="928" t="s">
        <v>251</v>
      </c>
      <c r="D134" s="931"/>
      <c r="E134" s="932"/>
      <c r="F134" s="277">
        <v>0</v>
      </c>
      <c r="G134" s="277">
        <v>3</v>
      </c>
      <c r="H134" s="277">
        <v>2</v>
      </c>
      <c r="I134" s="277">
        <v>1</v>
      </c>
      <c r="J134" s="277">
        <v>0</v>
      </c>
      <c r="K134" s="283">
        <v>0</v>
      </c>
      <c r="L134" s="283">
        <v>0</v>
      </c>
      <c r="M134" s="283">
        <v>0</v>
      </c>
      <c r="N134" s="283">
        <v>0</v>
      </c>
      <c r="O134" s="283">
        <v>0</v>
      </c>
      <c r="P134" s="283">
        <v>0</v>
      </c>
      <c r="Q134" s="283">
        <v>0</v>
      </c>
      <c r="R134" s="283">
        <v>0</v>
      </c>
      <c r="S134" s="283">
        <v>0</v>
      </c>
      <c r="T134" s="283">
        <v>0</v>
      </c>
      <c r="U134" s="283">
        <v>0</v>
      </c>
      <c r="V134" s="283">
        <v>0</v>
      </c>
      <c r="W134" s="283">
        <v>0</v>
      </c>
      <c r="X134" s="283">
        <v>0</v>
      </c>
      <c r="Y134" s="283">
        <v>0</v>
      </c>
      <c r="Z134" s="283">
        <v>2</v>
      </c>
      <c r="AA134" s="283">
        <v>0</v>
      </c>
    </row>
    <row r="135" spans="1:27" x14ac:dyDescent="0.25">
      <c r="A135" s="156" t="s">
        <v>252</v>
      </c>
      <c r="B135" s="279"/>
      <c r="C135" s="647" t="s">
        <v>253</v>
      </c>
      <c r="D135" s="810"/>
      <c r="E135" s="811"/>
      <c r="F135" s="307">
        <v>0</v>
      </c>
      <c r="G135" s="307">
        <v>2</v>
      </c>
      <c r="H135" s="307">
        <v>1</v>
      </c>
      <c r="I135" s="307">
        <v>1</v>
      </c>
      <c r="J135" s="307">
        <v>0</v>
      </c>
      <c r="K135" s="327">
        <v>0</v>
      </c>
      <c r="L135" s="114">
        <v>0</v>
      </c>
      <c r="M135" s="114">
        <v>0</v>
      </c>
      <c r="N135" s="114">
        <v>0</v>
      </c>
      <c r="O135" s="327">
        <v>0</v>
      </c>
      <c r="P135" s="114">
        <v>0</v>
      </c>
      <c r="Q135" s="114">
        <v>0</v>
      </c>
      <c r="R135" s="114">
        <v>0</v>
      </c>
      <c r="S135" s="114">
        <v>0</v>
      </c>
      <c r="T135" s="327">
        <v>0</v>
      </c>
      <c r="U135" s="114">
        <v>0</v>
      </c>
      <c r="V135" s="114">
        <v>0</v>
      </c>
      <c r="W135" s="114">
        <v>0</v>
      </c>
      <c r="X135" s="114">
        <v>0</v>
      </c>
      <c r="Y135" s="114">
        <v>0</v>
      </c>
      <c r="Z135" s="327">
        <v>1</v>
      </c>
      <c r="AA135" s="114">
        <v>0</v>
      </c>
    </row>
    <row r="136" spans="1:27" x14ac:dyDescent="0.25">
      <c r="A136" s="156" t="s">
        <v>254</v>
      </c>
      <c r="B136" s="279"/>
      <c r="C136" s="647" t="s">
        <v>255</v>
      </c>
      <c r="D136" s="648"/>
      <c r="E136" s="649"/>
      <c r="F136" s="307">
        <v>0</v>
      </c>
      <c r="G136" s="307">
        <v>1</v>
      </c>
      <c r="H136" s="307">
        <v>1</v>
      </c>
      <c r="I136" s="307">
        <v>0</v>
      </c>
      <c r="J136" s="307">
        <v>0</v>
      </c>
      <c r="K136" s="327">
        <v>0</v>
      </c>
      <c r="L136" s="114">
        <v>0</v>
      </c>
      <c r="M136" s="114">
        <v>0</v>
      </c>
      <c r="N136" s="114">
        <v>0</v>
      </c>
      <c r="O136" s="327">
        <v>0</v>
      </c>
      <c r="P136" s="114">
        <v>0</v>
      </c>
      <c r="Q136" s="114">
        <v>0</v>
      </c>
      <c r="R136" s="114">
        <v>0</v>
      </c>
      <c r="S136" s="114">
        <v>0</v>
      </c>
      <c r="T136" s="327">
        <v>0</v>
      </c>
      <c r="U136" s="114">
        <v>0</v>
      </c>
      <c r="V136" s="114">
        <v>0</v>
      </c>
      <c r="W136" s="114">
        <v>0</v>
      </c>
      <c r="X136" s="114">
        <v>0</v>
      </c>
      <c r="Y136" s="114">
        <v>0</v>
      </c>
      <c r="Z136" s="327">
        <v>1</v>
      </c>
      <c r="AA136" s="114">
        <v>0</v>
      </c>
    </row>
    <row r="137" spans="1:27" x14ac:dyDescent="0.25">
      <c r="A137" s="156" t="s">
        <v>256</v>
      </c>
      <c r="B137" s="279"/>
      <c r="C137" s="647" t="s">
        <v>70</v>
      </c>
      <c r="D137" s="648"/>
      <c r="E137" s="649"/>
      <c r="F137" s="307">
        <v>0</v>
      </c>
      <c r="G137" s="307">
        <v>0</v>
      </c>
      <c r="H137" s="307">
        <v>0</v>
      </c>
      <c r="I137" s="307">
        <v>0</v>
      </c>
      <c r="J137" s="307">
        <v>0</v>
      </c>
      <c r="K137" s="327">
        <v>0</v>
      </c>
      <c r="L137" s="114">
        <v>0</v>
      </c>
      <c r="M137" s="114">
        <v>0</v>
      </c>
      <c r="N137" s="114">
        <v>0</v>
      </c>
      <c r="O137" s="327">
        <v>0</v>
      </c>
      <c r="P137" s="114">
        <v>0</v>
      </c>
      <c r="Q137" s="114">
        <v>0</v>
      </c>
      <c r="R137" s="114">
        <v>0</v>
      </c>
      <c r="S137" s="114">
        <v>0</v>
      </c>
      <c r="T137" s="327">
        <v>0</v>
      </c>
      <c r="U137" s="114">
        <v>0</v>
      </c>
      <c r="V137" s="114">
        <v>0</v>
      </c>
      <c r="W137" s="114">
        <v>0</v>
      </c>
      <c r="X137" s="114">
        <v>0</v>
      </c>
      <c r="Y137" s="114">
        <v>0</v>
      </c>
      <c r="Z137" s="327">
        <v>0</v>
      </c>
      <c r="AA137" s="114">
        <v>0</v>
      </c>
    </row>
    <row r="138" spans="1:27" s="238" customFormat="1" ht="34.5" customHeight="1" x14ac:dyDescent="0.25">
      <c r="A138" s="275" t="s">
        <v>257</v>
      </c>
      <c r="B138" s="276"/>
      <c r="C138" s="928" t="s">
        <v>70</v>
      </c>
      <c r="D138" s="929"/>
      <c r="E138" s="930"/>
      <c r="F138" s="272">
        <v>5</v>
      </c>
      <c r="G138" s="272">
        <v>33</v>
      </c>
      <c r="H138" s="272">
        <v>32</v>
      </c>
      <c r="I138" s="272">
        <v>1</v>
      </c>
      <c r="J138" s="272">
        <v>0</v>
      </c>
      <c r="K138" s="273">
        <v>33</v>
      </c>
      <c r="L138" s="273">
        <v>30</v>
      </c>
      <c r="M138" s="273">
        <v>0</v>
      </c>
      <c r="N138" s="273">
        <v>0</v>
      </c>
      <c r="O138" s="273">
        <v>3</v>
      </c>
      <c r="P138" s="273">
        <v>3</v>
      </c>
      <c r="Q138" s="273">
        <v>0</v>
      </c>
      <c r="R138" s="273">
        <v>0</v>
      </c>
      <c r="S138" s="273">
        <v>0</v>
      </c>
      <c r="T138" s="273">
        <v>33</v>
      </c>
      <c r="U138" s="273">
        <v>0</v>
      </c>
      <c r="V138" s="273">
        <v>33</v>
      </c>
      <c r="W138" s="273">
        <v>0</v>
      </c>
      <c r="X138" s="273">
        <v>0</v>
      </c>
      <c r="Y138" s="273">
        <v>0</v>
      </c>
      <c r="Z138" s="273">
        <v>4</v>
      </c>
      <c r="AA138" s="273">
        <v>0</v>
      </c>
    </row>
    <row r="139" spans="1:27" s="326" customFormat="1" ht="41.25" customHeight="1" x14ac:dyDescent="0.25">
      <c r="A139" s="323" t="s">
        <v>258</v>
      </c>
      <c r="B139" s="324"/>
      <c r="C139" s="955" t="s">
        <v>12</v>
      </c>
      <c r="D139" s="956"/>
      <c r="E139" s="957"/>
      <c r="F139" s="325">
        <f>SUM(F20+F40+F52+F60+F74+F81+F88+F91+F114+F118+F125+F134+F138)</f>
        <v>576</v>
      </c>
      <c r="G139" s="325">
        <f>SUM(G20+G40+G52+G60+G74+G81+G88+G91+G114+G118+G125+G134+G138)</f>
        <v>2056</v>
      </c>
      <c r="H139" s="325">
        <f>SUM(H20+H40+H52+H60+H74+H81+H88+H91+H114+H118+H125+H134+H138)</f>
        <v>1944</v>
      </c>
      <c r="I139" s="325">
        <f>SUM(I20+I40+I52+I60+I74+I81+I88+I91+I114+I118+I125+I134+I138)</f>
        <v>96</v>
      </c>
      <c r="J139" s="325">
        <f>SUM(J20+J40+J60+J81+J91+J114+J118+J125+J134)</f>
        <v>16</v>
      </c>
      <c r="K139" s="325">
        <f t="shared" ref="K139:AA139" si="0">SUM(K20+K40+K52+K60+K74+K81+K88+K91+K114+K118+K125+K134+K138)</f>
        <v>1804</v>
      </c>
      <c r="L139" s="325">
        <f t="shared" si="0"/>
        <v>1291</v>
      </c>
      <c r="M139" s="325">
        <f t="shared" si="0"/>
        <v>122</v>
      </c>
      <c r="N139" s="325">
        <f t="shared" si="0"/>
        <v>64</v>
      </c>
      <c r="O139" s="325">
        <f t="shared" si="0"/>
        <v>327</v>
      </c>
      <c r="P139" s="325">
        <f t="shared" si="0"/>
        <v>118</v>
      </c>
      <c r="Q139" s="325">
        <f t="shared" si="0"/>
        <v>200</v>
      </c>
      <c r="R139" s="325">
        <f t="shared" si="0"/>
        <v>9</v>
      </c>
      <c r="S139" s="325">
        <f t="shared" si="0"/>
        <v>2</v>
      </c>
      <c r="T139" s="325">
        <f t="shared" si="0"/>
        <v>1806</v>
      </c>
      <c r="U139" s="325">
        <f t="shared" si="0"/>
        <v>11</v>
      </c>
      <c r="V139" s="325">
        <f t="shared" si="0"/>
        <v>1708</v>
      </c>
      <c r="W139" s="325">
        <f t="shared" si="0"/>
        <v>98</v>
      </c>
      <c r="X139" s="325">
        <f t="shared" si="0"/>
        <v>1</v>
      </c>
      <c r="Y139" s="325">
        <f t="shared" si="0"/>
        <v>1</v>
      </c>
      <c r="Z139" s="325">
        <f t="shared" si="0"/>
        <v>703</v>
      </c>
      <c r="AA139" s="325">
        <f t="shared" si="0"/>
        <v>220</v>
      </c>
    </row>
    <row r="140" spans="1:27" x14ac:dyDescent="0.25">
      <c r="A140" s="180"/>
      <c r="B140" s="287"/>
      <c r="C140" s="180"/>
      <c r="D140" s="180"/>
      <c r="E140" s="180"/>
      <c r="F140" s="180"/>
      <c r="G140" s="180"/>
      <c r="H140" s="180"/>
      <c r="I140" s="180"/>
      <c r="J140" s="180"/>
      <c r="K140" s="331"/>
      <c r="L140" s="180"/>
      <c r="M140" s="180"/>
      <c r="N140" s="180"/>
      <c r="O140" s="331"/>
      <c r="P140" s="180"/>
      <c r="Q140" s="180"/>
      <c r="R140" s="180"/>
      <c r="S140" s="180"/>
      <c r="T140" s="331"/>
      <c r="U140" s="180"/>
      <c r="V140" s="180"/>
      <c r="W140" s="180"/>
      <c r="X140" s="180"/>
      <c r="Y140" s="180"/>
      <c r="Z140" s="331"/>
      <c r="AA140" s="180"/>
    </row>
    <row r="142" spans="1:27" x14ac:dyDescent="0.25">
      <c r="F142" s="43"/>
      <c r="G142" s="43"/>
      <c r="H142" s="43"/>
      <c r="I142" s="43"/>
      <c r="J142" s="43"/>
      <c r="K142" s="332"/>
      <c r="L142" s="43"/>
      <c r="M142" s="43"/>
      <c r="N142" s="43"/>
      <c r="O142" s="332"/>
      <c r="P142" s="43"/>
      <c r="Q142" s="43"/>
      <c r="R142" s="43"/>
      <c r="S142" s="43"/>
      <c r="T142" s="332"/>
      <c r="U142" s="43"/>
      <c r="V142" s="43"/>
      <c r="W142" s="43"/>
      <c r="X142" s="43"/>
      <c r="Y142" s="43"/>
      <c r="Z142" s="332"/>
      <c r="AA142" s="43"/>
    </row>
  </sheetData>
  <mergeCells count="152"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W8:W18"/>
    <mergeCell ref="X8:X18"/>
    <mergeCell ref="Y8:Y18"/>
    <mergeCell ref="O11:O18"/>
    <mergeCell ref="P11:P18"/>
    <mergeCell ref="Q11:Q18"/>
    <mergeCell ref="R11:R18"/>
    <mergeCell ref="Z5:Z18"/>
    <mergeCell ref="AA5:AA18"/>
    <mergeCell ref="A19:E19"/>
    <mergeCell ref="C20:E20"/>
    <mergeCell ref="C21:E21"/>
    <mergeCell ref="C22:E22"/>
    <mergeCell ref="C23:E23"/>
    <mergeCell ref="C24:E24"/>
    <mergeCell ref="O8:R10"/>
    <mergeCell ref="S8:S18"/>
    <mergeCell ref="T8:T18"/>
    <mergeCell ref="G8:G18"/>
    <mergeCell ref="H8:H18"/>
    <mergeCell ref="I8:I18"/>
    <mergeCell ref="J8:J18"/>
    <mergeCell ref="K8:K18"/>
    <mergeCell ref="L8:L18"/>
    <mergeCell ref="M8:M18"/>
    <mergeCell ref="N8:N18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55:E55"/>
    <mergeCell ref="C56:E56"/>
    <mergeCell ref="C57:E57"/>
    <mergeCell ref="C58:E58"/>
    <mergeCell ref="C59:E59"/>
    <mergeCell ref="C60:E60"/>
    <mergeCell ref="C49:E49"/>
    <mergeCell ref="C50:E50"/>
    <mergeCell ref="C51:E51"/>
    <mergeCell ref="C52:E52"/>
    <mergeCell ref="C53:E53"/>
    <mergeCell ref="C54:E54"/>
    <mergeCell ref="C67:E67"/>
    <mergeCell ref="C68:E68"/>
    <mergeCell ref="C69:E69"/>
    <mergeCell ref="C70:E70"/>
    <mergeCell ref="C71:E71"/>
    <mergeCell ref="C72:E72"/>
    <mergeCell ref="C61:E61"/>
    <mergeCell ref="C62:E62"/>
    <mergeCell ref="C63:E63"/>
    <mergeCell ref="C64:E64"/>
    <mergeCell ref="C65:E65"/>
    <mergeCell ref="C66:E66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91:E91"/>
    <mergeCell ref="C92:E92"/>
    <mergeCell ref="C93:E93"/>
    <mergeCell ref="C94:E94"/>
    <mergeCell ref="C95:E95"/>
    <mergeCell ref="C96:E96"/>
    <mergeCell ref="C85:E85"/>
    <mergeCell ref="C86:E86"/>
    <mergeCell ref="C87:E87"/>
    <mergeCell ref="C88:E88"/>
    <mergeCell ref="C89:E89"/>
    <mergeCell ref="C90:E90"/>
    <mergeCell ref="C103:E103"/>
    <mergeCell ref="C104:E104"/>
    <mergeCell ref="C105:E105"/>
    <mergeCell ref="C106:E106"/>
    <mergeCell ref="C107:E107"/>
    <mergeCell ref="C108:E108"/>
    <mergeCell ref="C97:E97"/>
    <mergeCell ref="C98:E98"/>
    <mergeCell ref="C99:E99"/>
    <mergeCell ref="C100:E100"/>
    <mergeCell ref="C101:E101"/>
    <mergeCell ref="C102:E102"/>
    <mergeCell ref="B119:B124"/>
    <mergeCell ref="C119:E119"/>
    <mergeCell ref="C120:E120"/>
    <mergeCell ref="C121:E121"/>
    <mergeCell ref="C122:E122"/>
    <mergeCell ref="C123:E123"/>
    <mergeCell ref="C109:E109"/>
    <mergeCell ref="C110:E110"/>
    <mergeCell ref="C111:E111"/>
    <mergeCell ref="C112:E112"/>
    <mergeCell ref="C113:E113"/>
    <mergeCell ref="C114:E114"/>
    <mergeCell ref="C124:E124"/>
    <mergeCell ref="C125:E125"/>
    <mergeCell ref="C126:E126"/>
    <mergeCell ref="C127:E127"/>
    <mergeCell ref="C128:E128"/>
    <mergeCell ref="C129:E129"/>
    <mergeCell ref="C115:E115"/>
    <mergeCell ref="C116:E116"/>
    <mergeCell ref="C117:E117"/>
    <mergeCell ref="C118:E118"/>
    <mergeCell ref="C136:E136"/>
    <mergeCell ref="C137:E137"/>
    <mergeCell ref="C138:E138"/>
    <mergeCell ref="C139:E139"/>
    <mergeCell ref="C130:E130"/>
    <mergeCell ref="C131:E131"/>
    <mergeCell ref="C132:E132"/>
    <mergeCell ref="C133:E133"/>
    <mergeCell ref="C134:E134"/>
    <mergeCell ref="C135:E13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shirak</vt:lpstr>
      <vt:lpstr>arabkir</vt:lpstr>
      <vt:lpstr>avan</vt:lpstr>
      <vt:lpstr>ajapnyak</vt:lpstr>
      <vt:lpstr>kentron</vt:lpstr>
      <vt:lpstr>erebuni</vt:lpstr>
      <vt:lpstr>ararat</vt:lpstr>
      <vt:lpstr>aragacotn</vt:lpstr>
      <vt:lpstr>armavir</vt:lpstr>
      <vt:lpstr>kotayq</vt:lpstr>
      <vt:lpstr>tavush</vt:lpstr>
      <vt:lpstr>gexarquniq</vt:lpstr>
      <vt:lpstr>lori</vt:lpstr>
      <vt:lpstr>syuniq</vt:lpstr>
      <vt:lpstr>malatia</vt:lpstr>
      <vt:lpstr>shengavit</vt:lpstr>
      <vt:lpstr>@ndhanur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RUZANNA</dc:creator>
  <cp:lastModifiedBy>ACER</cp:lastModifiedBy>
  <cp:lastPrinted>2012-01-13T06:21:43Z</cp:lastPrinted>
  <dcterms:created xsi:type="dcterms:W3CDTF">2012-01-13T06:13:46Z</dcterms:created>
  <dcterms:modified xsi:type="dcterms:W3CDTF">2019-05-17T07:33:45Z</dcterms:modified>
</cp:coreProperties>
</file>